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filesv\share\08建設環境課\水道係\すいどうバックアップ（最新）\⑫各種調査関係\経営比較分析表\R5(R4年度分）\水道【経営比較分析表】2022_394246_47_010\"/>
    </mc:Choice>
  </mc:AlternateContent>
  <workbookProtection workbookAlgorithmName="SHA-512" workbookHashValue="BzY2Jxv+PhpQc6PkdWdoJDhW9Z0Ehi8IFMrEgxkVL4qktsLwAmN06mNOfNPiSWzwtgxi0g/TTQPrFsN8X7YEsg==" workbookSaltValue="MJIc0iE2zqUz3UrWOL5/i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<sst xmlns="http://schemas.openxmlformats.org/spreadsheetml/2006/main" count="233" uniqueCount="119">
  <si>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</si>
  <si>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</si>
  <si>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</si>
  <si>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</si>
  <si>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</si>
  <si>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</si>
  <si>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</si>
  <si>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</si>
  <si>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</si>
  <si>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</si>
  <si>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</si>
  <si>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</si>
  <si>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</si>
  <si>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</si>
  <si>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</si>
  <si>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</si>
  <si>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</si>
  <si>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</si>
  <si>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</si>
  <si>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</si>
  <si>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</si>
  <si>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</si>
  <si>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</si>
  <si>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</si>
  <si>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</si>
  <si>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</si>
  <si>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</si>
  <si>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</si>
  <si>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</si>
  <si>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</si>
  <si>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</si>
  <si>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</si>
  <si>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</si>
  <si>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</si>
  <si>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</si>
  <si>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</si>
  <si>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</si>
  <si>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</si>
  <si>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</si>
  <si>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</si>
  <si>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</si>
  <si>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</si>
  <si>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</si>
  <si>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</si>
  <si>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</si>
  <si>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</si>
  <si>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</si>
  <si>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</si>
  <si>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</si>
  <si>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</si>
  <si>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</si>
  <si>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</si>
  <si>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</si>
  <si>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</si>
  <si>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</si>
  <si>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</si>
  <si>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</si>
  <si>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</si>
  <si>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</si>
  <si>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</si>
  <si>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</si>
  <si>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</si>
  <si>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</si>
  <si>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</si>
  <si>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</si>
  <si>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</si>
  <si>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</si>
  <si>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</si>
  <si>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</si>
  <si>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</si>
  <si>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</si>
  <si>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</si>
  <si>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</si>
  <si>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</si>
  <si>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</si>
  <si>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</si>
  <si>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</si>
  <si>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</si>
  <si>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</si>
  <si>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</si>
  <si>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</si>
  <si>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</si>
  <si>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</si>
  <si>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</si>
  <si>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</si>
  <si>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</si>
  <si>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</si>
  <si>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</si>
  <si>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</si>
  <si>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</si>
  <si>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</si>
  <si>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</si>
  <si>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</si>
  <si>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</si>
  <si>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</si>
  <si>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</si>
  <si>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</si>
  <si>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大月町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</si>
  <si>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</si>
  <si>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</si>
  <si>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</si>
  <si>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</si>
  <si>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</si>
  <si>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</si>
  <si>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</si>
  <si>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</si>
  <si>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</si>
  <si>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</si>
  <si>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</si>
  <si>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</si>
  <si>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</si>
  <si>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</si>
  <si>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</si>
  <si>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</si>
  <si>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</si>
  <si>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</si>
  <si>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ほとんどの施設は、施設整備後30年から50年近く経過しており、老朽化が顕著に表れている。又、南海トラフ地震対策としても、施設の耐震化が急務となっている。平成29年度～令和10年度の計画で、施設の統廃合を含めた老朽管の更新及び耐震化を図っていく計画であり、これにより管路の経年化率は平成27年度末の80％から令和10年度末には66％まで減少する見込みである。</t>
    <phoneticPr fontId="4"/>
  </si>
  <si>
    <t>　経営状況は一般会計からの繰入金が必要であるが、今のところ概ね良好と判断できる。しかしながら今後の施設整備に係る起債償還金の増による厳しい財政状況が見込まれる。さらに他施設の更新等も行う必要があり、補助事業の活用や更なる経費削減、水道使用料金の改正などが必要となっている。
　今後の課題として、老朽施設や老朽管の更新や耐震化、人口減少による水道使用料金の減などがある。諸問題に対し、アセットマネージメント(資産管理)による長期的な計画が必要である。</t>
    <phoneticPr fontId="4"/>
  </si>
  <si>
    <t>①近年は数値が減少傾向となっている。R4年度は地方債償還金の増加に伴い数値が低くなっている。料金回収率の向上や維持管理費等の削減を行っていく必要がある。
④増加傾向となっている。地方債残高の増加に伴い今後も増加が見込まれる。
⑤平均値を上回っているが、物価高騰により給水原価が増となり率が大きく低下した。施設規模の適正化を検討し、更なる費用削減が必要である。
⑥増加傾向がみられる。更なる経営改善に努める。
⑦施設整備後、年数の経過や人口減少等により低い数値となっている。施設規模の適正化を検討する必要がある。
⑧横ばいで推移している。管路等の老朽化により低下が見込まれる。</t>
    <rPh sb="20" eb="22">
      <t>ネンド</t>
    </rPh>
    <rPh sb="23" eb="29">
      <t>チホウサイショウカンキン</t>
    </rPh>
    <rPh sb="30" eb="32">
      <t>ゾウカ</t>
    </rPh>
    <rPh sb="33" eb="34">
      <t>トモナ</t>
    </rPh>
    <rPh sb="35" eb="37">
      <t>スウチ</t>
    </rPh>
    <rPh sb="38" eb="39">
      <t>ヒク</t>
    </rPh>
    <rPh sb="89" eb="92">
      <t>チホウサイ</t>
    </rPh>
    <rPh sb="92" eb="94">
      <t>ザンダカ</t>
    </rPh>
    <rPh sb="95" eb="97">
      <t>ゾウカ</t>
    </rPh>
    <rPh sb="98" eb="99">
      <t>トモナ</t>
    </rPh>
    <rPh sb="100" eb="102">
      <t>コンゴ</t>
    </rPh>
    <rPh sb="103" eb="105">
      <t>ゾウカ</t>
    </rPh>
    <rPh sb="106" eb="108">
      <t>ミコ</t>
    </rPh>
    <rPh sb="126" eb="130">
      <t>ブッカコウトウ</t>
    </rPh>
    <rPh sb="133" eb="137">
      <t>キュウスイゲンカ</t>
    </rPh>
    <rPh sb="138" eb="139">
      <t>ゾウ</t>
    </rPh>
    <rPh sb="142" eb="143">
      <t>リツ</t>
    </rPh>
    <rPh sb="144" eb="145">
      <t>オオ</t>
    </rPh>
    <rPh sb="147" eb="149">
      <t>テイカ</t>
    </rPh>
    <rPh sb="152" eb="156">
      <t>シセツキボ</t>
    </rPh>
    <rPh sb="157" eb="160">
      <t>テキセイカ</t>
    </rPh>
    <rPh sb="161" eb="163">
      <t>ケントウ</t>
    </rPh>
    <rPh sb="165" eb="166">
      <t>サラ</t>
    </rPh>
    <rPh sb="168" eb="172">
      <t>ヒヨウサクゲン</t>
    </rPh>
    <rPh sb="173" eb="1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</si>
</sst>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2.98</c:v>
                </c:pt>
                <c:pt idx="1">
                  <c:v>2.82</c:v>
                </c:pt>
                <c:pt idx="2">
                  <c:v>5.55</c:v>
                </c:pt>
                <c:pt idx="3">
                  <c:v>3.63</c:v>
                </c:pt>
                <c:pt idx="4">
                  <c:v>3.68</c:v>
                </c:pt>
              </c:numCache>
            </c:numRef>
          </c:val>
          <c:extLst>
            <c:ext xmlns:c16="http://schemas.microsoft.com/office/drawing/2014/chart" uri="{C3380CC4-5D6E-409C-BE32-E72D297353CC}">
              <c16:uniqueId val="{00000000-38DB-4A3C-A566-F9D11BA53BC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38DB-4A3C-A566-F9D11BA53BC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48.16</c:v>
                </c:pt>
                <c:pt idx="1">
                  <c:v>47.52</c:v>
                </c:pt>
                <c:pt idx="2">
                  <c:v>47.53</c:v>
                </c:pt>
                <c:pt idx="3">
                  <c:v>46.18</c:v>
                </c:pt>
                <c:pt idx="4">
                  <c:v>44.87</c:v>
                </c:pt>
              </c:numCache>
            </c:numRef>
          </c:val>
          <c:extLst>
            <c:ext xmlns:c16="http://schemas.microsoft.com/office/drawing/2014/chart" uri="{C3380CC4-5D6E-409C-BE32-E72D297353CC}">
              <c16:uniqueId val="{00000000-7435-41DD-A2EA-D8F95684CB2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7435-41DD-A2EA-D8F95684CB2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95.24</c:v>
                </c:pt>
                <c:pt idx="1">
                  <c:v>95.24</c:v>
                </c:pt>
                <c:pt idx="2">
                  <c:v>95.24</c:v>
                </c:pt>
                <c:pt idx="3">
                  <c:v>95.24</c:v>
                </c:pt>
                <c:pt idx="4">
                  <c:v>95.62</c:v>
                </c:pt>
              </c:numCache>
            </c:numRef>
          </c:val>
          <c:extLst>
            <c:ext xmlns:c16="http://schemas.microsoft.com/office/drawing/2014/chart" uri="{C3380CC4-5D6E-409C-BE32-E72D297353CC}">
              <c16:uniqueId val="{00000000-4A5F-4FFF-B428-955A4F4871C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4A5F-4FFF-B428-955A4F4871C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99.35</c:v>
                </c:pt>
                <c:pt idx="1">
                  <c:v>99.3</c:v>
                </c:pt>
                <c:pt idx="2">
                  <c:v>92.18</c:v>
                </c:pt>
                <c:pt idx="3">
                  <c:v>90.84</c:v>
                </c:pt>
                <c:pt idx="4">
                  <c:v>74.400000000000006</c:v>
                </c:pt>
              </c:numCache>
            </c:numRef>
          </c:val>
          <c:extLst>
            <c:ext xmlns:c16="http://schemas.microsoft.com/office/drawing/2014/chart" uri="{C3380CC4-5D6E-409C-BE32-E72D297353CC}">
              <c16:uniqueId val="{00000000-F227-4203-A843-BE7AA1342D6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F227-4203-A843-BE7AA1342D6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A7-407A-8910-EBF60D58990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A7-407A-8910-EBF60D58990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CE-4F78-BEDC-AB27AAE90A1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CE-4F78-BEDC-AB27AAE90A1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6F-4EB1-AEF2-E817C5BCBBD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6F-4EB1-AEF2-E817C5BCBBD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B7-4E7B-931B-28E8BD645CE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B7-4E7B-931B-28E8BD645CE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802.22</c:v>
                </c:pt>
                <c:pt idx="1">
                  <c:v>866.65</c:v>
                </c:pt>
                <c:pt idx="2">
                  <c:v>1031.26</c:v>
                </c:pt>
                <c:pt idx="3">
                  <c:v>1204.05</c:v>
                </c:pt>
                <c:pt idx="4">
                  <c:v>1341.47</c:v>
                </c:pt>
              </c:numCache>
            </c:numRef>
          </c:val>
          <c:extLst>
            <c:ext xmlns:c16="http://schemas.microsoft.com/office/drawing/2014/chart" uri="{C3380CC4-5D6E-409C-BE32-E72D297353CC}">
              <c16:uniqueId val="{00000000-415E-48DE-86B7-0630973BECD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415E-48DE-86B7-0630973BECD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94.69</c:v>
                </c:pt>
                <c:pt idx="1">
                  <c:v>92.95</c:v>
                </c:pt>
                <c:pt idx="2">
                  <c:v>88.41</c:v>
                </c:pt>
                <c:pt idx="3">
                  <c:v>87.04</c:v>
                </c:pt>
                <c:pt idx="4">
                  <c:v>67.59</c:v>
                </c:pt>
              </c:numCache>
            </c:numRef>
          </c:val>
          <c:extLst>
            <c:ext xmlns:c16="http://schemas.microsoft.com/office/drawing/2014/chart" uri="{C3380CC4-5D6E-409C-BE32-E72D297353CC}">
              <c16:uniqueId val="{00000000-C60B-4B92-8A27-3C1F49F2714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C60B-4B92-8A27-3C1F49F2714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168.13</c:v>
                </c:pt>
                <c:pt idx="1">
                  <c:v>174.95</c:v>
                </c:pt>
                <c:pt idx="2">
                  <c:v>185.78</c:v>
                </c:pt>
                <c:pt idx="3">
                  <c:v>189.5</c:v>
                </c:pt>
                <c:pt idx="4">
                  <c:v>244.48</c:v>
                </c:pt>
              </c:numCache>
            </c:numRef>
          </c:val>
          <c:extLst>
            <c:ext xmlns:c16="http://schemas.microsoft.com/office/drawing/2014/chart" uri="{C3380CC4-5D6E-409C-BE32-E72D297353CC}">
              <c16:uniqueId val="{00000000-BF05-4065-8F81-0DF7AD6470D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BF05-4065-8F81-0DF7AD6470D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高知県　大月町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4582</v>
      </c>
      <c r="AM8" s="37"/>
      <c r="AN8" s="37"/>
      <c r="AO8" s="37"/>
      <c r="AP8" s="37"/>
      <c r="AQ8" s="37"/>
      <c r="AR8" s="37"/>
      <c r="AS8" s="37"/>
      <c r="AT8" s="38">
        <f>データ!$S$6</f>
        <v>102.73</v>
      </c>
      <c r="AU8" s="38"/>
      <c r="AV8" s="38"/>
      <c r="AW8" s="38"/>
      <c r="AX8" s="38"/>
      <c r="AY8" s="38"/>
      <c r="AZ8" s="38"/>
      <c r="BA8" s="38"/>
      <c r="BB8" s="38">
        <f>データ!$T$6</f>
        <v>44.6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95.54</v>
      </c>
      <c r="Q10" s="38"/>
      <c r="R10" s="38"/>
      <c r="S10" s="38"/>
      <c r="T10" s="38"/>
      <c r="U10" s="38"/>
      <c r="V10" s="38"/>
      <c r="W10" s="37">
        <f>データ!$Q$6</f>
        <v>2850</v>
      </c>
      <c r="X10" s="37"/>
      <c r="Y10" s="37"/>
      <c r="Z10" s="37"/>
      <c r="AA10" s="37"/>
      <c r="AB10" s="37"/>
      <c r="AC10" s="37"/>
      <c r="AD10" s="2"/>
      <c r="AE10" s="2"/>
      <c r="AF10" s="2"/>
      <c r="AG10" s="2"/>
      <c r="AH10" s="2"/>
      <c r="AI10" s="2"/>
      <c r="AJ10" s="2"/>
      <c r="AK10" s="2"/>
      <c r="AL10" s="37">
        <f>データ!$U$6</f>
        <v>4332</v>
      </c>
      <c r="AM10" s="37"/>
      <c r="AN10" s="37"/>
      <c r="AO10" s="37"/>
      <c r="AP10" s="37"/>
      <c r="AQ10" s="37"/>
      <c r="AR10" s="37"/>
      <c r="AS10" s="37"/>
      <c r="AT10" s="38">
        <f>データ!$V$6</f>
        <v>20.5</v>
      </c>
      <c r="AU10" s="38"/>
      <c r="AV10" s="38"/>
      <c r="AW10" s="38"/>
      <c r="AX10" s="38"/>
      <c r="AY10" s="38"/>
      <c r="AZ10" s="38"/>
      <c r="BA10" s="38"/>
      <c r="BB10" s="38">
        <f>データ!$W$6</f>
        <v>211.32</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118</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43</v>
      </c>
      <c r="N85" s="13" t="s">
        <v>43</v>
      </c>
      <c r="O85" s="13" t="str">
        <f>データ!EN6</f>
        <v>【0.52】</v>
      </c>
    </row>
  </sheetData>
  <sheetProtection algorithmName="SHA-512" hashValue="mFUVhCzMM0EYsgDxiUw9x88CqTe7+1lVwqmGNvcYPrYhrsaLgyektcZpqZLKfADcBw9PY7qUbgydvv2y/LwfhQ==" saltValue="OdW+mIuiqfB6brJzcbSOu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2022</v>
      </c>
      <c r="C6" s="20">
        <f t="shared" ref="C6:W6" si="3">C7</f>
        <v>394246</v>
      </c>
      <c r="D6" s="20">
        <f t="shared" si="3"/>
        <v>47</v>
      </c>
      <c r="E6" s="20">
        <f t="shared" si="3"/>
        <v>1</v>
      </c>
      <c r="F6" s="20">
        <f t="shared" si="3"/>
        <v>0</v>
      </c>
      <c r="G6" s="20">
        <f t="shared" si="3"/>
        <v>0</v>
      </c>
      <c r="H6" s="20" t="str">
        <f t="shared" si="3"/>
        <v>高知県　大月町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95.54</v>
      </c>
      <c r="Q6" s="21">
        <f t="shared" si="3"/>
        <v>2850</v>
      </c>
      <c r="R6" s="21">
        <f t="shared" si="3"/>
        <v>4582</v>
      </c>
      <c r="S6" s="21">
        <f t="shared" si="3"/>
        <v>102.73</v>
      </c>
      <c r="T6" s="21">
        <f t="shared" si="3"/>
        <v>44.6</v>
      </c>
      <c r="U6" s="21">
        <f t="shared" si="3"/>
        <v>4332</v>
      </c>
      <c r="V6" s="21">
        <f t="shared" si="3"/>
        <v>20.5</v>
      </c>
      <c r="W6" s="21">
        <f t="shared" si="3"/>
        <v>211.32</v>
      </c>
      <c r="X6" s="22">
        <f>IF(X7="",NA(),X7)</f>
        <v>99.35</v>
      </c>
      <c r="Y6" s="22">
        <f t="shared" ref="Y6:AG6" si="4">IF(Y7="",NA(),Y7)</f>
        <v>99.3</v>
      </c>
      <c r="Z6" s="22">
        <f t="shared" si="4"/>
        <v>92.18</v>
      </c>
      <c r="AA6" s="22">
        <f t="shared" si="4"/>
        <v>90.84</v>
      </c>
      <c r="AB6" s="22">
        <f t="shared" si="4"/>
        <v>74.400000000000006</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802.22</v>
      </c>
      <c r="BF6" s="22">
        <f t="shared" ref="BF6:BN6" si="7">IF(BF7="",NA(),BF7)</f>
        <v>866.65</v>
      </c>
      <c r="BG6" s="22">
        <f t="shared" si="7"/>
        <v>1031.26</v>
      </c>
      <c r="BH6" s="22">
        <f t="shared" si="7"/>
        <v>1204.05</v>
      </c>
      <c r="BI6" s="22">
        <f t="shared" si="7"/>
        <v>1341.47</v>
      </c>
      <c r="BJ6" s="22">
        <f t="shared" si="7"/>
        <v>1007.7</v>
      </c>
      <c r="BK6" s="22">
        <f t="shared" si="7"/>
        <v>1018.52</v>
      </c>
      <c r="BL6" s="22">
        <f t="shared" si="7"/>
        <v>949.61</v>
      </c>
      <c r="BM6" s="22">
        <f t="shared" si="7"/>
        <v>918.84</v>
      </c>
      <c r="BN6" s="22">
        <f t="shared" si="7"/>
        <v>955.49</v>
      </c>
      <c r="BO6" s="21" t="str">
        <f>IF(BO7="","",IF(BO7="-","【-】","【"&amp;SUBSTITUTE(TEXT(BO7,"#,##0.00"),"-","△")&amp;"】"))</f>
        <v>【982.48】</v>
      </c>
      <c r="BP6" s="22">
        <f>IF(BP7="",NA(),BP7)</f>
        <v>94.69</v>
      </c>
      <c r="BQ6" s="22">
        <f t="shared" ref="BQ6:BY6" si="8">IF(BQ7="",NA(),BQ7)</f>
        <v>92.95</v>
      </c>
      <c r="BR6" s="22">
        <f t="shared" si="8"/>
        <v>88.41</v>
      </c>
      <c r="BS6" s="22">
        <f t="shared" si="8"/>
        <v>87.04</v>
      </c>
      <c r="BT6" s="22">
        <f t="shared" si="8"/>
        <v>67.59</v>
      </c>
      <c r="BU6" s="22">
        <f t="shared" si="8"/>
        <v>59.22</v>
      </c>
      <c r="BV6" s="22">
        <f t="shared" si="8"/>
        <v>58.79</v>
      </c>
      <c r="BW6" s="22">
        <f t="shared" si="8"/>
        <v>58.41</v>
      </c>
      <c r="BX6" s="22">
        <f t="shared" si="8"/>
        <v>58.27</v>
      </c>
      <c r="BY6" s="22">
        <f t="shared" si="8"/>
        <v>55.15</v>
      </c>
      <c r="BZ6" s="21" t="str">
        <f>IF(BZ7="","",IF(BZ7="-","【-】","【"&amp;SUBSTITUTE(TEXT(BZ7,"#,##0.00"),"-","△")&amp;"】"))</f>
        <v>【50.61】</v>
      </c>
      <c r="CA6" s="22">
        <f>IF(CA7="",NA(),CA7)</f>
        <v>168.13</v>
      </c>
      <c r="CB6" s="22">
        <f t="shared" ref="CB6:CJ6" si="9">IF(CB7="",NA(),CB7)</f>
        <v>174.95</v>
      </c>
      <c r="CC6" s="22">
        <f t="shared" si="9"/>
        <v>185.78</v>
      </c>
      <c r="CD6" s="22">
        <f t="shared" si="9"/>
        <v>189.5</v>
      </c>
      <c r="CE6" s="22">
        <f t="shared" si="9"/>
        <v>244.48</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48.16</v>
      </c>
      <c r="CM6" s="22">
        <f t="shared" ref="CM6:CU6" si="10">IF(CM7="",NA(),CM7)</f>
        <v>47.52</v>
      </c>
      <c r="CN6" s="22">
        <f t="shared" si="10"/>
        <v>47.53</v>
      </c>
      <c r="CO6" s="22">
        <f t="shared" si="10"/>
        <v>46.18</v>
      </c>
      <c r="CP6" s="22">
        <f t="shared" si="10"/>
        <v>44.87</v>
      </c>
      <c r="CQ6" s="22">
        <f t="shared" si="10"/>
        <v>56.76</v>
      </c>
      <c r="CR6" s="22">
        <f t="shared" si="10"/>
        <v>56.04</v>
      </c>
      <c r="CS6" s="22">
        <f t="shared" si="10"/>
        <v>58.52</v>
      </c>
      <c r="CT6" s="22">
        <f t="shared" si="10"/>
        <v>58.88</v>
      </c>
      <c r="CU6" s="22">
        <f t="shared" si="10"/>
        <v>58.16</v>
      </c>
      <c r="CV6" s="21" t="str">
        <f>IF(CV7="","",IF(CV7="-","【-】","【"&amp;SUBSTITUTE(TEXT(CV7,"#,##0.00"),"-","△")&amp;"】"))</f>
        <v>【56.15】</v>
      </c>
      <c r="CW6" s="22">
        <f>IF(CW7="",NA(),CW7)</f>
        <v>95.24</v>
      </c>
      <c r="CX6" s="22">
        <f t="shared" ref="CX6:DF6" si="11">IF(CX7="",NA(),CX7)</f>
        <v>95.24</v>
      </c>
      <c r="CY6" s="22">
        <f t="shared" si="11"/>
        <v>95.24</v>
      </c>
      <c r="CZ6" s="22">
        <f t="shared" si="11"/>
        <v>95.24</v>
      </c>
      <c r="DA6" s="22">
        <f t="shared" si="11"/>
        <v>95.62</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2.98</v>
      </c>
      <c r="EE6" s="22">
        <f t="shared" ref="EE6:EM6" si="14">IF(EE7="",NA(),EE7)</f>
        <v>2.82</v>
      </c>
      <c r="EF6" s="22">
        <f t="shared" si="14"/>
        <v>5.55</v>
      </c>
      <c r="EG6" s="22">
        <f t="shared" si="14"/>
        <v>3.63</v>
      </c>
      <c r="EH6" s="22">
        <f t="shared" si="14"/>
        <v>3.68</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394246</v>
      </c>
      <c r="D7" s="24">
        <v>47</v>
      </c>
      <c r="E7" s="24">
        <v>1</v>
      </c>
      <c r="F7" s="24">
        <v>0</v>
      </c>
      <c r="G7" s="24">
        <v>0</v>
      </c>
      <c r="H7" s="24" t="s">
        <v>97</v>
      </c>
      <c r="I7" s="24" t="s">
        <v>98</v>
      </c>
      <c r="J7" s="24" t="s">
        <v>99</v>
      </c>
      <c r="K7" s="24" t="s">
        <v>100</v>
      </c>
      <c r="L7" s="24" t="s">
        <v>101</v>
      </c>
      <c r="M7" s="24" t="s">
        <v>102</v>
      </c>
      <c r="N7" s="25" t="s">
        <v>103</v>
      </c>
      <c r="O7" s="25" t="s">
        <v>104</v>
      </c>
      <c r="P7" s="25">
        <v>95.54</v>
      </c>
      <c r="Q7" s="25">
        <v>2850</v>
      </c>
      <c r="R7" s="25">
        <v>4582</v>
      </c>
      <c r="S7" s="25">
        <v>102.73</v>
      </c>
      <c r="T7" s="25">
        <v>44.6</v>
      </c>
      <c r="U7" s="25">
        <v>4332</v>
      </c>
      <c r="V7" s="25">
        <v>20.5</v>
      </c>
      <c r="W7" s="25">
        <v>211.32</v>
      </c>
      <c r="X7" s="25">
        <v>99.35</v>
      </c>
      <c r="Y7" s="25">
        <v>99.3</v>
      </c>
      <c r="Z7" s="25">
        <v>92.18</v>
      </c>
      <c r="AA7" s="25">
        <v>90.84</v>
      </c>
      <c r="AB7" s="25">
        <v>74.400000000000006</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802.22</v>
      </c>
      <c r="BF7" s="25">
        <v>866.65</v>
      </c>
      <c r="BG7" s="25">
        <v>1031.26</v>
      </c>
      <c r="BH7" s="25">
        <v>1204.05</v>
      </c>
      <c r="BI7" s="25">
        <v>1341.47</v>
      </c>
      <c r="BJ7" s="25">
        <v>1007.7</v>
      </c>
      <c r="BK7" s="25">
        <v>1018.52</v>
      </c>
      <c r="BL7" s="25">
        <v>949.61</v>
      </c>
      <c r="BM7" s="25">
        <v>918.84</v>
      </c>
      <c r="BN7" s="25">
        <v>955.49</v>
      </c>
      <c r="BO7" s="25">
        <v>982.48</v>
      </c>
      <c r="BP7" s="25">
        <v>94.69</v>
      </c>
      <c r="BQ7" s="25">
        <v>92.95</v>
      </c>
      <c r="BR7" s="25">
        <v>88.41</v>
      </c>
      <c r="BS7" s="25">
        <v>87.04</v>
      </c>
      <c r="BT7" s="25">
        <v>67.59</v>
      </c>
      <c r="BU7" s="25">
        <v>59.22</v>
      </c>
      <c r="BV7" s="25">
        <v>58.79</v>
      </c>
      <c r="BW7" s="25">
        <v>58.41</v>
      </c>
      <c r="BX7" s="25">
        <v>58.27</v>
      </c>
      <c r="BY7" s="25">
        <v>55.15</v>
      </c>
      <c r="BZ7" s="25">
        <v>50.61</v>
      </c>
      <c r="CA7" s="25">
        <v>168.13</v>
      </c>
      <c r="CB7" s="25">
        <v>174.95</v>
      </c>
      <c r="CC7" s="25">
        <v>185.78</v>
      </c>
      <c r="CD7" s="25">
        <v>189.5</v>
      </c>
      <c r="CE7" s="25">
        <v>244.48</v>
      </c>
      <c r="CF7" s="25">
        <v>292.89999999999998</v>
      </c>
      <c r="CG7" s="25">
        <v>298.25</v>
      </c>
      <c r="CH7" s="25">
        <v>303.27999999999997</v>
      </c>
      <c r="CI7" s="25">
        <v>303.81</v>
      </c>
      <c r="CJ7" s="25">
        <v>310.26</v>
      </c>
      <c r="CK7" s="25">
        <v>320.83</v>
      </c>
      <c r="CL7" s="25">
        <v>48.16</v>
      </c>
      <c r="CM7" s="25">
        <v>47.52</v>
      </c>
      <c r="CN7" s="25">
        <v>47.53</v>
      </c>
      <c r="CO7" s="25">
        <v>46.18</v>
      </c>
      <c r="CP7" s="25">
        <v>44.87</v>
      </c>
      <c r="CQ7" s="25">
        <v>56.76</v>
      </c>
      <c r="CR7" s="25">
        <v>56.04</v>
      </c>
      <c r="CS7" s="25">
        <v>58.52</v>
      </c>
      <c r="CT7" s="25">
        <v>58.88</v>
      </c>
      <c r="CU7" s="25">
        <v>58.16</v>
      </c>
      <c r="CV7" s="25">
        <v>56.15</v>
      </c>
      <c r="CW7" s="25">
        <v>95.24</v>
      </c>
      <c r="CX7" s="25">
        <v>95.24</v>
      </c>
      <c r="CY7" s="25">
        <v>95.24</v>
      </c>
      <c r="CZ7" s="25">
        <v>95.24</v>
      </c>
      <c r="DA7" s="25">
        <v>95.62</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2.98</v>
      </c>
      <c r="EE7" s="25">
        <v>2.82</v>
      </c>
      <c r="EF7" s="25">
        <v>5.55</v>
      </c>
      <c r="EG7" s="25">
        <v>3.63</v>
      </c>
      <c r="EH7" s="25">
        <v>3.68</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110</v>
      </c>
    </row>
    <row r="12" spans="1:144" x14ac:dyDescent="0.15">
      <c r="B12">
        <v>1</v>
      </c>
      <c r="C12">
        <v>1</v>
      </c>
      <c r="D12">
        <v>2</v>
      </c>
      <c r="E12">
        <v>3</v>
      </c>
      <c r="F12">
        <v>4</v>
      </c>
      <c r="G12" t="s">
        <v>111</v>
      </c>
    </row>
    <row r="13" spans="1:144" x14ac:dyDescent="0.15">
      <c r="B13" t="s">
        <v>112</v>
      </c>
      <c r="C13" t="s">
        <v>113</v>
      </c>
      <c r="D13" t="s">
        <v>114</v>
      </c>
      <c r="E13" t="s">
        <v>113</v>
      </c>
      <c r="F13" t="s">
        <v>113</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平田　竜也</cp:lastModifiedBy>
  <cp:lastPrinted>2024-01-26T02:41:26Z</cp:lastPrinted>
  <dcterms:created xsi:type="dcterms:W3CDTF">2023-12-05T01:07:18Z</dcterms:created>
  <dcterms:modified xsi:type="dcterms:W3CDTF">2024-01-26T02:41:33Z</dcterms:modified>
  <cp:category/>
</cp:coreProperties>
</file>