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filesv\share\08建設環境課\水道係\すいどうバックアップ（最新）\⑫各種調査関係\経営比較分析表\R5(R4年度分）\下水【経営比較分析表】2022_394246_47_1718\"/>
    </mc:Choice>
  </mc:AlternateContent>
  <workbookProtection workbookAlgorithmName="SHA-512" workbookHashValue="wfjwbx9PASMO6Pvb/OY79fTlPb85Fv/TYl1mjOK1CWQjNfOXd6ovPl2eF+MywbAC+gyQYvY7nppP8fL9GbGFww==" workbookSaltValue="axPtYti/fTmDDHJL4dVPyQ=="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<sst xmlns="http://schemas.openxmlformats.org/spreadsheetml/2006/main" count="236" uniqueCount="119">
  <si>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</si>
  <si>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</si>
  <si>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</si>
  <si>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</si>
  <si>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</si>
  <si>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</si>
  <si>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</si>
  <si>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</si>
  <si>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</si>
  <si>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</si>
  <si>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</si>
  <si>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</si>
  <si>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</si>
  <si>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</si>
  <si>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</si>
  <si>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</si>
  <si>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</si>
  <si>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</si>
  <si>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</si>
  <si>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</si>
  <si>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</si>
  <si>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</si>
  <si>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</si>
  <si>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</si>
  <si>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</si>
  <si>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</si>
  <si>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</si>
  <si>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</si>
  <si>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</si>
  <si>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</si>
  <si>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</si>
  <si>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</si>
  <si>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</si>
  <si>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</si>
  <si>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</si>
  <si>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</si>
  <si>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</si>
  <si>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</si>
  <si>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</si>
  <si>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</si>
  <si>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</si>
  <si>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</si>
  <si>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</si>
  <si>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</si>
  <si>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</si>
  <si>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</si>
  <si>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</si>
  <si>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</si>
  <si>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</si>
  <si>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</si>
  <si>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</si>
  <si>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</si>
  <si>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</si>
  <si>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</si>
  <si>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</si>
  <si>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</si>
  <si>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</si>
  <si>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</si>
  <si>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</si>
  <si>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</si>
  <si>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</si>
  <si>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</si>
  <si>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</si>
  <si>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</si>
  <si>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</si>
  <si>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</si>
  <si>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</si>
  <si>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</si>
  <si>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</si>
  <si>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</si>
  <si>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</si>
  <si>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</si>
  <si>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</si>
  <si>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</si>
  <si>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</si>
  <si>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</si>
  <si>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</si>
  <si>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</si>
  <si>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</si>
  <si>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</si>
  <si>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</si>
  <si>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</si>
  <si>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</si>
  <si>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</si>
  <si>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</si>
  <si>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</si>
  <si>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</si>
  <si>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</si>
  <si>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</si>
  <si>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</si>
  <si>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</si>
  <si>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</si>
  <si>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</si>
  <si>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</si>
  <si>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</si>
  <si>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</si>
  <si>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</si>
  <si>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</si>
  <si>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大月町</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</si>
  <si>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</si>
  <si>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</si>
  <si>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</si>
  <si>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</si>
  <si>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</si>
  <si>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</si>
  <si>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</si>
  <si>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</si>
  <si>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</si>
  <si>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</si>
  <si>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</si>
  <si>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</si>
  <si>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</si>
  <si>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</si>
  <si>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</si>
  <si>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</si>
  <si>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</si>
  <si>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漁業集落排水処理施設については、概ね7年～10年ごとに小規模な施設改修を行っているが、管渠については行っておらず、今後は機能保全計画に基づいた調査、更新を行う予定としている。</t>
    <rPh sb="1" eb="11">
      <t>ギョギョウシュウラクハイスイショリシセツ</t>
    </rPh>
    <rPh sb="17" eb="18">
      <t>オオム</t>
    </rPh>
    <rPh sb="20" eb="21">
      <t>ネン</t>
    </rPh>
    <rPh sb="24" eb="25">
      <t>ネン</t>
    </rPh>
    <rPh sb="28" eb="31">
      <t>ショウキボ</t>
    </rPh>
    <rPh sb="32" eb="36">
      <t>シセツカイシュウ</t>
    </rPh>
    <rPh sb="37" eb="38">
      <t>オコナ</t>
    </rPh>
    <rPh sb="44" eb="46">
      <t>カンキョ</t>
    </rPh>
    <rPh sb="51" eb="52">
      <t>オコナ</t>
    </rPh>
    <rPh sb="58" eb="60">
      <t>コンゴ</t>
    </rPh>
    <rPh sb="61" eb="67">
      <t>キノウホゼンケイカク</t>
    </rPh>
    <rPh sb="68" eb="69">
      <t>モト</t>
    </rPh>
    <rPh sb="72" eb="74">
      <t>チョウサ</t>
    </rPh>
    <rPh sb="75" eb="77">
      <t>コウシン</t>
    </rPh>
    <rPh sb="78" eb="79">
      <t>オコナ</t>
    </rPh>
    <rPh sb="80" eb="82">
      <t>ヨテイ</t>
    </rPh>
    <phoneticPr fontId="4"/>
  </si>
  <si>
    <t>　これまでは、料金収入のみで経営できていたが、人口減少により料金収入が減少傾向にあり、施設の更新に取り掛かったことで、経営状況はさらに悪化するものと思われる。
　今後も事業を継続させるためには、実情に合った施設規模の縮小を早期に完了させるとともに、加入率向上の取り組みを進め料金収入の維持に努めていく必要がある。</t>
    <rPh sb="7" eb="11">
      <t>リョウキンシュウニュウ</t>
    </rPh>
    <rPh sb="14" eb="16">
      <t>ケイエイ</t>
    </rPh>
    <rPh sb="23" eb="27">
      <t>ジンコウゲンショウ</t>
    </rPh>
    <rPh sb="35" eb="39">
      <t>ゲンショウケイコウ</t>
    </rPh>
    <rPh sb="43" eb="45">
      <t>シセツ</t>
    </rPh>
    <rPh sb="46" eb="48">
      <t>コウシン</t>
    </rPh>
    <rPh sb="49" eb="50">
      <t>ト</t>
    </rPh>
    <rPh sb="51" eb="52">
      <t>カ</t>
    </rPh>
    <rPh sb="59" eb="63">
      <t>ケイエイジョウキョウ</t>
    </rPh>
    <rPh sb="67" eb="69">
      <t>アッカ</t>
    </rPh>
    <rPh sb="74" eb="75">
      <t>オモ</t>
    </rPh>
    <rPh sb="81" eb="83">
      <t>コンゴ</t>
    </rPh>
    <rPh sb="84" eb="86">
      <t>ジギョウ</t>
    </rPh>
    <rPh sb="87" eb="89">
      <t>ケイゾク</t>
    </rPh>
    <rPh sb="97" eb="99">
      <t>ジツジョウ</t>
    </rPh>
    <rPh sb="100" eb="101">
      <t>ア</t>
    </rPh>
    <rPh sb="103" eb="107">
      <t>シセツキボ</t>
    </rPh>
    <rPh sb="108" eb="110">
      <t>シュクショウ</t>
    </rPh>
    <rPh sb="111" eb="113">
      <t>ソウキ</t>
    </rPh>
    <rPh sb="114" eb="116">
      <t>カンリョウ</t>
    </rPh>
    <rPh sb="124" eb="129">
      <t>カニュウリツコウジョウ</t>
    </rPh>
    <rPh sb="130" eb="131">
      <t>ト</t>
    </rPh>
    <rPh sb="132" eb="133">
      <t>ク</t>
    </rPh>
    <rPh sb="135" eb="136">
      <t>スス</t>
    </rPh>
    <rPh sb="137" eb="141">
      <t>リョウキンシュウニュウ</t>
    </rPh>
    <rPh sb="142" eb="144">
      <t>イジ</t>
    </rPh>
    <rPh sb="145" eb="146">
      <t>ツト</t>
    </rPh>
    <rPh sb="150" eb="152">
      <t>ヒツヨウ</t>
    </rPh>
    <phoneticPr fontId="4"/>
  </si>
  <si>
    <t>①収益的収支比率は、人口減による料金収入の減少及び企業債償還金の皆増により100％を下回る結果となった。施設の更新を進めていくうえで、益々経営状況は悪化する見込みであるため、施設規模の適正化を図ることとしている。
④処理施設の更新を実施しているので企業債残高対事業規模比率の増加が見込まれる。
⑤経費回収率は、料金収入が減少し続けるため、経費削減に合わせ料金改定の検討を始める必要がある。
⑥汚水処理原価は、増加傾向にあるものの、類似団体平均を大きく下回る数値で推移している。
⑦施設利用率は、平均値を下回っており、人口減により、減少傾向にあることから、施設規模の適正化を図っているところである。
⑧水洗化率向上のための普及啓発活動を強化し、汚水処理を適切に行うとともに、料金収入を確保する必要がある。</t>
    <rPh sb="1" eb="8">
      <t>シュウエキテキシュウシヒリツ</t>
    </rPh>
    <rPh sb="10" eb="13">
      <t>ジンコウゲン</t>
    </rPh>
    <rPh sb="16" eb="20">
      <t>リョウキンシュウニュウ</t>
    </rPh>
    <rPh sb="21" eb="23">
      <t>ゲンショウ</t>
    </rPh>
    <rPh sb="23" eb="24">
      <t>オヨ</t>
    </rPh>
    <rPh sb="25" eb="30">
      <t>キギョウサイショウカン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</si>
</sst>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02-42A3-8C71-59B273B09D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0.02</c:v>
                </c:pt>
              </c:numCache>
            </c:numRef>
          </c:val>
          <c:smooth val="0"/>
          <c:extLst>
            <c:ext xmlns:c16="http://schemas.microsoft.com/office/drawing/2014/chart" uri="{C3380CC4-5D6E-409C-BE32-E72D297353CC}">
              <c16:uniqueId val="{00000001-5502-42A3-8C71-59B273B09D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28.4</c:v>
                </c:pt>
                <c:pt idx="1">
                  <c:v>29.22</c:v>
                </c:pt>
                <c:pt idx="2">
                  <c:v>28.4</c:v>
                </c:pt>
                <c:pt idx="3">
                  <c:v>27.98</c:v>
                </c:pt>
                <c:pt idx="4">
                  <c:v>27.57</c:v>
                </c:pt>
              </c:numCache>
            </c:numRef>
          </c:val>
          <c:extLst>
            <c:ext xmlns:c16="http://schemas.microsoft.com/office/drawing/2014/chart" uri="{C3380CC4-5D6E-409C-BE32-E72D297353CC}">
              <c16:uniqueId val="{00000000-0499-4DB5-9109-CD08339682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40.83</c:v>
                </c:pt>
                <c:pt idx="1">
                  <c:v>39.130000000000003</c:v>
                </c:pt>
                <c:pt idx="2">
                  <c:v>40.29</c:v>
                </c:pt>
                <c:pt idx="3">
                  <c:v>40.11</c:v>
                </c:pt>
                <c:pt idx="4">
                  <c:v>37.67</c:v>
                </c:pt>
              </c:numCache>
            </c:numRef>
          </c:val>
          <c:smooth val="0"/>
          <c:extLst>
            <c:ext xmlns:c16="http://schemas.microsoft.com/office/drawing/2014/chart" uri="{C3380CC4-5D6E-409C-BE32-E72D297353CC}">
              <c16:uniqueId val="{00000001-0499-4DB5-9109-CD08339682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73.8</c:v>
                </c:pt>
                <c:pt idx="1">
                  <c:v>72.31</c:v>
                </c:pt>
                <c:pt idx="2">
                  <c:v>68.400000000000006</c:v>
                </c:pt>
                <c:pt idx="3">
                  <c:v>68.05</c:v>
                </c:pt>
                <c:pt idx="4">
                  <c:v>69.959999999999994</c:v>
                </c:pt>
              </c:numCache>
            </c:numRef>
          </c:val>
          <c:extLst>
            <c:ext xmlns:c16="http://schemas.microsoft.com/office/drawing/2014/chart" uri="{C3380CC4-5D6E-409C-BE32-E72D297353CC}">
              <c16:uniqueId val="{00000000-14A6-4B5C-9A9B-10881DD1002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c:v>
                </c:pt>
                <c:pt idx="1">
                  <c:v>86.33</c:v>
                </c:pt>
                <c:pt idx="2">
                  <c:v>87.49</c:v>
                </c:pt>
                <c:pt idx="3">
                  <c:v>87.61</c:v>
                </c:pt>
                <c:pt idx="4">
                  <c:v>87.94</c:v>
                </c:pt>
              </c:numCache>
            </c:numRef>
          </c:val>
          <c:smooth val="0"/>
          <c:extLst>
            <c:ext xmlns:c16="http://schemas.microsoft.com/office/drawing/2014/chart" uri="{C3380CC4-5D6E-409C-BE32-E72D297353CC}">
              <c16:uniqueId val="{00000001-14A6-4B5C-9A9B-10881DD1002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115.72</c:v>
                </c:pt>
                <c:pt idx="1">
                  <c:v>102.78</c:v>
                </c:pt>
                <c:pt idx="2">
                  <c:v>111.14</c:v>
                </c:pt>
                <c:pt idx="3">
                  <c:v>100.73</c:v>
                </c:pt>
                <c:pt idx="4">
                  <c:v>93.96</c:v>
                </c:pt>
              </c:numCache>
            </c:numRef>
          </c:val>
          <c:extLst>
            <c:ext xmlns:c16="http://schemas.microsoft.com/office/drawing/2014/chart" uri="{C3380CC4-5D6E-409C-BE32-E72D297353CC}">
              <c16:uniqueId val="{00000000-0428-473C-9BA0-27A1684569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28-473C-9BA0-27A1684569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A5-445D-8F1E-D5E2678E482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5-445D-8F1E-D5E2678E482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36-44CC-AB2E-AF9FFFE894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36-44CC-AB2E-AF9FFFE894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F1-4814-81B0-7F15A826A59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F1-4814-81B0-7F15A826A59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43-475D-B798-79DADD897F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43-475D-B798-79DADD897F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86.96</c:v>
                </c:pt>
                <c:pt idx="2">
                  <c:v>148.76</c:v>
                </c:pt>
                <c:pt idx="3">
                  <c:v>147.44</c:v>
                </c:pt>
                <c:pt idx="4">
                  <c:v>354.86</c:v>
                </c:pt>
              </c:numCache>
            </c:numRef>
          </c:val>
          <c:extLst>
            <c:ext xmlns:c16="http://schemas.microsoft.com/office/drawing/2014/chart" uri="{C3380CC4-5D6E-409C-BE32-E72D297353CC}">
              <c16:uniqueId val="{00000000-782C-467D-B092-64E76E6814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512.88</c:v>
                </c:pt>
                <c:pt idx="1">
                  <c:v>641.42999999999995</c:v>
                </c:pt>
                <c:pt idx="2">
                  <c:v>807.81</c:v>
                </c:pt>
                <c:pt idx="3">
                  <c:v>733.23</c:v>
                </c:pt>
                <c:pt idx="4">
                  <c:v>607.88</c:v>
                </c:pt>
              </c:numCache>
            </c:numRef>
          </c:val>
          <c:smooth val="0"/>
          <c:extLst>
            <c:ext xmlns:c16="http://schemas.microsoft.com/office/drawing/2014/chart" uri="{C3380CC4-5D6E-409C-BE32-E72D297353CC}">
              <c16:uniqueId val="{00000001-782C-467D-B092-64E76E6814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115.64</c:v>
                </c:pt>
                <c:pt idx="1">
                  <c:v>102.78</c:v>
                </c:pt>
                <c:pt idx="2">
                  <c:v>110.98</c:v>
                </c:pt>
                <c:pt idx="3">
                  <c:v>100.66</c:v>
                </c:pt>
                <c:pt idx="4">
                  <c:v>93.87</c:v>
                </c:pt>
              </c:numCache>
            </c:numRef>
          </c:val>
          <c:extLst>
            <c:ext xmlns:c16="http://schemas.microsoft.com/office/drawing/2014/chart" uri="{C3380CC4-5D6E-409C-BE32-E72D297353CC}">
              <c16:uniqueId val="{00000000-882C-43FB-9563-75D8659489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51.07</c:v>
                </c:pt>
                <c:pt idx="1">
                  <c:v>56.93</c:v>
                </c:pt>
                <c:pt idx="2">
                  <c:v>49.44</c:v>
                </c:pt>
                <c:pt idx="3">
                  <c:v>54.39</c:v>
                </c:pt>
                <c:pt idx="4">
                  <c:v>48.98</c:v>
                </c:pt>
              </c:numCache>
            </c:numRef>
          </c:val>
          <c:smooth val="0"/>
          <c:extLst>
            <c:ext xmlns:c16="http://schemas.microsoft.com/office/drawing/2014/chart" uri="{C3380CC4-5D6E-409C-BE32-E72D297353CC}">
              <c16:uniqueId val="{00000001-882C-43FB-9563-75D8659489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149.77000000000001</c:v>
                </c:pt>
                <c:pt idx="1">
                  <c:v>164.63</c:v>
                </c:pt>
                <c:pt idx="2">
                  <c:v>152.46</c:v>
                </c:pt>
                <c:pt idx="3">
                  <c:v>171.72</c:v>
                </c:pt>
                <c:pt idx="4">
                  <c:v>179.94</c:v>
                </c:pt>
              </c:numCache>
            </c:numRef>
          </c:val>
          <c:extLst>
            <c:ext xmlns:c16="http://schemas.microsoft.com/office/drawing/2014/chart" uri="{C3380CC4-5D6E-409C-BE32-E72D297353CC}">
              <c16:uniqueId val="{00000000-C045-465C-B7AF-9DD3B1224C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314.68</c:v>
                </c:pt>
                <c:pt idx="1">
                  <c:v>300.17</c:v>
                </c:pt>
                <c:pt idx="2">
                  <c:v>343.49</c:v>
                </c:pt>
                <c:pt idx="3">
                  <c:v>318.06</c:v>
                </c:pt>
                <c:pt idx="4">
                  <c:v>362.51</c:v>
                </c:pt>
              </c:numCache>
            </c:numRef>
          </c:val>
          <c:smooth val="0"/>
          <c:extLst>
            <c:ext xmlns:c16="http://schemas.microsoft.com/office/drawing/2014/chart" uri="{C3380CC4-5D6E-409C-BE32-E72D297353CC}">
              <c16:uniqueId val="{00000001-C045-465C-B7AF-9DD3B1224C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大月町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H1</v>
      </c>
      <c r="X8" s="40"/>
      <c r="Y8" s="40"/>
      <c r="Z8" s="40"/>
      <c r="AA8" s="40"/>
      <c r="AB8" s="40"/>
      <c r="AC8" s="40"/>
      <c r="AD8" s="41" t="str">
        <f>データ!$M$6</f>
        <v>非設置</v>
      </c>
      <c r="AE8" s="41"/>
      <c r="AF8" s="41"/>
      <c r="AG8" s="41"/>
      <c r="AH8" s="41"/>
      <c r="AI8" s="41"/>
      <c r="AJ8" s="41"/>
      <c r="AK8" s="3"/>
      <c r="AL8" s="42">
        <f>データ!S6</f>
        <v>4582</v>
      </c>
      <c r="AM8" s="42"/>
      <c r="AN8" s="42"/>
      <c r="AO8" s="42"/>
      <c r="AP8" s="42"/>
      <c r="AQ8" s="42"/>
      <c r="AR8" s="42"/>
      <c r="AS8" s="42"/>
      <c r="AT8" s="35">
        <f>データ!T6</f>
        <v>102.73</v>
      </c>
      <c r="AU8" s="35"/>
      <c r="AV8" s="35"/>
      <c r="AW8" s="35"/>
      <c r="AX8" s="35"/>
      <c r="AY8" s="35"/>
      <c r="AZ8" s="35"/>
      <c r="BA8" s="35"/>
      <c r="BB8" s="35">
        <f>データ!U6</f>
        <v>44.6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5.14</v>
      </c>
      <c r="Q10" s="35"/>
      <c r="R10" s="35"/>
      <c r="S10" s="35"/>
      <c r="T10" s="35"/>
      <c r="U10" s="35"/>
      <c r="V10" s="35"/>
      <c r="W10" s="35">
        <f>データ!Q6</f>
        <v>100</v>
      </c>
      <c r="X10" s="35"/>
      <c r="Y10" s="35"/>
      <c r="Z10" s="35"/>
      <c r="AA10" s="35"/>
      <c r="AB10" s="35"/>
      <c r="AC10" s="35"/>
      <c r="AD10" s="42">
        <f>データ!R6</f>
        <v>2950</v>
      </c>
      <c r="AE10" s="42"/>
      <c r="AF10" s="42"/>
      <c r="AG10" s="42"/>
      <c r="AH10" s="42"/>
      <c r="AI10" s="42"/>
      <c r="AJ10" s="42"/>
      <c r="AK10" s="2"/>
      <c r="AL10" s="42">
        <f>データ!V6</f>
        <v>233</v>
      </c>
      <c r="AM10" s="42"/>
      <c r="AN10" s="42"/>
      <c r="AO10" s="42"/>
      <c r="AP10" s="42"/>
      <c r="AQ10" s="42"/>
      <c r="AR10" s="42"/>
      <c r="AS10" s="42"/>
      <c r="AT10" s="35">
        <f>データ!W6</f>
        <v>0.54</v>
      </c>
      <c r="AU10" s="35"/>
      <c r="AV10" s="35"/>
      <c r="AW10" s="35"/>
      <c r="AX10" s="35"/>
      <c r="AY10" s="35"/>
      <c r="AZ10" s="35"/>
      <c r="BA10" s="35"/>
      <c r="BB10" s="35">
        <f>データ!X6</f>
        <v>431.48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EeOc0FGoKbnlBIFFEZnEeCqL2PZ9YB3tgFxh7pGvOXcj+xftSlzW1tZLxb75lp30W+CaqUuea//vvDLm509aoQ==" saltValue="wsJ/y8SHnf7P4mSkZWw+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394246</v>
      </c>
      <c r="D6" s="19">
        <f t="shared" si="3"/>
        <v>47</v>
      </c>
      <c r="E6" s="19">
        <f t="shared" si="3"/>
        <v>17</v>
      </c>
      <c r="F6" s="19">
        <f t="shared" si="3"/>
        <v>6</v>
      </c>
      <c r="G6" s="19">
        <f t="shared" si="3"/>
        <v>0</v>
      </c>
      <c r="H6" s="19" t="str">
        <f t="shared" si="3"/>
        <v>高知県　大月町</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5.14</v>
      </c>
      <c r="Q6" s="20">
        <f t="shared" si="3"/>
        <v>100</v>
      </c>
      <c r="R6" s="20">
        <f t="shared" si="3"/>
        <v>2950</v>
      </c>
      <c r="S6" s="20">
        <f t="shared" si="3"/>
        <v>4582</v>
      </c>
      <c r="T6" s="20">
        <f t="shared" si="3"/>
        <v>102.73</v>
      </c>
      <c r="U6" s="20">
        <f t="shared" si="3"/>
        <v>44.6</v>
      </c>
      <c r="V6" s="20">
        <f t="shared" si="3"/>
        <v>233</v>
      </c>
      <c r="W6" s="20">
        <f t="shared" si="3"/>
        <v>0.54</v>
      </c>
      <c r="X6" s="20">
        <f t="shared" si="3"/>
        <v>431.48</v>
      </c>
      <c r="Y6" s="21">
        <f>IF(Y7="",NA(),Y7)</f>
        <v>115.72</v>
      </c>
      <c r="Z6" s="21">
        <f t="shared" ref="Z6:AH6" si="4">IF(Z7="",NA(),Z7)</f>
        <v>102.78</v>
      </c>
      <c r="AA6" s="21">
        <f t="shared" si="4"/>
        <v>111.14</v>
      </c>
      <c r="AB6" s="21">
        <f t="shared" si="4"/>
        <v>100.73</v>
      </c>
      <c r="AC6" s="21">
        <f t="shared" si="4"/>
        <v>93.96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86.96</v>
      </c>
      <c r="BH6" s="21">
        <f t="shared" si="7"/>
        <v>148.76</v>
      </c>
      <c r="BI6" s="21">
        <f t="shared" si="7"/>
        <v>147.44</v>
      </c>
      <c r="BJ6" s="21">
        <f t="shared" si="7"/>
        <v>354.86</v>
      </c>
      <c r="BK6" s="21">
        <f t="shared" si="7"/>
        <v>512.88</v>
      </c>
      <c r="BL6" s="21">
        <f t="shared" si="7"/>
        <v>641.42999999999995</v>
      </c>
      <c r="BM6" s="21">
        <f t="shared" si="7"/>
        <v>807.81</v>
      </c>
      <c r="BN6" s="21">
        <f t="shared" si="7"/>
        <v>733.23</v>
      </c>
      <c r="BO6" s="21">
        <f t="shared" si="7"/>
        <v>607.88</v>
      </c>
      <c r="BP6" s="20" t="str">
        <f>IF(BP7="","",IF(BP7="-","【-】","【"&amp;SUBSTITUTE(TEXT(BP7,"#,##0.00"),"-","△")&amp;"】"))</f>
        <v>【1,078.44】</v>
      </c>
      <c r="BQ6" s="21">
        <f>IF(BQ7="",NA(),BQ7)</f>
        <v>115.64</v>
      </c>
      <c r="BR6" s="21">
        <f t="shared" ref="BR6:BZ6" si="8">IF(BR7="",NA(),BR7)</f>
        <v>102.78</v>
      </c>
      <c r="BS6" s="21">
        <f t="shared" si="8"/>
        <v>110.98</v>
      </c>
      <c r="BT6" s="21">
        <f t="shared" si="8"/>
        <v>100.66</v>
      </c>
      <c r="BU6" s="21">
        <f t="shared" si="8"/>
        <v>93.87</v>
      </c>
      <c r="BV6" s="21">
        <f t="shared" si="8"/>
        <v>51.07</v>
      </c>
      <c r="BW6" s="21">
        <f t="shared" si="8"/>
        <v>56.93</v>
      </c>
      <c r="BX6" s="21">
        <f t="shared" si="8"/>
        <v>49.44</v>
      </c>
      <c r="BY6" s="21">
        <f t="shared" si="8"/>
        <v>54.39</v>
      </c>
      <c r="BZ6" s="21">
        <f t="shared" si="8"/>
        <v>48.98</v>
      </c>
      <c r="CA6" s="20" t="str">
        <f>IF(CA7="","",IF(CA7="-","【-】","【"&amp;SUBSTITUTE(TEXT(CA7,"#,##0.00"),"-","△")&amp;"】"))</f>
        <v>【41.91】</v>
      </c>
      <c r="CB6" s="21">
        <f>IF(CB7="",NA(),CB7)</f>
        <v>149.77000000000001</v>
      </c>
      <c r="CC6" s="21">
        <f t="shared" ref="CC6:CK6" si="9">IF(CC7="",NA(),CC7)</f>
        <v>164.63</v>
      </c>
      <c r="CD6" s="21">
        <f t="shared" si="9"/>
        <v>152.46</v>
      </c>
      <c r="CE6" s="21">
        <f t="shared" si="9"/>
        <v>171.72</v>
      </c>
      <c r="CF6" s="21">
        <f t="shared" si="9"/>
        <v>179.94</v>
      </c>
      <c r="CG6" s="21">
        <f t="shared" si="9"/>
        <v>314.68</v>
      </c>
      <c r="CH6" s="21">
        <f t="shared" si="9"/>
        <v>300.17</v>
      </c>
      <c r="CI6" s="21">
        <f t="shared" si="9"/>
        <v>343.49</v>
      </c>
      <c r="CJ6" s="21">
        <f t="shared" si="9"/>
        <v>318.06</v>
      </c>
      <c r="CK6" s="21">
        <f t="shared" si="9"/>
        <v>362.51</v>
      </c>
      <c r="CL6" s="20" t="str">
        <f>IF(CL7="","",IF(CL7="-","【-】","【"&amp;SUBSTITUTE(TEXT(CL7,"#,##0.00"),"-","△")&amp;"】"))</f>
        <v>【420.17】</v>
      </c>
      <c r="CM6" s="21">
        <f>IF(CM7="",NA(),CM7)</f>
        <v>28.4</v>
      </c>
      <c r="CN6" s="21">
        <f t="shared" ref="CN6:CV6" si="10">IF(CN7="",NA(),CN7)</f>
        <v>29.22</v>
      </c>
      <c r="CO6" s="21">
        <f t="shared" si="10"/>
        <v>28.4</v>
      </c>
      <c r="CP6" s="21">
        <f t="shared" si="10"/>
        <v>27.98</v>
      </c>
      <c r="CQ6" s="21">
        <f t="shared" si="10"/>
        <v>27.57</v>
      </c>
      <c r="CR6" s="21">
        <f t="shared" si="10"/>
        <v>40.83</v>
      </c>
      <c r="CS6" s="21">
        <f t="shared" si="10"/>
        <v>39.130000000000003</v>
      </c>
      <c r="CT6" s="21">
        <f t="shared" si="10"/>
        <v>40.29</v>
      </c>
      <c r="CU6" s="21">
        <f t="shared" si="10"/>
        <v>40.11</v>
      </c>
      <c r="CV6" s="21">
        <f t="shared" si="10"/>
        <v>37.67</v>
      </c>
      <c r="CW6" s="20" t="str">
        <f>IF(CW7="","",IF(CW7="-","【-】","【"&amp;SUBSTITUTE(TEXT(CW7,"#,##0.00"),"-","△")&amp;"】"))</f>
        <v>【29.92】</v>
      </c>
      <c r="CX6" s="21">
        <f>IF(CX7="",NA(),CX7)</f>
        <v>73.8</v>
      </c>
      <c r="CY6" s="21">
        <f t="shared" ref="CY6:DG6" si="11">IF(CY7="",NA(),CY7)</f>
        <v>72.31</v>
      </c>
      <c r="CZ6" s="21">
        <f t="shared" si="11"/>
        <v>68.400000000000006</v>
      </c>
      <c r="DA6" s="21">
        <f t="shared" si="11"/>
        <v>68.05</v>
      </c>
      <c r="DB6" s="21">
        <f t="shared" si="11"/>
        <v>69.959999999999994</v>
      </c>
      <c r="DC6" s="21">
        <f t="shared" si="11"/>
        <v>86</v>
      </c>
      <c r="DD6" s="21">
        <f t="shared" si="11"/>
        <v>86.33</v>
      </c>
      <c r="DE6" s="21">
        <f t="shared" si="11"/>
        <v>87.49</v>
      </c>
      <c r="DF6" s="21">
        <f t="shared" si="11"/>
        <v>87.61</v>
      </c>
      <c r="DG6" s="21">
        <f t="shared" si="11"/>
        <v>87.94</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1">
        <f t="shared" si="14"/>
        <v>0.01</v>
      </c>
      <c r="EM6" s="20">
        <f t="shared" si="14"/>
        <v>0</v>
      </c>
      <c r="EN6" s="21">
        <f t="shared" si="14"/>
        <v>0.02</v>
      </c>
      <c r="EO6" s="20" t="str">
        <f>IF(EO7="","",IF(EO7="-","【-】","【"&amp;SUBSTITUTE(TEXT(EO7,"#,##0.00"),"-","△")&amp;"】"))</f>
        <v>【0.01】</v>
      </c>
    </row>
    <row r="7" spans="1:145" s="22" customFormat="1" x14ac:dyDescent="0.15">
      <c r="A7" s="14"/>
      <c r="B7" s="23">
        <v>2022</v>
      </c>
      <c r="C7" s="23">
        <v>394246</v>
      </c>
      <c r="D7" s="23">
        <v>47</v>
      </c>
      <c r="E7" s="23">
        <v>17</v>
      </c>
      <c r="F7" s="23">
        <v>6</v>
      </c>
      <c r="G7" s="23">
        <v>0</v>
      </c>
      <c r="H7" s="23" t="s">
        <v>98</v>
      </c>
      <c r="I7" s="23" t="s">
        <v>99</v>
      </c>
      <c r="J7" s="23" t="s">
        <v>100</v>
      </c>
      <c r="K7" s="23" t="s">
        <v>101</v>
      </c>
      <c r="L7" s="23" t="s">
        <v>102</v>
      </c>
      <c r="M7" s="23" t="s">
        <v>103</v>
      </c>
      <c r="N7" s="24" t="s">
        <v>104</v>
      </c>
      <c r="O7" s="24" t="s">
        <v>105</v>
      </c>
      <c r="P7" s="24">
        <v>5.14</v>
      </c>
      <c r="Q7" s="24">
        <v>100</v>
      </c>
      <c r="R7" s="24">
        <v>2950</v>
      </c>
      <c r="S7" s="24">
        <v>4582</v>
      </c>
      <c r="T7" s="24">
        <v>102.73</v>
      </c>
      <c r="U7" s="24">
        <v>44.6</v>
      </c>
      <c r="V7" s="24">
        <v>233</v>
      </c>
      <c r="W7" s="24">
        <v>0.54</v>
      </c>
      <c r="X7" s="24">
        <v>431.48</v>
      </c>
      <c r="Y7" s="24">
        <v>115.72</v>
      </c>
      <c r="Z7" s="24">
        <v>102.78</v>
      </c>
      <c r="AA7" s="24">
        <v>111.14</v>
      </c>
      <c r="AB7" s="24">
        <v>100.73</v>
      </c>
      <c r="AC7" s="24">
        <v>93.96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86.96</v>
      </c>
      <c r="BH7" s="24">
        <v>148.76</v>
      </c>
      <c r="BI7" s="24">
        <v>147.44</v>
      </c>
      <c r="BJ7" s="24">
        <v>354.86</v>
      </c>
      <c r="BK7" s="24">
        <v>512.88</v>
      </c>
      <c r="BL7" s="24">
        <v>641.42999999999995</v>
      </c>
      <c r="BM7" s="24">
        <v>807.81</v>
      </c>
      <c r="BN7" s="24">
        <v>733.23</v>
      </c>
      <c r="BO7" s="24">
        <v>607.88</v>
      </c>
      <c r="BP7" s="24">
        <v>1078.44</v>
      </c>
      <c r="BQ7" s="24">
        <v>115.64</v>
      </c>
      <c r="BR7" s="24">
        <v>102.78</v>
      </c>
      <c r="BS7" s="24">
        <v>110.98</v>
      </c>
      <c r="BT7" s="24">
        <v>100.66</v>
      </c>
      <c r="BU7" s="24">
        <v>93.87</v>
      </c>
      <c r="BV7" s="24">
        <v>51.07</v>
      </c>
      <c r="BW7" s="24">
        <v>56.93</v>
      </c>
      <c r="BX7" s="24">
        <v>49.44</v>
      </c>
      <c r="BY7" s="24">
        <v>54.39</v>
      </c>
      <c r="BZ7" s="24">
        <v>48.98</v>
      </c>
      <c r="CA7" s="24">
        <v>41.91</v>
      </c>
      <c r="CB7" s="24">
        <v>149.77000000000001</v>
      </c>
      <c r="CC7" s="24">
        <v>164.63</v>
      </c>
      <c r="CD7" s="24">
        <v>152.46</v>
      </c>
      <c r="CE7" s="24">
        <v>171.72</v>
      </c>
      <c r="CF7" s="24">
        <v>179.94</v>
      </c>
      <c r="CG7" s="24">
        <v>314.68</v>
      </c>
      <c r="CH7" s="24">
        <v>300.17</v>
      </c>
      <c r="CI7" s="24">
        <v>343.49</v>
      </c>
      <c r="CJ7" s="24">
        <v>318.06</v>
      </c>
      <c r="CK7" s="24">
        <v>362.51</v>
      </c>
      <c r="CL7" s="24">
        <v>420.17</v>
      </c>
      <c r="CM7" s="24">
        <v>28.4</v>
      </c>
      <c r="CN7" s="24">
        <v>29.22</v>
      </c>
      <c r="CO7" s="24">
        <v>28.4</v>
      </c>
      <c r="CP7" s="24">
        <v>27.98</v>
      </c>
      <c r="CQ7" s="24">
        <v>27.57</v>
      </c>
      <c r="CR7" s="24">
        <v>40.83</v>
      </c>
      <c r="CS7" s="24">
        <v>39.130000000000003</v>
      </c>
      <c r="CT7" s="24">
        <v>40.29</v>
      </c>
      <c r="CU7" s="24">
        <v>40.11</v>
      </c>
      <c r="CV7" s="24">
        <v>37.67</v>
      </c>
      <c r="CW7" s="24">
        <v>29.92</v>
      </c>
      <c r="CX7" s="24">
        <v>73.8</v>
      </c>
      <c r="CY7" s="24">
        <v>72.31</v>
      </c>
      <c r="CZ7" s="24">
        <v>68.400000000000006</v>
      </c>
      <c r="DA7" s="24">
        <v>68.05</v>
      </c>
      <c r="DB7" s="24">
        <v>69.959999999999994</v>
      </c>
      <c r="DC7" s="24">
        <v>86</v>
      </c>
      <c r="DD7" s="24">
        <v>86.33</v>
      </c>
      <c r="DE7" s="24">
        <v>87.49</v>
      </c>
      <c r="DF7" s="24">
        <v>87.61</v>
      </c>
      <c r="DG7" s="24">
        <v>87.94</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0.01</v>
      </c>
      <c r="EM7" s="24">
        <v>0</v>
      </c>
      <c r="EN7" s="24">
        <v>0.02</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岩越　大樹</cp:lastModifiedBy>
  <cp:lastPrinted>2024-01-20T02:54:23Z</cp:lastPrinted>
  <dcterms:created xsi:type="dcterms:W3CDTF">2023-12-12T02:58:01Z</dcterms:created>
  <dcterms:modified xsi:type="dcterms:W3CDTF">2024-02-02T04:47:17Z</dcterms:modified>
  <cp:category/>
</cp:coreProperties>
</file>