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2-1（スプリンクラー）" sheetId="2" r:id="rId16"/>
    <sheet name="別紙2-2（ブロック塀）" sheetId="4"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管理用（このシートは削除しないでください）" sheetId="9" state="hidden" r:id="rId22"/>
    <sheet name="別紙5-1（スプリンクラー）" sheetId="1" r:id="rId23"/>
    <sheet name="別紙5-2（ブロック塀）" sheetId="5" r:id="rId24"/>
    <sheet name="別紙8-1（スプリンクラー）" sheetId="6" r:id="rId25"/>
    <sheet name="別紙8-2（ブロック塀）" sheetId="7"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1">'管理用（このシートは削除しないでください）'!$A$1:$X$72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15">'別紙2-1（スプリンクラー）'!$A$1:$L$49</definedName>
    <definedName name="_xlnm.Print_Area" localSheetId="16">'別紙2-2（ブロック塀）'!$A$1:$K$31</definedName>
    <definedName name="へき地診療所施設整備事業" localSheetId="16">'[1]管理用（このシートは削除しないでください）'!$H$4:$H$8</definedName>
    <definedName name="補助事業名" localSheetId="16">'[1]管理用（このシートは削除しないでください）'!$H$3:$T$3</definedName>
    <definedName name="有床診療所等スプリンクラー等施設整備事業" localSheetId="16">#REF!</definedName>
    <definedName name="_xlnm.Print_Area" localSheetId="22">'別紙5-1（スプリンクラー）'!$A$1:$L$49</definedName>
    <definedName name="_xlnm.Print_Area" localSheetId="23">'別紙5-2（ブロック塀）'!$A$1:$K$31</definedName>
    <definedName name="へき地診療所施設整備事業" localSheetId="23">'[1]管理用（このシートは削除しないでください）'!$H$4:$H$8</definedName>
    <definedName name="補助事業名" localSheetId="23">'[1]管理用（このシートは削除しないでください）'!$H$3:$T$3</definedName>
    <definedName name="有床診療所等スプリンクラー等施設整備事業" localSheetId="23">#REF!</definedName>
    <definedName name="_xlnm.Print_Area" localSheetId="24">'別紙8-1（スプリンクラー）'!$A$1:$L$50</definedName>
    <definedName name="_xlnm.Print_Area" localSheetId="25">'別紙8-2（ブロック塀）'!$A$1:$K$31</definedName>
    <definedName name="へき地診療所施設整備事業" localSheetId="25">'[1]管理用（このシートは削除しないでください）'!$H$4:$H$8</definedName>
    <definedName name="補助事業名" localSheetId="25">'[1]管理用（このシートは削除しないでください）'!$H$3:$T$3</definedName>
    <definedName name="有床診療所等スプリンクラー等施設整備事業" localSheetId="2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5" authorId="0">
      <text>
        <r>
          <rPr>
            <sz val="9"/>
            <color indexed="81"/>
            <rFont val="ＭＳ Ｐゴシック"/>
          </rPr>
          <t>「有床」又は「無床」を選択</t>
        </r>
      </text>
    </comment>
    <comment ref="B14"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4" authorId="0">
      <text>
        <r>
          <rPr>
            <sz val="9"/>
            <color indexed="81"/>
            <rFont val="ＭＳ Ｐゴシック"/>
          </rPr>
          <t>該当するものを選択すること</t>
        </r>
      </text>
    </comment>
    <comment ref="J22" authorId="0">
      <text>
        <r>
          <rPr>
            <sz val="9"/>
            <color indexed="81"/>
            <rFont val="ＭＳ Ｐゴシック"/>
          </rPr>
          <t>助産所にあっては、
入所施設のベッド数</t>
        </r>
      </text>
    </comment>
    <comment ref="G40"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B22" authorId="0">
      <text>
        <r>
          <rPr>
            <sz val="9"/>
            <color indexed="81"/>
            <rFont val="ＭＳ Ｐゴシック"/>
          </rPr>
          <t>上段：補助対象部分を再掲で記載</t>
        </r>
      </text>
    </comment>
    <comment ref="B23" authorId="0">
      <text>
        <r>
          <rPr>
            <sz val="9"/>
            <color indexed="81"/>
            <rFont val="ＭＳ Ｐゴシック"/>
          </rPr>
          <t>下段：補助対象部分も含めた長さを記載</t>
        </r>
      </text>
    </comment>
  </commentList>
</comments>
</file>

<file path=xl/comments16.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9.xml><?xml version="1.0" encoding="utf-8"?>
<comments xmlns="http://schemas.openxmlformats.org/spreadsheetml/2006/main">
  <authors>
    <author>厚生労働省ネットワークシステム</author>
  </authors>
  <commentList>
    <comment ref="B15" authorId="0">
      <text>
        <r>
          <rPr>
            <sz val="9"/>
            <color indexed="81"/>
            <rFont val="ＭＳ Ｐゴシック"/>
          </rPr>
          <t>「有床」又は「無床」を選択</t>
        </r>
      </text>
    </comment>
    <comment ref="B14"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4" authorId="0">
      <text>
        <r>
          <rPr>
            <sz val="9"/>
            <color indexed="81"/>
            <rFont val="ＭＳ Ｐゴシック"/>
          </rPr>
          <t>該当するものを選択すること</t>
        </r>
      </text>
    </comment>
    <comment ref="J22" authorId="0">
      <text>
        <r>
          <rPr>
            <sz val="9"/>
            <color indexed="81"/>
            <rFont val="ＭＳ Ｐゴシック"/>
          </rPr>
          <t>助産所にあっては、
入所施設のベッド数</t>
        </r>
      </text>
    </comment>
    <comment ref="G40" authorId="0">
      <text>
        <r>
          <rPr>
            <sz val="9"/>
            <color indexed="81"/>
            <rFont val="ＭＳ Ｐゴシック"/>
          </rPr>
          <t>（B）の小数点以下第一位を四捨五入した対象面積×基準単価＝（D）</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22" authorId="0">
      <text>
        <r>
          <rPr>
            <sz val="9"/>
            <color indexed="81"/>
            <rFont val="ＭＳ Ｐゴシック"/>
          </rPr>
          <t>上段：補助対象部分を再掲で記載</t>
        </r>
      </text>
    </comment>
    <comment ref="B23" authorId="0">
      <text>
        <r>
          <rPr>
            <sz val="9"/>
            <color indexed="81"/>
            <rFont val="ＭＳ Ｐゴシック"/>
          </rPr>
          <t>下段：補助対象部分も含めた長さを記載</t>
        </r>
      </text>
    </comment>
  </commentList>
</comments>
</file>

<file path=xl/comments21.xml><?xml version="1.0" encoding="utf-8"?>
<comments xmlns="http://schemas.openxmlformats.org/spreadsheetml/2006/main">
  <authors>
    <author>厚生労働省ネットワークシステム</author>
  </authors>
  <commentList>
    <comment ref="B16"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5" authorId="0">
      <text>
        <r>
          <rPr>
            <sz val="9"/>
            <color indexed="81"/>
            <rFont val="ＭＳ Ｐゴシック"/>
          </rPr>
          <t>該当するものを選択すること</t>
        </r>
      </text>
    </comment>
    <comment ref="J23" authorId="0">
      <text>
        <r>
          <rPr>
            <sz val="9"/>
            <color indexed="81"/>
            <rFont val="ＭＳ Ｐゴシック"/>
          </rPr>
          <t>助産所にあっては、
入所施設のベッド数</t>
        </r>
      </text>
    </comment>
    <comment ref="G41" authorId="0">
      <text>
        <r>
          <rPr>
            <sz val="9"/>
            <color indexed="81"/>
            <rFont val="ＭＳ Ｐゴシック"/>
          </rPr>
          <t>（B）の小数点以下第一位を四捨五入した対象面積×基準単価＝（D）</t>
        </r>
      </text>
    </comment>
  </commentList>
</comments>
</file>

<file path=xl/comments22.xml><?xml version="1.0" encoding="utf-8"?>
<comments xmlns="http://schemas.openxmlformats.org/spreadsheetml/2006/main">
  <authors>
    <author>厚生労働省ネットワークシステム</author>
  </authors>
  <commentList>
    <comment ref="B22" authorId="0">
      <text>
        <r>
          <rPr>
            <sz val="9"/>
            <color indexed="81"/>
            <rFont val="ＭＳ Ｐゴシック"/>
          </rPr>
          <t>上段：補助対象部分を再掲で記載</t>
        </r>
      </text>
    </comment>
    <comment ref="B23" authorId="0">
      <text>
        <r>
          <rPr>
            <sz val="9"/>
            <color indexed="81"/>
            <rFont val="ＭＳ Ｐゴシック"/>
          </rPr>
          <t>下段：補助対象部分も含めた長さを記載</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<sst xmlns="http://schemas.openxmlformats.org/spreadsheetml/2006/main" xmlns:r="http://schemas.openxmlformats.org/officeDocument/2006/relationships" count="749" uniqueCount="749">
  <si>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</si>
  <si>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</si>
  <si>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</si>
  <si>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（２）</t>
  </si>
  <si>
    <t xml:space="preserve">       </t>
  </si>
  <si>
    <t>診療部門</t>
    <rPh sb="0" eb="2">
      <t>シンリョウ</t>
    </rPh>
    <rPh sb="2" eb="4">
      <t>ブモン</t>
    </rPh>
    <phoneticPr fontId="3"/>
  </si>
  <si>
    <t>施設名</t>
    <rPh sb="0" eb="2">
      <t>シセツ</t>
    </rPh>
    <rPh sb="2" eb="3">
      <t>メイ</t>
    </rPh>
    <phoneticPr fontId="3"/>
  </si>
  <si>
    <t>待合室</t>
    <rPh sb="0" eb="3">
      <t>マチアイシツ</t>
    </rPh>
    <phoneticPr fontId="3"/>
  </si>
  <si>
    <t>診療所からの時間（分）</t>
    <rPh sb="0" eb="3">
      <t>シンリョウジョ</t>
    </rPh>
    <rPh sb="6" eb="8">
      <t>ジカン</t>
    </rPh>
    <rPh sb="9" eb="10">
      <t>フン</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</si>
  <si>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</si>
  <si>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</si>
  <si>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</si>
  <si>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</si>
  <si>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図書室</t>
    <rPh sb="0" eb="3">
      <t>トショシツ</t>
    </rPh>
    <phoneticPr fontId="3"/>
  </si>
  <si>
    <t>１７，５００円/㎡</t>
    <rPh sb="6" eb="7">
      <t>エン</t>
    </rPh>
    <phoneticPr fontId="41"/>
  </si>
  <si>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</si>
  <si>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</si>
  <si>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</si>
  <si>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</si>
  <si>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</si>
  <si>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</si>
  <si>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</si>
  <si>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</si>
  <si>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</si>
  <si>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</si>
  <si>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</si>
  <si>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</si>
  <si>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</si>
  <si>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</si>
  <si>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</si>
  <si>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</si>
  <si>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</si>
  <si>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</si>
  <si>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</si>
  <si>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</si>
  <si>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</si>
  <si>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</si>
  <si>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</si>
  <si>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</si>
  <si>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</si>
  <si>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</si>
  <si>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</si>
  <si>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</si>
  <si>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</si>
  <si>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</si>
  <si>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</si>
  <si>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</si>
  <si>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</si>
  <si>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</si>
  <si>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</si>
  <si>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</si>
  <si>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</si>
  <si>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</si>
  <si>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</si>
  <si>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</si>
  <si>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</si>
  <si>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</si>
  <si>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</si>
  <si>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</si>
  <si>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</si>
  <si>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</si>
  <si>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</si>
  <si>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</si>
  <si>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</si>
  <si>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</si>
  <si>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</si>
  <si>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</si>
  <si>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</si>
  <si>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</si>
  <si>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</si>
  <si>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</si>
  <si>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</si>
  <si>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</si>
  <si>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</si>
  <si>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</si>
  <si>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</si>
  <si>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</si>
  <si>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</si>
  <si>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</si>
  <si>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</si>
  <si>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</si>
  <si>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</si>
  <si>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</si>
  <si>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</si>
  <si>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</si>
  <si>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</si>
  <si>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</si>
  <si>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</si>
  <si>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</si>
  <si>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</si>
  <si>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</si>
  <si>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</si>
  <si>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</si>
  <si>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</si>
  <si>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</si>
  <si>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</si>
  <si>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</si>
  <si>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</si>
  <si>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</si>
  <si>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</si>
  <si>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</si>
  <si>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</si>
  <si>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</si>
  <si>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</si>
  <si>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</si>
  <si>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</si>
  <si>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</si>
  <si>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</si>
  <si>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</si>
  <si>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</si>
  <si>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</si>
  <si>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</si>
  <si>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</si>
  <si>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</si>
  <si>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</si>
  <si>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</si>
  <si>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</si>
  <si>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</si>
  <si>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</si>
  <si>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</si>
  <si>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</si>
  <si>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</si>
  <si>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</si>
  <si>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</si>
  <si>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</si>
  <si>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</si>
  <si>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</si>
  <si>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</si>
  <si>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</si>
  <si>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</si>
  <si>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</si>
  <si>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</si>
  <si>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</si>
  <si>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</si>
  <si>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</si>
  <si>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</si>
  <si>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</si>
  <si>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</si>
  <si>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</si>
  <si>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</si>
  <si>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</si>
  <si>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</si>
  <si>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</si>
  <si>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</si>
  <si>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</si>
  <si>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</si>
  <si>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</si>
  <si>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</si>
  <si>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</si>
  <si>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</si>
  <si>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</si>
  <si>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</si>
  <si>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</si>
  <si>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</si>
  <si>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</si>
  <si>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</si>
  <si>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</si>
  <si>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</si>
  <si>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</si>
  <si>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</si>
  <si>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</si>
  <si>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</si>
  <si>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</si>
  <si>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</si>
  <si>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</si>
  <si>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</si>
  <si>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</si>
  <si>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</si>
  <si>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</si>
  <si>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</si>
  <si>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</si>
  <si>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</si>
  <si>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</si>
  <si>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</si>
  <si>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</si>
  <si>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</si>
  <si>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</si>
  <si>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</si>
  <si>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</si>
  <si>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</si>
  <si>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</si>
  <si>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</si>
  <si>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</si>
  <si>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</si>
  <si>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</si>
  <si>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</si>
  <si>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</si>
  <si>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</si>
  <si>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</si>
  <si>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</si>
  <si>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</si>
  <si>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</si>
  <si>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</si>
  <si>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</si>
  <si>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</si>
  <si>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</si>
  <si>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</si>
  <si>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</si>
  <si>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別紙５－１</t>
    <rPh sb="0" eb="2">
      <t>ベッシ</t>
    </rPh>
    <phoneticPr fontId="3"/>
  </si>
  <si>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</si>
  <si>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</si>
  <si>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</si>
  <si>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</si>
  <si>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</si>
  <si>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</si>
  <si>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</si>
  <si>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</si>
  <si>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</si>
  <si>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</si>
  <si>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</si>
  <si>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</si>
  <si>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</si>
  <si>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</si>
  <si>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</si>
  <si>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</si>
  <si>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</si>
  <si>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</si>
  <si>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変更後事業計画書</t>
    <rPh sb="0" eb="3">
      <t>ヘンコ</t>
    </rPh>
    <rPh sb="3" eb="5">
      <t>ジギョウ</t>
    </rPh>
    <rPh sb="5" eb="8">
      <t>ケイカクショ</t>
    </rPh>
    <phoneticPr fontId="3"/>
  </si>
  <si>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</si>
  <si>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</si>
  <si>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</si>
  <si>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</si>
  <si>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</si>
  <si>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</si>
  <si>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</si>
  <si>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</si>
  <si>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</si>
  <si>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</si>
  <si>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</si>
  <si>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</si>
  <si>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</si>
  <si>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</si>
  <si>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</si>
  <si>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</si>
  <si>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</si>
  <si>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</si>
  <si>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</si>
  <si>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</si>
  <si>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</si>
  <si>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</si>
  <si>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</si>
  <si>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</si>
  <si>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</si>
  <si>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</si>
  <si>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</si>
  <si>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</si>
  <si>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</si>
  <si>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</si>
  <si>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</si>
  <si>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</si>
  <si>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</si>
  <si>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</si>
  <si>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</si>
  <si>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</si>
  <si>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</si>
  <si>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</si>
  <si>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</si>
  <si>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</si>
  <si>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</si>
  <si>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</si>
  <si>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</si>
  <si>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</si>
  <si>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</si>
  <si>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</si>
  <si>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</si>
  <si>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</si>
  <si>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</si>
  <si>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</si>
  <si>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</si>
  <si>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</si>
  <si>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93,000円/ｍ</t>
    <rPh sb="6" eb="7">
      <t>エン</t>
    </rPh>
    <phoneticPr fontId="3"/>
  </si>
  <si>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</si>
  <si>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</si>
  <si>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</si>
  <si>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</si>
  <si>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</si>
  <si>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</si>
  <si>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</si>
  <si>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</si>
  <si>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</si>
  <si>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</si>
  <si>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</si>
  <si>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</si>
  <si>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</si>
  <si>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</si>
  <si>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</si>
  <si>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</si>
  <si>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</si>
  <si>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</si>
  <si>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</si>
  <si>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</si>
  <si>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</si>
  <si>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</si>
  <si>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</si>
  <si>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</si>
  <si>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</si>
  <si>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</si>
  <si>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</si>
  <si>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</si>
  <si>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</si>
  <si>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</si>
  <si>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</si>
  <si>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</si>
  <si>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</si>
  <si>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</si>
  <si>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</si>
  <si>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</si>
  <si>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</si>
  <si>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</si>
  <si>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</si>
  <si>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</si>
  <si>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</si>
  <si>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</si>
  <si>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</si>
  <si>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</si>
  <si>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</si>
  <si>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</si>
  <si>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</si>
  <si>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</si>
  <si>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</si>
  <si>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</si>
  <si>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</si>
  <si>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</si>
  <si>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</si>
  <si>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</si>
  <si>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</si>
  <si>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</si>
  <si>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</si>
  <si>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</si>
  <si>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</si>
  <si>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</si>
  <si>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</si>
  <si>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</si>
  <si>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</si>
  <si>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</si>
  <si>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</si>
  <si>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</si>
  <si>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</si>
  <si>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</si>
  <si>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</si>
  <si>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</si>
  <si>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</si>
  <si>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</si>
  <si>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</si>
  <si>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</si>
  <si>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</si>
  <si>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</si>
  <si>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</si>
  <si>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</si>
  <si>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</si>
  <si>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</si>
  <si>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</si>
  <si>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</si>
  <si>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</si>
  <si>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</si>
  <si>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</si>
  <si>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</si>
  <si>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</si>
  <si>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</si>
  <si>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</si>
  <si>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</si>
  <si>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</si>
  <si>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</si>
  <si>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</si>
  <si>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</si>
  <si>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</si>
  <si>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</si>
  <si>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</si>
  <si>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</si>
  <si>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</si>
  <si>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</si>
  <si>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</si>
  <si>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</si>
  <si>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</si>
  <si>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</si>
  <si>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</si>
  <si>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</si>
  <si>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</si>
  <si>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</si>
  <si>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</si>
  <si>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</si>
  <si>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</si>
  <si>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</si>
  <si>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</si>
  <si>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</si>
  <si>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</si>
  <si>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</si>
  <si>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</si>
  <si>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</si>
  <si>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</si>
  <si>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</si>
  <si>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</si>
  <si>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</si>
  <si>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</si>
  <si>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</si>
  <si>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</si>
  <si>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</si>
  <si>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</si>
  <si>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</si>
  <si>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</si>
  <si>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</si>
  <si>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</si>
  <si>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</si>
  <si>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</si>
  <si>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</si>
  <si>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</si>
  <si>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</si>
  <si>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</si>
  <si>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</si>
  <si>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</si>
  <si>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</si>
  <si>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</si>
  <si>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</si>
  <si>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</si>
  <si>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</si>
  <si>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</si>
  <si>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</si>
  <si>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</si>
  <si>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</si>
  <si>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</si>
  <si>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</si>
  <si>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</si>
  <si>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</si>
  <si>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</si>
  <si>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</si>
  <si>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</si>
  <si>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</si>
  <si>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</si>
  <si>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</si>
  <si>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</si>
  <si>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</si>
  <si>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</si>
  <si>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</si>
  <si>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</si>
  <si>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</si>
  <si>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</si>
  <si>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</si>
  <si>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</si>
  <si>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</si>
  <si>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別紙２ー１</t>
    <rPh sb="0" eb="2">
      <t>ベッシ</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</si>
  <si>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</si>
  <si>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</si>
  <si>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</si>
  <si>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</si>
  <si>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</si>
  <si>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</si>
  <si>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</si>
  <si>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</si>
  <si>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</si>
  <si>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</si>
  <si>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</si>
  <si>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</si>
  <si>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</si>
  <si>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</si>
  <si>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</si>
  <si>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</si>
  <si>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</si>
  <si>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</si>
  <si>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</si>
  <si>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</si>
  <si>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</si>
  <si>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</si>
  <si>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</si>
  <si>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</si>
  <si>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</si>
  <si>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</si>
  <si>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</si>
  <si>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</si>
  <si>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</si>
  <si>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</si>
  <si>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</si>
  <si>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</si>
  <si>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</si>
  <si>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</si>
  <si>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</si>
  <si>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</si>
  <si>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</si>
  <si>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</si>
  <si>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</si>
  <si>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</si>
  <si>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</si>
  <si>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</si>
  <si>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</si>
  <si>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</si>
  <si>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</si>
  <si>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</si>
  <si>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</si>
  <si>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</si>
  <si>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</si>
  <si>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</si>
  <si>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</si>
  <si>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</si>
  <si>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</si>
  <si>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</si>
  <si>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</si>
  <si>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</si>
  <si>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</si>
  <si>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</si>
  <si>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</si>
  <si>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</si>
  <si>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</si>
  <si>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</si>
  <si>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</si>
  <si>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</si>
  <si>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</si>
  <si>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</si>
  <si>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</si>
  <si>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</si>
  <si>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</si>
  <si>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</si>
  <si>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</si>
  <si>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</si>
  <si>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基準額
（B）</t>
  </si>
  <si>
    <t>自動火災報知設備の有無</t>
    <rPh sb="0" eb="2">
      <t>ジドウ</t>
    </rPh>
    <rPh sb="2" eb="4">
      <t>カサイ</t>
    </rPh>
    <rPh sb="4" eb="6">
      <t>ホウチ</t>
    </rPh>
    <rPh sb="6" eb="8">
      <t>セツビ</t>
    </rPh>
    <rPh sb="9" eb="11">
      <t>ウム</t>
    </rPh>
    <phoneticPr fontId="41"/>
  </si>
  <si>
    <t>様式３－１１</t>
    <rPh sb="0" eb="2">
      <t>ヨウシキ</t>
    </rPh>
    <phoneticPr fontId="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</si>
  <si>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</si>
  <si>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　診療部門</t>
    <rPh sb="1" eb="3">
      <t>シンリョウ</t>
    </rPh>
    <rPh sb="3" eb="5">
      <t>ブモン</t>
    </rPh>
    <phoneticPr fontId="3"/>
  </si>
  <si>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</si>
  <si>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</si>
  <si>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</si>
  <si>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</si>
  <si>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</si>
  <si>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</si>
  <si>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</si>
  <si>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</si>
  <si>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</si>
  <si>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</si>
  <si>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</si>
  <si>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</si>
  <si>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</si>
  <si>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</si>
  <si>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</si>
  <si>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</si>
  <si>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</si>
  <si>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</si>
  <si>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</si>
  <si>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</si>
  <si>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</si>
  <si>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</si>
  <si>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</si>
  <si>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</si>
  <si>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</si>
  <si>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</si>
  <si>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</si>
  <si>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</si>
  <si>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</si>
  <si>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</si>
  <si>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</si>
  <si>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</si>
  <si>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</si>
  <si>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</si>
  <si>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</si>
  <si>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</si>
  <si>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</si>
  <si>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</si>
  <si>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</si>
  <si>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</si>
  <si>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</si>
  <si>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</si>
  <si>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</si>
  <si>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</si>
  <si>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</si>
  <si>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</si>
  <si>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</si>
  <si>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</si>
  <si>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</si>
  <si>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</si>
  <si>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</si>
  <si>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</si>
  <si>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</si>
  <si>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</si>
  <si>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</si>
  <si>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</si>
  <si>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</si>
  <si>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</si>
  <si>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</si>
  <si>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</si>
  <si>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</si>
  <si>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</si>
  <si>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</si>
  <si>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</si>
  <si>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</si>
  <si>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</si>
  <si>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</si>
  <si>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</si>
  <si>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</si>
  <si>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</si>
  <si>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</si>
  <si>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</si>
  <si>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</si>
  <si>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</si>
  <si>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</si>
  <si>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</si>
  <si>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</si>
  <si>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</si>
  <si>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</si>
  <si>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</si>
  <si>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</si>
  <si>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</si>
  <si>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</si>
  <si>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</si>
  <si>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</si>
  <si>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</si>
  <si>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</si>
  <si>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</si>
  <si>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</si>
  <si>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</si>
  <si>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</si>
  <si>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</si>
  <si>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</si>
  <si>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</si>
  <si>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</si>
  <si>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</si>
  <si>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</si>
  <si>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事業実績報告書</t>
    <rPh sb="0" eb="2">
      <t>ジギョウ</t>
    </rPh>
    <rPh sb="2" eb="4">
      <t>ジッセキ</t>
    </rPh>
    <rPh sb="4" eb="7">
      <t>ホウコクショ</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</si>
  <si>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</si>
  <si>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</si>
  <si>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</si>
  <si>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</si>
  <si>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</si>
  <si>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</si>
  <si>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</si>
  <si>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事業実績報告書</t>
    <rPh sb="0" eb="2">
      <t>ジギョウ</t>
    </rPh>
    <rPh sb="2" eb="7">
      <t>ジッセキ</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</si>
  <si>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</si>
  <si>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</si>
  <si>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</si>
  <si>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</si>
  <si>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</si>
  <si>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</si>
  <si>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</si>
  <si>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</si>
  <si>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</si>
  <si>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</si>
  <si>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</si>
  <si>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</si>
  <si>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</si>
  <si>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</si>
  <si>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</si>
  <si>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</si>
  <si>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</si>
  <si>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</si>
  <si>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</si>
  <si>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</si>
  <si>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</si>
  <si>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</si>
  <si>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</si>
  <si>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</si>
  <si>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</si>
  <si>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</si>
  <si>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</si>
  <si>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</si>
  <si>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</si>
  <si>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</si>
  <si>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</si>
  <si>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</si>
  <si>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</si>
  <si>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</si>
  <si>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</si>
  <si>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</si>
  <si>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</si>
  <si>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</si>
  <si>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</si>
  <si>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</si>
  <si>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</si>
  <si>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</si>
  <si>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</si>
  <si>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</si>
  <si>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</si>
  <si>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</si>
  <si>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</si>
  <si>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</si>
  <si>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</si>
  <si>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</si>
  <si>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</si>
  <si>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</si>
  <si>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</si>
  <si>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</si>
  <si>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</si>
  <si>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</si>
  <si>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</si>
  <si>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</si>
  <si>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</si>
  <si>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</si>
  <si>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</si>
  <si>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</si>
  <si>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</si>
  <si>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</si>
  <si>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</si>
  <si>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</si>
  <si>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</si>
  <si>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</si>
  <si>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</si>
  <si>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</si>
  <si>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</si>
  <si>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</si>
  <si>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</si>
  <si>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</si>
  <si>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</si>
  <si>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</si>
  <si>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</si>
  <si>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</si>
  <si>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</si>
  <si>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</si>
  <si>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</si>
  <si>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</si>
  <si>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</si>
  <si>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</si>
  <si>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</si>
  <si>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</si>
  <si>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</si>
  <si>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</si>
  <si>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</si>
  <si>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</si>
  <si>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</si>
  <si>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</si>
  <si>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</si>
  <si>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</si>
  <si>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</si>
  <si>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</si>
  <si>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</si>
  <si>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</si>
  <si>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</si>
  <si>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</si>
  <si>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</si>
  <si>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</si>
  <si>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</si>
  <si>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</si>
  <si>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</si>
  <si>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</si>
  <si>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</si>
  <si>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</si>
  <si>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</si>
  <si>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</si>
  <si>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</si>
  <si>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</si>
  <si>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対象の長さ（ｍ）（B)</t>
    <rPh sb="0" eb="2">
      <t>タイショウ</t>
    </rPh>
    <rPh sb="3" eb="4">
      <t>ナガ</t>
    </rPh>
    <phoneticPr fontId="3"/>
  </si>
  <si>
    <t>基準単価（C)</t>
    <rPh sb="0" eb="4">
      <t>キジュ</t>
    </rPh>
    <phoneticPr fontId="3"/>
  </si>
  <si>
    <t>対象経費の
支出予定額（円）
（A）</t>
    <rPh sb="0" eb="5">
      <t>タイショウ</t>
    </rPh>
    <rPh sb="6" eb="11">
      <t>シシュツヨ</t>
    </rPh>
    <rPh sb="12" eb="13">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</si>
  <si>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</si>
  <si>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</si>
  <si>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別紙２－２</t>
    <rPh sb="0" eb="2">
      <t>ベッシ</t>
    </rPh>
    <phoneticPr fontId="3"/>
  </si>
  <si>
    <t>事業計画書</t>
    <rPh sb="0" eb="2">
      <t>ジギョウ</t>
    </rPh>
    <rPh sb="2" eb="5">
      <t>ケイカクショ</t>
    </rPh>
    <phoneticPr fontId="3"/>
  </si>
  <si>
    <t>スプリンクラー等施設整備事業</t>
    <rPh sb="7" eb="8">
      <t>トウ</t>
    </rPh>
    <rPh sb="8" eb="10">
      <t>シセツ</t>
    </rPh>
    <rPh sb="10" eb="12">
      <t>セイビ</t>
    </rPh>
    <rPh sb="12" eb="14">
      <t>ジギョウ</t>
    </rPh>
    <phoneticPr fontId="3"/>
  </si>
  <si>
    <t>ブロック塀改修等施設整備事業</t>
    <rPh sb="4" eb="5">
      <t>ベイ</t>
    </rPh>
    <rPh sb="5" eb="7">
      <t>カイシュウ</t>
    </rPh>
    <rPh sb="7" eb="8">
      <t>トウ</t>
    </rPh>
    <rPh sb="8" eb="10">
      <t>シセツ</t>
    </rPh>
    <rPh sb="10" eb="12">
      <t>セイビ</t>
    </rPh>
    <rPh sb="12" eb="14">
      <t>ジギョウ</t>
    </rPh>
    <phoneticPr fontId="3"/>
  </si>
  <si>
    <t>変更後事業計画書</t>
    <rPh sb="0" eb="3">
      <t>ヘンコウゴ</t>
    </rPh>
    <rPh sb="3" eb="5">
      <t>ジギョウ</t>
    </rPh>
    <rPh sb="5" eb="8">
      <t>ケイカクショ</t>
    </rPh>
    <phoneticPr fontId="3"/>
  </si>
  <si>
    <t>別紙５－２</t>
    <rPh sb="0" eb="2">
      <t>ベッシ</t>
    </rPh>
    <phoneticPr fontId="3"/>
  </si>
  <si>
    <t>別紙８－１</t>
    <rPh sb="0" eb="2">
      <t>ベッシ</t>
    </rPh>
    <phoneticPr fontId="3"/>
  </si>
  <si>
    <t>別紙８－２</t>
    <rPh sb="0" eb="2">
      <t>ベッシ</t>
    </rPh>
    <phoneticPr fontId="3"/>
  </si>
  <si>
    <t/>
  </si>
</sst>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amily val="3"/>
    </font>
    <font>
      <sz val="14"/>
      <color auto="1"/>
      <name val="ＭＳ ゴシック"/>
    </font>
    <font>
      <sz val="20"/>
      <color auto="1"/>
      <name val="ＭＳ ゴシック"/>
    </font>
    <font>
      <sz val="14"/>
      <color auto="1"/>
      <name val="ＭＳ Ｐゴシック"/>
      <family val="3"/>
    </font>
    <font>
      <sz val="16"/>
      <color auto="1"/>
      <name val="ＭＳ ゴシック"/>
    </font>
    <font>
      <sz val="11"/>
      <color rgb="FF000000"/>
      <name val="ＭＳ Ｐゴシック"/>
    </font>
    <font>
      <b/>
      <sz val="11"/>
      <color auto="1"/>
      <name val="ＭＳ ゴシック"/>
    </font>
    <font>
      <sz val="10"/>
      <color auto="1"/>
      <name val="ＭＳ Ｐゴシック"/>
      <family val="3"/>
    </font>
    <font>
      <sz val="14"/>
      <color rgb="FF000000"/>
      <name val="ＭＳ Ｐゴシック"/>
    </font>
    <font>
      <sz val="9.5"/>
      <color rgb="FF000000"/>
      <name val="ＭＳ Ｐゴシック"/>
      <family val="3"/>
    </font>
    <font>
      <sz val="10"/>
      <color rgb="FF000000"/>
      <name val="ＭＳ Ｐゴシック"/>
    </font>
    <font>
      <sz val="10.5"/>
      <color rgb="FF000000"/>
      <name val="ＭＳ Ｐゴシック"/>
      <family val="3"/>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802">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202" fontId="12" fillId="0" borderId="0"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 fillId="7" borderId="0" xfId="2" applyFill="1">
      <alignment vertical="center"/>
    </xf>
    <xf numFmtId="0" fontId="12" fillId="0" borderId="0" xfId="0" applyFont="1" applyAlignment="1">
      <alignment horizontal="center" vertical="center"/>
    </xf>
    <xf numFmtId="196" fontId="12" fillId="0" borderId="16" xfId="0" applyNumberFormat="1" applyFont="1" applyFill="1" applyBorder="1" applyAlignment="1">
      <alignment horizontal="center" vertical="center"/>
    </xf>
    <xf numFmtId="196" fontId="12" fillId="0" borderId="61" xfId="0" applyNumberFormat="1" applyFont="1" applyFill="1" applyBorder="1" applyAlignment="1">
      <alignment horizontal="center" vertical="center"/>
    </xf>
    <xf numFmtId="196" fontId="12" fillId="0" borderId="92" xfId="0" applyNumberFormat="1" applyFont="1" applyFill="1" applyBorder="1" applyAlignment="1">
      <alignment horizontal="center" vertical="center"/>
    </xf>
    <xf numFmtId="196" fontId="12" fillId="0" borderId="0" xfId="0" applyNumberFormat="1" applyFont="1" applyFill="1" applyAlignment="1">
      <alignment horizontal="center" vertical="center"/>
    </xf>
    <xf numFmtId="0" fontId="12" fillId="0" borderId="16" xfId="0" applyFont="1" applyFill="1" applyBorder="1" applyAlignment="1">
      <alignment horizontal="left" vertical="center" wrapText="1"/>
    </xf>
    <xf numFmtId="196" fontId="12" fillId="0" borderId="77" xfId="0" applyNumberFormat="1" applyFont="1" applyFill="1" applyBorder="1" applyAlignment="1">
      <alignment horizontal="center" vertical="center"/>
    </xf>
    <xf numFmtId="196" fontId="12" fillId="0" borderId="78" xfId="0" applyNumberFormat="1" applyFont="1" applyFill="1" applyBorder="1" applyAlignment="1">
      <alignment horizontal="center" vertical="center"/>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182" fontId="12" fillId="0" borderId="0" xfId="0" applyNumberFormat="1" applyFont="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3"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4"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3"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5" xfId="4" applyFont="1" applyFill="1" applyBorder="1" applyAlignment="1">
      <alignment vertical="center"/>
    </xf>
    <xf numFmtId="0" fontId="38" fillId="0" borderId="47" xfId="4" applyFont="1" applyFill="1" applyBorder="1" applyAlignment="1">
      <alignment horizontal="center" vertical="center" wrapText="1"/>
    </xf>
    <xf numFmtId="0" fontId="28" fillId="0" borderId="96"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3" xfId="4" applyFont="1" applyFill="1" applyBorder="1" applyAlignment="1">
      <alignment horizontal="center" vertical="center" wrapText="1"/>
    </xf>
    <xf numFmtId="0" fontId="28" fillId="0" borderId="97"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8" xfId="4" applyFont="1" applyFill="1" applyBorder="1" applyAlignment="1">
      <alignment horizontal="center" vertical="center"/>
    </xf>
    <xf numFmtId="0" fontId="28" fillId="0" borderId="99"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4"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100"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1" xfId="4" applyFont="1" applyFill="1" applyBorder="1" applyAlignment="1">
      <alignment horizontal="center" vertical="center"/>
    </xf>
    <xf numFmtId="0" fontId="28" fillId="0" borderId="102" xfId="4" applyFont="1" applyFill="1" applyBorder="1" applyAlignment="1">
      <alignment vertical="center"/>
    </xf>
    <xf numFmtId="0" fontId="28" fillId="0" borderId="103"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4"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100"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2" xfId="4" applyFont="1" applyFill="1" applyBorder="1" applyAlignment="1">
      <alignment horizontal="center" vertical="center" wrapText="1"/>
    </xf>
    <xf numFmtId="0" fontId="28" fillId="0" borderId="105" xfId="4" applyFont="1" applyFill="1" applyBorder="1" applyAlignment="1">
      <alignment horizontal="center" vertical="center"/>
    </xf>
    <xf numFmtId="0" fontId="28" fillId="0" borderId="106" xfId="4" applyFont="1" applyFill="1" applyBorder="1" applyAlignment="1">
      <alignment horizontal="center" vertical="center" wrapText="1"/>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38" fontId="28" fillId="0" borderId="109" xfId="1" applyFont="1" applyFill="1" applyBorder="1" applyAlignment="1">
      <alignment horizontal="right" vertical="center"/>
    </xf>
    <xf numFmtId="0" fontId="28" fillId="0" borderId="110" xfId="4" applyFont="1" applyFill="1" applyBorder="1" applyAlignment="1">
      <alignment horizontal="center" vertical="center"/>
    </xf>
    <xf numFmtId="38" fontId="28" fillId="0" borderId="111" xfId="1" applyFont="1" applyFill="1" applyBorder="1" applyAlignment="1">
      <alignment horizontal="right" vertical="center"/>
    </xf>
    <xf numFmtId="38" fontId="28" fillId="0" borderId="112"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1" xfId="4" applyFont="1" applyFill="1" applyBorder="1" applyAlignment="1">
      <alignment horizontal="center" vertical="center"/>
    </xf>
    <xf numFmtId="0" fontId="28" fillId="0" borderId="112" xfId="4" applyFont="1" applyFill="1" applyBorder="1" applyAlignment="1">
      <alignment horizontal="center" vertical="center"/>
    </xf>
    <xf numFmtId="38" fontId="28" fillId="0" borderId="113" xfId="1" applyFont="1" applyFill="1" applyBorder="1" applyAlignment="1">
      <alignment horizontal="right" vertical="center"/>
    </xf>
    <xf numFmtId="0" fontId="28" fillId="0" borderId="111" xfId="4" applyFont="1" applyFill="1" applyBorder="1" applyAlignment="1">
      <alignment horizontal="right"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4"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8" xfId="4" applyFont="1" applyFill="1" applyBorder="1" applyAlignment="1">
      <alignment horizontal="center" vertical="center"/>
    </xf>
    <xf numFmtId="0" fontId="28" fillId="0" borderId="104"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theme" Target="theme/theme1.xml" /><Relationship Id="rId29" Type="http://schemas.openxmlformats.org/officeDocument/2006/relationships/sharedStrings" Target="sharedStrings.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8.vml" /><Relationship Id="rId3" Type="http://schemas.openxmlformats.org/officeDocument/2006/relationships/comments" Target="../comments18.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5.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vmlDrawing" Target="../drawings/vmlDrawing19.vml" /><Relationship Id="rId3" Type="http://schemas.openxmlformats.org/officeDocument/2006/relationships/comments" Target="../comments19.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vmlDrawing" Target="../drawings/vmlDrawing20.vml" /><Relationship Id="rId3" Type="http://schemas.openxmlformats.org/officeDocument/2006/relationships/comments" Target="../comments20.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vmlDrawing" Target="../drawings/vmlDrawing21.vml" /><Relationship Id="rId3" Type="http://schemas.openxmlformats.org/officeDocument/2006/relationships/comments" Target="../comments21.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vmlDrawing" Target="../drawings/vmlDrawing22.vml" /><Relationship Id="rId3" Type="http://schemas.openxmlformats.org/officeDocument/2006/relationships/comments" Target="../comments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537</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350</v>
      </c>
      <c r="I5" s="42" t="s">
        <v>161</v>
      </c>
      <c r="J5" s="36" t="s">
        <v>41</v>
      </c>
      <c r="K5" s="54" t="s">
        <v>164</v>
      </c>
      <c r="L5" s="54" t="s">
        <v>71</v>
      </c>
      <c r="M5" s="64" t="s">
        <v>38</v>
      </c>
      <c r="N5" s="54" t="s">
        <v>10</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685</v>
      </c>
    </row>
    <row r="32" spans="1:37">
      <c r="B32" s="1" t="s">
        <v>703</v>
      </c>
    </row>
    <row r="33" spans="2:2">
      <c r="B33" s="1" t="s">
        <v>628</v>
      </c>
    </row>
    <row r="34" spans="2:2">
      <c r="B34" s="1" t="s">
        <v>481</v>
      </c>
    </row>
    <row r="35" spans="2:2">
      <c r="B35" s="1" t="s">
        <v>501</v>
      </c>
    </row>
    <row r="36" spans="2:2">
      <c r="B36" s="1" t="s">
        <v>699</v>
      </c>
    </row>
    <row r="37" spans="2:2">
      <c r="B37" s="1" t="s">
        <v>700</v>
      </c>
    </row>
    <row r="38" spans="2:2">
      <c r="B38" s="1" t="s">
        <v>199</v>
      </c>
    </row>
    <row r="39" spans="2:2">
      <c r="B39" s="1" t="s">
        <v>339</v>
      </c>
    </row>
    <row r="40" spans="2:2">
      <c r="B40" s="1" t="s">
        <v>262</v>
      </c>
    </row>
    <row r="41" spans="2:2">
      <c r="B41" s="1" t="s">
        <v>570</v>
      </c>
    </row>
    <row r="42" spans="2:2">
      <c r="B42" s="1" t="s">
        <v>701</v>
      </c>
    </row>
    <row r="43" spans="2:2">
      <c r="B43" s="1" t="s">
        <v>702</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404</v>
      </c>
      <c r="B2" s="229"/>
      <c r="C2" s="229"/>
      <c r="D2" s="229"/>
      <c r="E2" s="229"/>
      <c r="F2" s="229"/>
      <c r="G2" s="229"/>
      <c r="H2" s="229"/>
      <c r="I2" s="229"/>
      <c r="J2" s="229"/>
      <c r="K2" s="229"/>
    </row>
    <row r="5" spans="1:11" ht="18.75" customHeight="1">
      <c r="A5" s="230" t="s">
        <v>299</v>
      </c>
      <c r="B5" s="232" t="s">
        <v>151</v>
      </c>
      <c r="C5" s="232"/>
      <c r="D5" s="232"/>
      <c r="E5" s="232"/>
      <c r="F5" s="232"/>
    </row>
    <row r="6" spans="1:11" ht="12" customHeight="1">
      <c r="A6" s="231"/>
      <c r="B6" s="249"/>
      <c r="C6" s="249"/>
      <c r="D6" s="249"/>
      <c r="E6" s="249"/>
      <c r="F6" s="249"/>
    </row>
    <row r="8" spans="1:11">
      <c r="A8" s="232" t="s">
        <v>584</v>
      </c>
      <c r="B8" s="232"/>
      <c r="C8" s="232"/>
      <c r="D8" s="232" t="s">
        <v>621</v>
      </c>
      <c r="E8" s="232"/>
      <c r="F8" s="232"/>
      <c r="G8" s="232" t="s">
        <v>535</v>
      </c>
      <c r="H8" s="232"/>
      <c r="I8" s="232"/>
      <c r="J8" s="232"/>
      <c r="K8" s="232"/>
    </row>
    <row r="9" spans="1:11" ht="18.75" customHeight="1">
      <c r="A9" s="233"/>
      <c r="B9" s="233"/>
      <c r="C9" s="233"/>
      <c r="D9" s="233"/>
      <c r="E9" s="233"/>
      <c r="F9" s="233"/>
      <c r="G9" s="233"/>
      <c r="H9" s="233"/>
      <c r="I9" s="233"/>
      <c r="J9" s="233"/>
      <c r="K9" s="233"/>
    </row>
    <row r="10" spans="1:11">
      <c r="A10" s="232" t="s">
        <v>623</v>
      </c>
      <c r="B10" s="232"/>
      <c r="C10" s="232"/>
      <c r="D10" s="232" t="s">
        <v>627</v>
      </c>
      <c r="E10" s="232"/>
      <c r="F10" s="232"/>
      <c r="G10" s="232" t="s">
        <v>535</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321</v>
      </c>
    </row>
    <row r="15" spans="1:11" ht="3.75" customHeight="1"/>
    <row r="16" spans="1:11">
      <c r="A16" s="235" t="s">
        <v>399</v>
      </c>
      <c r="B16" s="230" t="s">
        <v>550</v>
      </c>
      <c r="C16" s="230"/>
      <c r="D16" s="230"/>
      <c r="E16" s="230"/>
      <c r="F16" s="230"/>
      <c r="G16" s="230" t="s">
        <v>538</v>
      </c>
      <c r="H16" s="230"/>
      <c r="I16" s="230"/>
      <c r="J16" s="230"/>
      <c r="K16" s="230"/>
    </row>
    <row r="17" spans="1:11" ht="18.75" customHeight="1">
      <c r="A17" s="236"/>
      <c r="B17" s="250" t="s">
        <v>567</v>
      </c>
      <c r="C17" s="265" t="s">
        <v>694</v>
      </c>
      <c r="D17" s="275" t="s">
        <v>221</v>
      </c>
      <c r="E17" s="275" t="s">
        <v>695</v>
      </c>
      <c r="F17" s="286" t="s">
        <v>694</v>
      </c>
      <c r="G17" s="250" t="s">
        <v>567</v>
      </c>
      <c r="H17" s="265" t="s">
        <v>694</v>
      </c>
      <c r="I17" s="275" t="s">
        <v>221</v>
      </c>
      <c r="J17" s="275" t="s">
        <v>695</v>
      </c>
      <c r="K17" s="286" t="s">
        <v>694</v>
      </c>
    </row>
    <row r="18" spans="1:11" ht="18.75" customHeight="1">
      <c r="A18" s="230" t="s">
        <v>431</v>
      </c>
      <c r="B18" s="251"/>
      <c r="C18" s="251"/>
      <c r="D18" s="251"/>
      <c r="E18" s="251"/>
      <c r="F18" s="251"/>
      <c r="G18" s="250"/>
      <c r="H18" s="275"/>
      <c r="I18" s="275"/>
      <c r="J18" s="275"/>
      <c r="K18" s="294"/>
    </row>
    <row r="19" spans="1:11" ht="12" customHeight="1">
      <c r="A19" s="230" t="s">
        <v>659</v>
      </c>
      <c r="B19" s="434"/>
      <c r="C19" s="439"/>
      <c r="D19" s="439"/>
      <c r="E19" s="439"/>
      <c r="F19" s="449"/>
      <c r="G19" s="331" t="s">
        <v>620</v>
      </c>
      <c r="H19" s="333"/>
      <c r="I19" s="333"/>
      <c r="J19" s="333"/>
      <c r="K19" s="297"/>
    </row>
    <row r="20" spans="1:11" ht="19.5" customHeight="1">
      <c r="A20" s="230"/>
      <c r="B20" s="269"/>
      <c r="C20" s="278"/>
      <c r="D20" s="278"/>
      <c r="E20" s="278"/>
      <c r="F20" s="304"/>
      <c r="G20" s="276" t="s">
        <v>348</v>
      </c>
      <c r="H20" s="404"/>
      <c r="I20" s="468"/>
      <c r="J20" s="470"/>
      <c r="K20" s="471"/>
    </row>
    <row r="21" spans="1:11" ht="22.5" customHeight="1">
      <c r="A21" s="230"/>
      <c r="B21" s="435"/>
      <c r="C21" s="440"/>
      <c r="D21" s="440"/>
      <c r="E21" s="440"/>
      <c r="F21" s="450"/>
      <c r="G21" s="276" t="s">
        <v>121</v>
      </c>
      <c r="H21" s="404"/>
      <c r="I21" s="469"/>
      <c r="J21" s="469"/>
      <c r="K21" s="472"/>
    </row>
    <row r="22" spans="1:11">
      <c r="A22" s="237" t="s">
        <v>323</v>
      </c>
      <c r="B22" s="230" t="s">
        <v>556</v>
      </c>
      <c r="C22" s="230"/>
      <c r="D22" s="230"/>
      <c r="E22" s="230"/>
      <c r="F22" s="230"/>
      <c r="G22" s="230" t="s">
        <v>409</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304</v>
      </c>
      <c r="B24" s="230" t="s">
        <v>143</v>
      </c>
      <c r="C24" s="232" t="s">
        <v>558</v>
      </c>
      <c r="D24" s="232"/>
      <c r="E24" s="232"/>
      <c r="F24" s="232"/>
      <c r="G24" s="232"/>
      <c r="H24" s="232"/>
      <c r="I24" s="232"/>
      <c r="J24" s="232"/>
      <c r="K24" s="232"/>
    </row>
    <row r="25" spans="1:11">
      <c r="A25" s="238"/>
      <c r="B25" s="251"/>
      <c r="C25" s="230" t="s">
        <v>334</v>
      </c>
      <c r="D25" s="230" t="s">
        <v>29</v>
      </c>
      <c r="E25" s="230" t="s">
        <v>560</v>
      </c>
      <c r="F25" s="250" t="s">
        <v>409</v>
      </c>
      <c r="G25" s="294"/>
      <c r="H25" s="230" t="s">
        <v>375</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333</v>
      </c>
    </row>
    <row r="31" spans="1:11" ht="3.75" customHeight="1"/>
    <row r="32" spans="1:11">
      <c r="A32" s="239" t="s">
        <v>18</v>
      </c>
      <c r="B32" s="330" t="s">
        <v>642</v>
      </c>
      <c r="C32" s="332"/>
      <c r="D32" s="307"/>
      <c r="E32" s="252" t="s">
        <v>632</v>
      </c>
      <c r="F32" s="267"/>
      <c r="G32" s="295"/>
      <c r="H32" s="239" t="s">
        <v>548</v>
      </c>
      <c r="I32" s="315" t="s">
        <v>539</v>
      </c>
      <c r="J32" s="315"/>
      <c r="K32" s="315"/>
    </row>
    <row r="33" spans="1:11" ht="18.75" customHeight="1">
      <c r="A33" s="432"/>
      <c r="B33" s="436" t="s">
        <v>183</v>
      </c>
      <c r="C33" s="441"/>
      <c r="D33" s="441"/>
      <c r="E33" s="302" t="s">
        <v>107</v>
      </c>
      <c r="F33" s="239" t="s">
        <v>586</v>
      </c>
      <c r="G33" s="261" t="s">
        <v>44</v>
      </c>
      <c r="H33" s="432"/>
      <c r="I33" s="315"/>
      <c r="J33" s="315"/>
      <c r="K33" s="315"/>
    </row>
    <row r="34" spans="1:11" ht="18.75" customHeight="1">
      <c r="A34" s="240"/>
      <c r="B34" s="437"/>
      <c r="C34" s="239" t="s">
        <v>640</v>
      </c>
      <c r="D34" s="239" t="s">
        <v>356</v>
      </c>
      <c r="E34" s="447"/>
      <c r="F34" s="240"/>
      <c r="G34" s="339"/>
      <c r="H34" s="240"/>
      <c r="I34" s="315"/>
      <c r="J34" s="315"/>
      <c r="K34" s="315"/>
    </row>
    <row r="35" spans="1:11" ht="30" customHeight="1">
      <c r="A35" s="433" t="s">
        <v>432</v>
      </c>
      <c r="B35" s="253"/>
      <c r="C35" s="253"/>
      <c r="D35" s="253"/>
      <c r="E35" s="253"/>
      <c r="F35" s="253"/>
      <c r="G35" s="253"/>
      <c r="H35" s="321" t="str">
        <f>IF(SUM(B35+E35+F35+G35)=0,"",SUM(B35+E35+F35+G35))</f>
        <v/>
      </c>
      <c r="I35" s="409"/>
      <c r="J35" s="417"/>
      <c r="K35" s="420"/>
    </row>
    <row r="36" spans="1:11" ht="15" customHeight="1">
      <c r="A36" s="433" t="s">
        <v>564</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488</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617</v>
      </c>
    </row>
    <row r="49" spans="1:11" ht="3.75" customHeight="1"/>
    <row r="50" spans="1:11" ht="18.75" customHeight="1">
      <c r="A50" s="245" t="s">
        <v>492</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275</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638</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404</v>
      </c>
      <c r="B2" s="229"/>
      <c r="C2" s="229"/>
      <c r="D2" s="229"/>
      <c r="E2" s="229"/>
      <c r="F2" s="229"/>
      <c r="G2" s="229"/>
      <c r="H2" s="229"/>
      <c r="I2" s="229"/>
      <c r="J2" s="229"/>
      <c r="K2" s="229"/>
    </row>
    <row r="5" spans="1:11" ht="18.75" customHeight="1">
      <c r="A5" s="230" t="s">
        <v>299</v>
      </c>
      <c r="B5" s="232" t="s">
        <v>33</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93"/>
      <c r="C16" s="300"/>
      <c r="D16" s="300"/>
      <c r="E16" s="300"/>
      <c r="F16" s="305"/>
      <c r="G16" s="250"/>
      <c r="H16" s="275"/>
      <c r="I16" s="275"/>
      <c r="J16" s="275"/>
      <c r="K16" s="294"/>
    </row>
    <row r="17" spans="1:11" ht="18.75" customHeight="1">
      <c r="A17" s="236" t="s">
        <v>433</v>
      </c>
      <c r="B17" s="348" t="s">
        <v>23</v>
      </c>
      <c r="C17" s="352"/>
      <c r="D17" s="353" t="s">
        <v>598</v>
      </c>
      <c r="E17" s="359"/>
      <c r="F17" s="368" t="s">
        <v>187</v>
      </c>
      <c r="G17" s="485">
        <f>C17+E17</f>
        <v>0</v>
      </c>
      <c r="H17" s="382"/>
      <c r="I17" s="360"/>
      <c r="J17" s="382"/>
      <c r="K17" s="497"/>
    </row>
    <row r="18" spans="1:11">
      <c r="A18" s="237" t="s">
        <v>323</v>
      </c>
      <c r="B18" s="230" t="s">
        <v>556</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333</v>
      </c>
    </row>
    <row r="27" spans="1:11" ht="3.75" customHeight="1"/>
    <row r="28" spans="1:11">
      <c r="A28" s="239" t="s">
        <v>18</v>
      </c>
      <c r="B28" s="330" t="s">
        <v>474</v>
      </c>
      <c r="C28" s="332"/>
      <c r="D28" s="332"/>
      <c r="E28" s="307"/>
      <c r="F28" s="330" t="s">
        <v>530</v>
      </c>
      <c r="G28" s="332"/>
      <c r="H28" s="332"/>
      <c r="I28" s="332"/>
      <c r="J28" s="307"/>
      <c r="K28" s="239" t="s">
        <v>548</v>
      </c>
    </row>
    <row r="29" spans="1:11" ht="13.5" customHeight="1">
      <c r="A29" s="432"/>
      <c r="B29" s="402" t="s">
        <v>165</v>
      </c>
      <c r="C29" s="402" t="s">
        <v>644</v>
      </c>
      <c r="D29" s="402" t="s">
        <v>444</v>
      </c>
      <c r="E29" s="402" t="s">
        <v>44</v>
      </c>
      <c r="F29" s="480" t="s">
        <v>371</v>
      </c>
      <c r="G29" s="486"/>
      <c r="H29" s="302" t="s">
        <v>107</v>
      </c>
      <c r="I29" s="302" t="s">
        <v>586</v>
      </c>
      <c r="J29" s="426" t="s">
        <v>44</v>
      </c>
      <c r="K29" s="432"/>
    </row>
    <row r="30" spans="1:11" ht="24">
      <c r="A30" s="240"/>
      <c r="B30" s="402"/>
      <c r="C30" s="402"/>
      <c r="D30" s="402"/>
      <c r="E30" s="402"/>
      <c r="F30" s="481"/>
      <c r="G30" s="302" t="s">
        <v>417</v>
      </c>
      <c r="H30" s="447"/>
      <c r="I30" s="447"/>
      <c r="J30" s="495"/>
      <c r="K30" s="240"/>
    </row>
    <row r="31" spans="1:11" ht="18.75" customHeight="1">
      <c r="A31" s="230" t="s">
        <v>576</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645</v>
      </c>
      <c r="C35" s="476"/>
      <c r="D35" s="475" t="s">
        <v>193</v>
      </c>
      <c r="E35" s="476"/>
      <c r="F35" s="475" t="s">
        <v>297</v>
      </c>
      <c r="G35" s="476"/>
      <c r="H35" s="256"/>
      <c r="I35" s="256"/>
      <c r="J35" s="256"/>
      <c r="K35" s="256"/>
    </row>
    <row r="37" spans="1:11" ht="16.5" customHeight="1"/>
    <row r="38" spans="1:11">
      <c r="A38" s="228" t="s">
        <v>488</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617</v>
      </c>
    </row>
    <row r="46" spans="1:11" ht="3.75" customHeight="1"/>
    <row r="47" spans="1:11" ht="18.75" customHeight="1">
      <c r="A47" s="244" t="s">
        <v>646</v>
      </c>
      <c r="B47" s="360"/>
      <c r="C47" s="268" t="s">
        <v>532</v>
      </c>
      <c r="D47" s="360" t="s">
        <v>698</v>
      </c>
      <c r="E47" s="277" t="s">
        <v>532</v>
      </c>
      <c r="F47" s="307"/>
      <c r="G47" s="315" t="s">
        <v>472</v>
      </c>
      <c r="H47" s="315"/>
      <c r="I47" s="491"/>
      <c r="J47" s="491"/>
      <c r="K47" s="491"/>
    </row>
    <row r="48" spans="1:11" ht="18.75" customHeight="1">
      <c r="A48" s="244" t="s">
        <v>349</v>
      </c>
      <c r="B48" s="360"/>
      <c r="C48" s="268"/>
      <c r="D48" s="315" t="s">
        <v>406</v>
      </c>
      <c r="E48" s="479"/>
      <c r="F48" s="482"/>
      <c r="G48" s="315" t="s">
        <v>650</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649</v>
      </c>
      <c r="C50" s="423"/>
      <c r="D50" s="423"/>
      <c r="E50" s="423"/>
      <c r="F50" s="423"/>
      <c r="G50" s="423"/>
      <c r="H50" s="423"/>
      <c r="I50" s="423"/>
      <c r="J50" s="423"/>
      <c r="K50" s="270"/>
    </row>
    <row r="51" spans="1:11" ht="18.75" customHeight="1">
      <c r="A51" s="284"/>
      <c r="B51" s="284"/>
      <c r="C51" s="230" t="s">
        <v>651</v>
      </c>
      <c r="D51" s="345"/>
      <c r="E51" s="345"/>
      <c r="F51" s="345"/>
      <c r="G51" s="345"/>
      <c r="H51" s="345"/>
      <c r="I51" s="345"/>
      <c r="J51" s="345"/>
      <c r="K51" s="345"/>
    </row>
    <row r="52" spans="1:11" ht="18.75" customHeight="1">
      <c r="A52" s="284"/>
      <c r="B52" s="285"/>
      <c r="C52" s="230" t="s">
        <v>506</v>
      </c>
      <c r="D52" s="345"/>
      <c r="E52" s="345"/>
      <c r="F52" s="345"/>
      <c r="G52" s="345"/>
      <c r="H52" s="345"/>
      <c r="I52" s="345"/>
      <c r="J52" s="345"/>
      <c r="K52" s="345"/>
    </row>
    <row r="53" spans="1:11" ht="18.75" customHeight="1">
      <c r="A53" s="474"/>
      <c r="B53" s="331" t="s">
        <v>458</v>
      </c>
      <c r="C53" s="333"/>
      <c r="D53" s="297"/>
      <c r="E53" s="479"/>
      <c r="F53" s="483"/>
      <c r="G53" s="483"/>
      <c r="H53" s="483"/>
      <c r="I53" s="483"/>
      <c r="J53" s="483"/>
      <c r="K53" s="482"/>
    </row>
    <row r="54" spans="1:11" ht="18.75" customHeight="1">
      <c r="A54" s="262" t="s">
        <v>392</v>
      </c>
      <c r="B54" s="423"/>
      <c r="C54" s="423"/>
      <c r="D54" s="349"/>
      <c r="E54" s="423"/>
      <c r="F54" s="423"/>
      <c r="G54" s="423"/>
      <c r="H54" s="423"/>
      <c r="I54" s="423"/>
      <c r="J54" s="423"/>
      <c r="K54" s="270"/>
    </row>
    <row r="55" spans="1:11" ht="18.75" customHeight="1">
      <c r="A55" s="246"/>
      <c r="B55" s="230" t="s">
        <v>574</v>
      </c>
      <c r="C55" s="289"/>
      <c r="D55" s="317"/>
      <c r="E55" s="317"/>
      <c r="F55" s="478"/>
      <c r="G55" s="230" t="s">
        <v>535</v>
      </c>
      <c r="H55" s="289"/>
      <c r="I55" s="317"/>
      <c r="J55" s="317"/>
      <c r="K55" s="478"/>
    </row>
    <row r="56" spans="1:11" ht="18.75" customHeight="1">
      <c r="A56" s="247"/>
      <c r="B56" s="235" t="s">
        <v>553</v>
      </c>
      <c r="C56" s="289"/>
      <c r="D56" s="478"/>
      <c r="E56" s="228" t="s">
        <v>498</v>
      </c>
      <c r="F56" s="230" t="s">
        <v>575</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557</v>
      </c>
      <c r="G58" s="290"/>
      <c r="H58" s="488"/>
      <c r="I58" s="493"/>
      <c r="J58" s="496"/>
      <c r="K58" s="413"/>
    </row>
    <row r="59" spans="1:11" ht="18.75" customHeight="1">
      <c r="A59" s="247"/>
      <c r="B59" s="283"/>
      <c r="C59" s="477"/>
      <c r="D59" s="477"/>
      <c r="E59" s="290"/>
      <c r="F59" s="484"/>
      <c r="G59" s="487" t="s">
        <v>572</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652</v>
      </c>
      <c r="B62" s="234"/>
      <c r="C62" s="234"/>
      <c r="D62" s="234"/>
      <c r="E62" s="234"/>
      <c r="F62" s="234"/>
      <c r="G62" s="234"/>
      <c r="H62" s="490"/>
      <c r="I62" s="490"/>
      <c r="J62" s="490"/>
      <c r="K62" s="273"/>
    </row>
    <row r="63" spans="1:11">
      <c r="A63" s="228" t="s">
        <v>360</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404</v>
      </c>
      <c r="B2" s="229"/>
      <c r="C2" s="229"/>
      <c r="D2" s="229"/>
      <c r="E2" s="229"/>
      <c r="F2" s="229"/>
      <c r="G2" s="229"/>
      <c r="H2" s="229"/>
      <c r="I2" s="229"/>
      <c r="J2" s="229"/>
      <c r="K2" s="229"/>
    </row>
    <row r="5" spans="1:11" ht="18.75" customHeight="1">
      <c r="A5" s="230" t="s">
        <v>299</v>
      </c>
      <c r="B5" s="232" t="s">
        <v>529</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50"/>
      <c r="H16" s="275"/>
      <c r="I16" s="275"/>
      <c r="J16" s="275"/>
      <c r="K16" s="294"/>
    </row>
    <row r="17" spans="1:11" ht="18.75" customHeight="1">
      <c r="A17" s="236" t="s">
        <v>433</v>
      </c>
      <c r="B17" s="348" t="s">
        <v>23</v>
      </c>
      <c r="C17" s="352"/>
      <c r="D17" s="353" t="s">
        <v>598</v>
      </c>
      <c r="E17" s="359"/>
      <c r="F17" s="368" t="s">
        <v>187</v>
      </c>
      <c r="G17" s="485">
        <f>C17+E17</f>
        <v>0</v>
      </c>
      <c r="H17" s="382"/>
      <c r="I17" s="360"/>
      <c r="J17" s="382"/>
      <c r="K17" s="497"/>
    </row>
    <row r="18" spans="1:11">
      <c r="A18" s="237" t="s">
        <v>323</v>
      </c>
      <c r="B18" s="230" t="s">
        <v>556</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333</v>
      </c>
    </row>
    <row r="27" spans="1:11" ht="3.75" customHeight="1"/>
    <row r="28" spans="1:11">
      <c r="A28" s="239" t="s">
        <v>18</v>
      </c>
      <c r="B28" s="330" t="s">
        <v>474</v>
      </c>
      <c r="C28" s="332"/>
      <c r="D28" s="332"/>
      <c r="E28" s="307"/>
      <c r="F28" s="330" t="s">
        <v>530</v>
      </c>
      <c r="G28" s="332"/>
      <c r="H28" s="332"/>
      <c r="I28" s="332"/>
      <c r="J28" s="307"/>
      <c r="K28" s="239" t="s">
        <v>548</v>
      </c>
    </row>
    <row r="29" spans="1:11" ht="13.5" customHeight="1">
      <c r="A29" s="432"/>
      <c r="B29" s="402" t="s">
        <v>165</v>
      </c>
      <c r="C29" s="402" t="s">
        <v>644</v>
      </c>
      <c r="D29" s="402" t="s">
        <v>444</v>
      </c>
      <c r="E29" s="402" t="s">
        <v>44</v>
      </c>
      <c r="F29" s="480" t="s">
        <v>371</v>
      </c>
      <c r="G29" s="486"/>
      <c r="H29" s="302" t="s">
        <v>107</v>
      </c>
      <c r="I29" s="302" t="s">
        <v>586</v>
      </c>
      <c r="J29" s="426" t="s">
        <v>44</v>
      </c>
      <c r="K29" s="432"/>
    </row>
    <row r="30" spans="1:11" ht="24">
      <c r="A30" s="240"/>
      <c r="B30" s="402"/>
      <c r="C30" s="402"/>
      <c r="D30" s="402"/>
      <c r="E30" s="402"/>
      <c r="F30" s="481"/>
      <c r="G30" s="302" t="s">
        <v>417</v>
      </c>
      <c r="H30" s="447"/>
      <c r="I30" s="447"/>
      <c r="J30" s="495"/>
      <c r="K30" s="240"/>
    </row>
    <row r="31" spans="1:11" ht="18.75" customHeight="1">
      <c r="A31" s="230" t="s">
        <v>576</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645</v>
      </c>
      <c r="C35" s="476"/>
      <c r="D35" s="475" t="s">
        <v>193</v>
      </c>
      <c r="E35" s="476"/>
      <c r="F35" s="475" t="s">
        <v>297</v>
      </c>
      <c r="G35" s="476"/>
      <c r="H35" s="256"/>
      <c r="I35" s="256"/>
      <c r="J35" s="256"/>
      <c r="K35" s="256"/>
    </row>
    <row r="38" spans="1:11">
      <c r="A38" s="228" t="s">
        <v>488</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617</v>
      </c>
    </row>
    <row r="46" spans="1:11" ht="3.75" customHeight="1"/>
    <row r="47" spans="1:11" ht="18.75" customHeight="1">
      <c r="A47" s="244" t="s">
        <v>646</v>
      </c>
      <c r="B47" s="360"/>
      <c r="C47" s="268" t="s">
        <v>532</v>
      </c>
      <c r="D47" s="360" t="s">
        <v>698</v>
      </c>
      <c r="E47" s="277" t="s">
        <v>532</v>
      </c>
      <c r="F47" s="307"/>
      <c r="G47" s="315" t="s">
        <v>472</v>
      </c>
      <c r="H47" s="315"/>
      <c r="I47" s="491"/>
      <c r="J47" s="491"/>
      <c r="K47" s="491"/>
    </row>
    <row r="48" spans="1:11" ht="18.75" customHeight="1">
      <c r="A48" s="244" t="s">
        <v>349</v>
      </c>
      <c r="B48" s="360"/>
      <c r="C48" s="268"/>
      <c r="D48" s="315" t="s">
        <v>406</v>
      </c>
      <c r="E48" s="479"/>
      <c r="F48" s="482"/>
      <c r="G48" s="315" t="s">
        <v>650</v>
      </c>
      <c r="H48" s="315"/>
      <c r="I48" s="492"/>
      <c r="J48" s="492"/>
      <c r="K48" s="492"/>
    </row>
    <row r="49" spans="1:11" ht="18.75" customHeight="1">
      <c r="A49" s="283" t="s">
        <v>624</v>
      </c>
      <c r="B49" s="477"/>
      <c r="C49" s="477"/>
      <c r="D49" s="477"/>
      <c r="E49" s="477"/>
      <c r="F49" s="477"/>
      <c r="G49" s="477"/>
      <c r="H49" s="477"/>
      <c r="I49" s="477"/>
      <c r="J49" s="477"/>
      <c r="K49" s="290"/>
    </row>
    <row r="50" spans="1:11" ht="18.75" customHeight="1">
      <c r="A50" s="247"/>
      <c r="B50" s="230" t="s">
        <v>168</v>
      </c>
      <c r="C50" s="230"/>
      <c r="D50" s="498" t="s">
        <v>526</v>
      </c>
      <c r="E50" s="499"/>
      <c r="F50" s="498" t="s">
        <v>654</v>
      </c>
      <c r="G50" s="499"/>
      <c r="H50" s="498" t="s">
        <v>657</v>
      </c>
      <c r="I50" s="499"/>
      <c r="J50" s="423"/>
      <c r="K50" s="270"/>
    </row>
    <row r="51" spans="1:11" ht="18.75" customHeight="1">
      <c r="A51" s="247"/>
      <c r="B51" s="230" t="s">
        <v>653</v>
      </c>
      <c r="C51" s="230"/>
      <c r="D51" s="498" t="s">
        <v>526</v>
      </c>
      <c r="E51" s="499"/>
      <c r="F51" s="498" t="s">
        <v>654</v>
      </c>
      <c r="G51" s="499"/>
      <c r="H51" s="498" t="s">
        <v>657</v>
      </c>
      <c r="I51" s="499"/>
      <c r="J51" s="423"/>
      <c r="K51" s="270"/>
    </row>
    <row r="52" spans="1:11" ht="18.75" customHeight="1">
      <c r="A52" s="262" t="s">
        <v>392</v>
      </c>
      <c r="B52" s="423"/>
      <c r="C52" s="423"/>
      <c r="D52" s="349"/>
      <c r="E52" s="423"/>
      <c r="F52" s="423"/>
      <c r="G52" s="423"/>
      <c r="H52" s="423"/>
      <c r="I52" s="423"/>
      <c r="J52" s="423"/>
      <c r="K52" s="270"/>
    </row>
    <row r="53" spans="1:11" ht="18.75" customHeight="1">
      <c r="A53" s="246"/>
      <c r="B53" s="230" t="s">
        <v>574</v>
      </c>
      <c r="C53" s="289"/>
      <c r="D53" s="317"/>
      <c r="E53" s="317"/>
      <c r="F53" s="478"/>
      <c r="G53" s="230" t="s">
        <v>535</v>
      </c>
      <c r="H53" s="289"/>
      <c r="I53" s="317"/>
      <c r="J53" s="317"/>
      <c r="K53" s="478"/>
    </row>
    <row r="54" spans="1:11" ht="18.75" customHeight="1">
      <c r="A54" s="247"/>
      <c r="B54" s="235" t="s">
        <v>553</v>
      </c>
      <c r="C54" s="289"/>
      <c r="D54" s="478"/>
      <c r="E54" s="273" t="s">
        <v>498</v>
      </c>
      <c r="F54" s="230" t="s">
        <v>575</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427</v>
      </c>
      <c r="B57" s="234"/>
      <c r="C57" s="234"/>
      <c r="D57" s="234"/>
      <c r="E57" s="234"/>
      <c r="F57" s="234"/>
      <c r="G57" s="234"/>
      <c r="H57" s="490"/>
      <c r="I57" s="490"/>
      <c r="J57" s="490"/>
      <c r="K57" s="273"/>
    </row>
    <row r="58" spans="1:11" ht="12" customHeight="1">
      <c r="A58" s="273" t="s">
        <v>652</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514</v>
      </c>
    </row>
    <row r="2" spans="1:11" ht="18" customHeight="1">
      <c r="A2" s="229" t="s">
        <v>404</v>
      </c>
      <c r="B2" s="229"/>
      <c r="C2" s="229"/>
      <c r="D2" s="229"/>
      <c r="E2" s="229"/>
      <c r="F2" s="229"/>
      <c r="G2" s="229"/>
      <c r="H2" s="229"/>
      <c r="I2" s="229"/>
      <c r="J2" s="229"/>
      <c r="K2" s="229"/>
    </row>
    <row r="5" spans="1:11" ht="18.75" customHeight="1">
      <c r="A5" s="230" t="s">
        <v>299</v>
      </c>
      <c r="B5" s="232" t="s">
        <v>411</v>
      </c>
      <c r="C5" s="232"/>
      <c r="D5" s="232"/>
      <c r="E5" s="232"/>
      <c r="F5" s="232"/>
    </row>
    <row r="6" spans="1:11" ht="12" customHeight="1">
      <c r="A6" s="231"/>
      <c r="B6" s="249"/>
      <c r="C6" s="249"/>
      <c r="D6" s="249"/>
      <c r="E6" s="249"/>
      <c r="F6" s="249"/>
    </row>
    <row r="8" spans="1:11">
      <c r="A8" s="232" t="s">
        <v>574</v>
      </c>
      <c r="B8" s="232"/>
      <c r="C8" s="232"/>
      <c r="D8" s="232" t="s">
        <v>627</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659</v>
      </c>
      <c r="B18" s="434"/>
      <c r="C18" s="439"/>
      <c r="D18" s="439"/>
      <c r="E18" s="439"/>
      <c r="F18" s="449"/>
      <c r="G18" s="331" t="s">
        <v>620</v>
      </c>
      <c r="H18" s="333"/>
      <c r="I18" s="333"/>
      <c r="J18" s="333"/>
      <c r="K18" s="297"/>
    </row>
    <row r="19" spans="1:11" ht="19.5" customHeight="1">
      <c r="A19" s="230"/>
      <c r="B19" s="269"/>
      <c r="C19" s="278"/>
      <c r="D19" s="278"/>
      <c r="E19" s="278"/>
      <c r="F19" s="304"/>
      <c r="G19" s="276" t="s">
        <v>555</v>
      </c>
      <c r="H19" s="404"/>
      <c r="I19" s="458"/>
      <c r="J19" s="459"/>
      <c r="K19" s="460"/>
    </row>
    <row r="20" spans="1:11">
      <c r="A20" s="237" t="s">
        <v>323</v>
      </c>
      <c r="B20" s="230" t="s">
        <v>556</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143</v>
      </c>
      <c r="C22" s="232" t="s">
        <v>558</v>
      </c>
      <c r="D22" s="232"/>
      <c r="E22" s="232"/>
      <c r="F22" s="232"/>
      <c r="G22" s="232"/>
      <c r="H22" s="232"/>
      <c r="I22" s="232"/>
      <c r="J22" s="232"/>
      <c r="K22" s="232"/>
    </row>
    <row r="23" spans="1:11">
      <c r="A23" s="238"/>
      <c r="B23" s="251"/>
      <c r="C23" s="230" t="s">
        <v>334</v>
      </c>
      <c r="D23" s="230" t="s">
        <v>29</v>
      </c>
      <c r="E23" s="230" t="s">
        <v>560</v>
      </c>
      <c r="F23" s="250" t="s">
        <v>409</v>
      </c>
      <c r="G23" s="294"/>
      <c r="H23" s="230" t="s">
        <v>375</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333</v>
      </c>
    </row>
    <row r="29" spans="1:11" ht="3.75" customHeight="1"/>
    <row r="30" spans="1:11" ht="18.75" customHeight="1">
      <c r="A30" s="315" t="s">
        <v>18</v>
      </c>
      <c r="B30" s="244" t="s">
        <v>660</v>
      </c>
      <c r="C30" s="315" t="s">
        <v>518</v>
      </c>
      <c r="D30" s="315" t="s">
        <v>561</v>
      </c>
      <c r="E30" s="402" t="s">
        <v>437</v>
      </c>
      <c r="F30" s="315" t="s">
        <v>261</v>
      </c>
      <c r="G30" s="408"/>
      <c r="H30" s="408"/>
      <c r="I30" s="408"/>
      <c r="J30" s="408"/>
      <c r="K30" s="408"/>
    </row>
    <row r="31" spans="1:11" ht="19.5" customHeight="1">
      <c r="A31" s="238" t="s">
        <v>576</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488</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424</v>
      </c>
      <c r="B46" s="267"/>
      <c r="C46" s="267"/>
      <c r="D46" s="267"/>
      <c r="E46" s="267"/>
      <c r="F46" s="267"/>
      <c r="G46" s="267"/>
      <c r="H46" s="267"/>
      <c r="I46" s="267"/>
      <c r="J46" s="267"/>
      <c r="K46" s="251"/>
    </row>
    <row r="47" spans="1:11" ht="19.5" customHeight="1">
      <c r="A47" s="252" t="s">
        <v>661</v>
      </c>
      <c r="B47" s="267"/>
      <c r="C47" s="267"/>
      <c r="D47" s="267"/>
      <c r="E47" s="267"/>
      <c r="F47" s="267"/>
      <c r="G47" s="267"/>
      <c r="H47" s="267"/>
      <c r="I47" s="267"/>
      <c r="J47" s="267"/>
      <c r="K47" s="251"/>
    </row>
    <row r="48" spans="1:11" ht="19.5" customHeight="1">
      <c r="A48" s="252" t="s">
        <v>662</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408</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251</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436</v>
      </c>
      <c r="C3" s="511" t="s">
        <v>359</v>
      </c>
      <c r="D3" s="511" t="s">
        <v>344</v>
      </c>
      <c r="E3" s="511" t="s">
        <v>200</v>
      </c>
      <c r="F3" s="516" t="s">
        <v>301</v>
      </c>
      <c r="G3" s="511" t="s">
        <v>158</v>
      </c>
      <c r="H3" s="511" t="s">
        <v>300</v>
      </c>
      <c r="I3" s="511" t="s">
        <v>374</v>
      </c>
      <c r="J3" s="511" t="s">
        <v>446</v>
      </c>
      <c r="K3" s="511" t="s">
        <v>219</v>
      </c>
      <c r="L3" s="522" t="s">
        <v>34</v>
      </c>
      <c r="M3" s="522" t="s">
        <v>37</v>
      </c>
      <c r="N3" s="522" t="s">
        <v>40</v>
      </c>
      <c r="O3" s="524" t="s">
        <v>32</v>
      </c>
      <c r="P3" s="527"/>
      <c r="Q3" s="531"/>
      <c r="R3" s="535" t="s">
        <v>35</v>
      </c>
      <c r="S3" s="522" t="s">
        <v>47</v>
      </c>
      <c r="T3" s="522" t="s">
        <v>54</v>
      </c>
      <c r="U3" s="522" t="s">
        <v>60</v>
      </c>
      <c r="V3" s="542" t="s">
        <v>63</v>
      </c>
      <c r="W3" s="548" t="s">
        <v>719</v>
      </c>
      <c r="X3" s="554" t="s">
        <v>449</v>
      </c>
      <c r="Y3" s="554" t="s">
        <v>390</v>
      </c>
      <c r="Z3" s="511" t="s">
        <v>171</v>
      </c>
      <c r="AA3" s="511" t="s">
        <v>460</v>
      </c>
    </row>
    <row r="4" spans="1:27" ht="64.5" customHeight="1">
      <c r="B4" s="507"/>
      <c r="C4" s="512"/>
      <c r="D4" s="512"/>
      <c r="E4" s="512"/>
      <c r="F4" s="517"/>
      <c r="G4" s="512"/>
      <c r="H4" s="512"/>
      <c r="I4" s="512"/>
      <c r="J4" s="512"/>
      <c r="K4" s="512"/>
      <c r="L4" s="54" t="s">
        <v>71</v>
      </c>
      <c r="M4" s="64" t="s">
        <v>38</v>
      </c>
      <c r="N4" s="54" t="s">
        <v>10</v>
      </c>
      <c r="O4" s="525" t="s">
        <v>259</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455</v>
      </c>
      <c r="J6" s="521" t="s">
        <v>691</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508</v>
      </c>
      <c r="X6" s="556" t="s">
        <v>425</v>
      </c>
      <c r="Y6" s="556" t="s">
        <v>425</v>
      </c>
      <c r="Z6" s="559" t="s">
        <v>99</v>
      </c>
      <c r="AA6" s="559" t="s">
        <v>368</v>
      </c>
    </row>
    <row r="7" spans="1:27" ht="19.5" customHeight="1">
      <c r="B7" s="509">
        <v>1</v>
      </c>
      <c r="C7" s="514">
        <v>1</v>
      </c>
      <c r="D7" s="514" t="s">
        <v>479</v>
      </c>
      <c r="E7" s="514" t="s">
        <v>345</v>
      </c>
      <c r="F7" s="514" t="s">
        <v>210</v>
      </c>
      <c r="G7" s="514" t="s">
        <v>480</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674</v>
      </c>
      <c r="X7" s="557"/>
      <c r="Y7" s="557"/>
      <c r="Z7" s="514"/>
      <c r="AA7" s="514"/>
    </row>
    <row r="8" spans="1:27" ht="20.100000000000001" customHeight="1">
      <c r="B8" s="509">
        <v>1</v>
      </c>
      <c r="C8" s="514">
        <v>1</v>
      </c>
      <c r="D8" s="514" t="s">
        <v>479</v>
      </c>
      <c r="E8" s="514" t="s">
        <v>345</v>
      </c>
      <c r="F8" s="514"/>
      <c r="G8" s="514" t="s">
        <v>480</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674</v>
      </c>
      <c r="X8" s="557"/>
      <c r="Y8" s="557"/>
      <c r="Z8" s="514"/>
      <c r="AA8" s="514"/>
    </row>
    <row r="9" spans="1:27" ht="20.100000000000001" customHeight="1">
      <c r="B9" s="509">
        <v>1</v>
      </c>
      <c r="C9" s="514">
        <v>1</v>
      </c>
      <c r="D9" s="514" t="s">
        <v>479</v>
      </c>
      <c r="E9" s="514" t="s">
        <v>345</v>
      </c>
      <c r="F9" s="514"/>
      <c r="G9" s="514" t="s">
        <v>480</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674</v>
      </c>
      <c r="X9" s="557"/>
      <c r="Y9" s="557"/>
      <c r="Z9" s="514"/>
      <c r="AA9" s="514"/>
    </row>
    <row r="10" spans="1:27" ht="20.100000000000001" customHeight="1">
      <c r="B10" s="509">
        <v>1</v>
      </c>
      <c r="C10" s="514">
        <v>2</v>
      </c>
      <c r="D10" s="514" t="s">
        <v>479</v>
      </c>
      <c r="E10" s="514" t="s">
        <v>462</v>
      </c>
      <c r="F10" s="514"/>
      <c r="G10" s="514" t="s">
        <v>483</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674</v>
      </c>
      <c r="X10" s="557"/>
      <c r="Y10" s="557"/>
      <c r="Z10" s="514"/>
      <c r="AA10" s="514"/>
    </row>
    <row r="11" spans="1:27" ht="20.100000000000001" customHeight="1">
      <c r="B11" s="509">
        <v>1</v>
      </c>
      <c r="C11" s="514">
        <v>2</v>
      </c>
      <c r="D11" s="514" t="s">
        <v>479</v>
      </c>
      <c r="E11" s="514" t="s">
        <v>462</v>
      </c>
      <c r="F11" s="514"/>
      <c r="G11" s="514" t="s">
        <v>483</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674</v>
      </c>
      <c r="X11" s="557"/>
      <c r="Y11" s="557"/>
      <c r="Z11" s="514"/>
      <c r="AA11" s="514"/>
    </row>
    <row r="12" spans="1:27" ht="20.100000000000001" customHeight="1">
      <c r="B12" s="509">
        <v>1</v>
      </c>
      <c r="C12" s="514">
        <v>2</v>
      </c>
      <c r="D12" s="514" t="s">
        <v>479</v>
      </c>
      <c r="E12" s="514" t="s">
        <v>462</v>
      </c>
      <c r="F12" s="514"/>
      <c r="G12" s="514" t="s">
        <v>483</v>
      </c>
      <c r="H12" s="519" t="s">
        <v>485</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674</v>
      </c>
      <c r="X12" s="557"/>
      <c r="Y12" s="557"/>
      <c r="Z12" s="514"/>
      <c r="AA12" s="514"/>
    </row>
    <row r="13" spans="1:27" ht="20.100000000000001" customHeight="1">
      <c r="B13" s="509">
        <v>1</v>
      </c>
      <c r="C13" s="514">
        <v>2</v>
      </c>
      <c r="D13" s="514" t="s">
        <v>479</v>
      </c>
      <c r="E13" s="514" t="s">
        <v>462</v>
      </c>
      <c r="F13" s="514"/>
      <c r="G13" s="514" t="s">
        <v>483</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674</v>
      </c>
      <c r="X13" s="557"/>
      <c r="Y13" s="557"/>
      <c r="Z13" s="514"/>
      <c r="AA13" s="514"/>
    </row>
    <row r="14" spans="1:27" ht="20.100000000000001" customHeight="1">
      <c r="B14" s="509">
        <v>1</v>
      </c>
      <c r="C14" s="514">
        <v>2</v>
      </c>
      <c r="D14" s="514" t="s">
        <v>479</v>
      </c>
      <c r="E14" s="514" t="s">
        <v>462</v>
      </c>
      <c r="F14" s="514"/>
      <c r="G14" s="514" t="s">
        <v>483</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674</v>
      </c>
      <c r="X14" s="557"/>
      <c r="Y14" s="557"/>
      <c r="Z14" s="514"/>
      <c r="AA14" s="514"/>
    </row>
    <row r="15" spans="1:27" ht="20.100000000000001" customHeight="1">
      <c r="B15" s="509">
        <v>1</v>
      </c>
      <c r="C15" s="514">
        <v>2</v>
      </c>
      <c r="D15" s="514" t="s">
        <v>479</v>
      </c>
      <c r="E15" s="514" t="s">
        <v>462</v>
      </c>
      <c r="F15" s="514"/>
      <c r="G15" s="514" t="s">
        <v>483</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674</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429</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436</v>
      </c>
      <c r="C3" s="511" t="s">
        <v>359</v>
      </c>
      <c r="D3" s="511" t="s">
        <v>344</v>
      </c>
      <c r="E3" s="511" t="s">
        <v>200</v>
      </c>
      <c r="F3" s="516" t="s">
        <v>301</v>
      </c>
      <c r="G3" s="511" t="s">
        <v>158</v>
      </c>
      <c r="H3" s="511" t="s">
        <v>300</v>
      </c>
      <c r="I3" s="511" t="s">
        <v>374</v>
      </c>
      <c r="J3" s="511" t="s">
        <v>446</v>
      </c>
      <c r="K3" s="511" t="s">
        <v>219</v>
      </c>
      <c r="L3" s="522" t="s">
        <v>34</v>
      </c>
      <c r="M3" s="522" t="s">
        <v>37</v>
      </c>
      <c r="N3" s="522" t="s">
        <v>40</v>
      </c>
      <c r="O3" s="524" t="s">
        <v>32</v>
      </c>
      <c r="P3" s="527"/>
      <c r="Q3" s="531"/>
      <c r="R3" s="535" t="s">
        <v>35</v>
      </c>
      <c r="S3" s="522" t="s">
        <v>47</v>
      </c>
      <c r="T3" s="522" t="s">
        <v>54</v>
      </c>
      <c r="U3" s="522" t="s">
        <v>60</v>
      </c>
      <c r="V3" s="542" t="s">
        <v>63</v>
      </c>
      <c r="W3" s="554" t="s">
        <v>449</v>
      </c>
      <c r="X3" s="554" t="s">
        <v>390</v>
      </c>
      <c r="Y3" s="560" t="s">
        <v>156</v>
      </c>
      <c r="Z3" s="511" t="s">
        <v>171</v>
      </c>
      <c r="AA3" s="511" t="s">
        <v>460</v>
      </c>
      <c r="AB3" s="560" t="s">
        <v>461</v>
      </c>
      <c r="AC3" s="560" t="s">
        <v>114</v>
      </c>
      <c r="AD3" s="560" t="s">
        <v>467</v>
      </c>
      <c r="AE3" s="560" t="s">
        <v>265</v>
      </c>
      <c r="AF3" s="560" t="s">
        <v>267</v>
      </c>
      <c r="AG3" s="560" t="s">
        <v>9</v>
      </c>
      <c r="AH3" s="560" t="s">
        <v>136</v>
      </c>
      <c r="AI3" s="567" t="s">
        <v>469</v>
      </c>
    </row>
    <row r="4" spans="1:35" ht="64.5" customHeight="1">
      <c r="B4" s="507"/>
      <c r="C4" s="512"/>
      <c r="D4" s="512"/>
      <c r="E4" s="512"/>
      <c r="F4" s="517"/>
      <c r="G4" s="512"/>
      <c r="H4" s="512"/>
      <c r="I4" s="512"/>
      <c r="J4" s="512"/>
      <c r="K4" s="512"/>
      <c r="L4" s="54" t="s">
        <v>71</v>
      </c>
      <c r="M4" s="64" t="s">
        <v>38</v>
      </c>
      <c r="N4" s="54" t="s">
        <v>10</v>
      </c>
      <c r="O4" s="525" t="s">
        <v>259</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455</v>
      </c>
      <c r="J6" s="521" t="s">
        <v>475</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425</v>
      </c>
      <c r="X6" s="556" t="s">
        <v>425</v>
      </c>
      <c r="Y6" s="562" t="s">
        <v>132</v>
      </c>
      <c r="Z6" s="559" t="s">
        <v>99</v>
      </c>
      <c r="AA6" s="559" t="s">
        <v>368</v>
      </c>
      <c r="AB6" s="562" t="s">
        <v>224</v>
      </c>
      <c r="AC6" s="562" t="s">
        <v>132</v>
      </c>
      <c r="AD6" s="565" t="s">
        <v>225</v>
      </c>
      <c r="AE6" s="565" t="s">
        <v>477</v>
      </c>
      <c r="AF6" s="566" t="s">
        <v>276</v>
      </c>
      <c r="AG6" s="565" t="s">
        <v>283</v>
      </c>
      <c r="AH6" s="565" t="s">
        <v>283</v>
      </c>
      <c r="AI6" s="569" t="s">
        <v>283</v>
      </c>
    </row>
    <row r="7" spans="1:35" ht="19.5" customHeight="1">
      <c r="B7" s="509">
        <v>1</v>
      </c>
      <c r="C7" s="514">
        <v>1</v>
      </c>
      <c r="D7" s="514" t="s">
        <v>479</v>
      </c>
      <c r="E7" s="514" t="s">
        <v>345</v>
      </c>
      <c r="F7" s="514" t="s">
        <v>210</v>
      </c>
      <c r="G7" s="514" t="s">
        <v>480</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479</v>
      </c>
      <c r="E8" s="514" t="s">
        <v>345</v>
      </c>
      <c r="F8" s="514"/>
      <c r="G8" s="514" t="s">
        <v>480</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479</v>
      </c>
      <c r="E9" s="514" t="s">
        <v>345</v>
      </c>
      <c r="F9" s="514"/>
      <c r="G9" s="514" t="s">
        <v>480</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479</v>
      </c>
      <c r="E10" s="514" t="s">
        <v>462</v>
      </c>
      <c r="F10" s="514"/>
      <c r="G10" s="514" t="s">
        <v>483</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479</v>
      </c>
      <c r="E11" s="514" t="s">
        <v>462</v>
      </c>
      <c r="F11" s="514"/>
      <c r="G11" s="514" t="s">
        <v>483</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479</v>
      </c>
      <c r="E12" s="514" t="s">
        <v>462</v>
      </c>
      <c r="F12" s="514"/>
      <c r="G12" s="514" t="s">
        <v>483</v>
      </c>
      <c r="H12" s="519" t="s">
        <v>485</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479</v>
      </c>
      <c r="E13" s="514" t="s">
        <v>462</v>
      </c>
      <c r="F13" s="514"/>
      <c r="G13" s="514" t="s">
        <v>483</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479</v>
      </c>
      <c r="E14" s="514" t="s">
        <v>462</v>
      </c>
      <c r="F14" s="514"/>
      <c r="G14" s="514" t="s">
        <v>483</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479</v>
      </c>
      <c r="E15" s="514" t="s">
        <v>462</v>
      </c>
      <c r="F15" s="514"/>
      <c r="G15" s="514" t="s">
        <v>483</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V46"/>
  <sheetViews>
    <sheetView showGridLines="0" tabSelected="1" view="pageBreakPreview" zoomScale="90" zoomScaleSheetLayoutView="90" workbookViewId="0"/>
  </sheetViews>
  <sheetFormatPr defaultRowHeight="13.5"/>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256" width="9" style="228" customWidth="1"/>
    <col min="257" max="16384" width="9" customWidth="1"/>
  </cols>
  <sheetData>
    <row r="1" spans="1:14">
      <c r="A1" s="228" t="s">
        <v>439</v>
      </c>
    </row>
    <row r="2" spans="1:14" ht="18" customHeight="1">
      <c r="A2" s="572" t="s">
        <v>741</v>
      </c>
      <c r="B2" s="572"/>
      <c r="C2" s="572"/>
      <c r="D2" s="572"/>
      <c r="E2" s="572"/>
      <c r="F2" s="572"/>
      <c r="G2" s="572"/>
      <c r="H2" s="572"/>
      <c r="I2" s="572"/>
      <c r="J2" s="572"/>
      <c r="K2" s="572"/>
      <c r="L2" s="572"/>
    </row>
    <row r="4" spans="1:14" ht="18.75" customHeight="1">
      <c r="A4" s="230" t="s">
        <v>299</v>
      </c>
      <c r="B4" s="232" t="s">
        <v>742</v>
      </c>
      <c r="C4" s="232"/>
      <c r="D4" s="232"/>
      <c r="E4" s="232"/>
      <c r="F4" s="232"/>
    </row>
    <row r="5" spans="1:14" ht="18.75" customHeight="1">
      <c r="A5" s="230" t="s">
        <v>234</v>
      </c>
      <c r="B5" s="279"/>
      <c r="C5" s="279"/>
      <c r="D5" s="279"/>
      <c r="E5" s="279"/>
      <c r="F5" s="279"/>
    </row>
    <row r="8" spans="1:14">
      <c r="A8" s="232" t="s">
        <v>534</v>
      </c>
      <c r="B8" s="232"/>
      <c r="C8" s="232"/>
      <c r="D8" s="232" t="s">
        <v>6</v>
      </c>
      <c r="E8" s="232"/>
      <c r="F8" s="232"/>
      <c r="G8" s="232" t="s">
        <v>535</v>
      </c>
      <c r="H8" s="232"/>
      <c r="I8" s="232"/>
      <c r="J8" s="232"/>
      <c r="K8" s="232"/>
    </row>
    <row r="9" spans="1:14" ht="18.75" customHeight="1">
      <c r="A9" s="314"/>
      <c r="B9" s="314"/>
      <c r="C9" s="314"/>
      <c r="D9" s="314"/>
      <c r="E9" s="314"/>
      <c r="F9" s="314"/>
      <c r="G9" s="314"/>
      <c r="H9" s="314"/>
      <c r="I9" s="314"/>
      <c r="J9" s="314"/>
      <c r="K9" s="314"/>
    </row>
    <row r="10" spans="1:14" ht="12" customHeight="1">
      <c r="A10" s="234"/>
      <c r="B10" s="234"/>
      <c r="C10" s="234"/>
      <c r="D10" s="234"/>
      <c r="E10" s="234"/>
      <c r="F10" s="234"/>
      <c r="G10" s="234"/>
      <c r="H10" s="234"/>
      <c r="I10" s="234"/>
      <c r="J10" s="234"/>
      <c r="K10" s="234"/>
    </row>
    <row r="11" spans="1:14" ht="12" customHeight="1">
      <c r="A11" s="234"/>
      <c r="B11" s="234"/>
      <c r="C11" s="234"/>
      <c r="D11" s="234"/>
      <c r="E11" s="234"/>
      <c r="F11" s="234"/>
      <c r="G11" s="234"/>
      <c r="H11" s="234"/>
      <c r="I11" s="234"/>
      <c r="J11" s="234"/>
      <c r="K11" s="234"/>
    </row>
    <row r="12" spans="1:14">
      <c r="A12" s="228" t="s">
        <v>321</v>
      </c>
    </row>
    <row r="13" spans="1:14">
      <c r="A13" s="235" t="s">
        <v>399</v>
      </c>
      <c r="B13" s="230" t="s">
        <v>550</v>
      </c>
      <c r="C13" s="230"/>
      <c r="D13" s="230"/>
      <c r="E13" s="230"/>
      <c r="F13" s="230"/>
      <c r="G13" s="230" t="s">
        <v>538</v>
      </c>
      <c r="H13" s="230"/>
      <c r="I13" s="230"/>
      <c r="J13" s="230"/>
      <c r="K13" s="230"/>
    </row>
    <row r="14" spans="1:14" ht="18.75" customHeight="1">
      <c r="A14" s="236"/>
      <c r="B14" s="250" t="s">
        <v>567</v>
      </c>
      <c r="C14" s="580" t="s">
        <v>694</v>
      </c>
      <c r="D14" s="275" t="s">
        <v>221</v>
      </c>
      <c r="E14" s="275" t="s">
        <v>695</v>
      </c>
      <c r="F14" s="598" t="s">
        <v>694</v>
      </c>
      <c r="G14" s="250" t="s">
        <v>567</v>
      </c>
      <c r="H14" s="580" t="s">
        <v>694</v>
      </c>
      <c r="I14" s="275" t="s">
        <v>221</v>
      </c>
      <c r="J14" s="275" t="s">
        <v>695</v>
      </c>
      <c r="K14" s="598" t="s">
        <v>694</v>
      </c>
      <c r="N14" s="622"/>
    </row>
    <row r="15" spans="1:14" ht="30.75" customHeight="1">
      <c r="A15" s="236" t="s">
        <v>433</v>
      </c>
      <c r="B15" s="230"/>
      <c r="C15" s="230"/>
      <c r="D15" s="250" t="s">
        <v>310</v>
      </c>
      <c r="E15" s="275"/>
      <c r="F15" s="599"/>
      <c r="G15" s="238" t="s">
        <v>680</v>
      </c>
      <c r="H15" s="250"/>
      <c r="I15" s="275"/>
      <c r="J15" s="275"/>
      <c r="K15" s="294"/>
      <c r="N15" s="622"/>
    </row>
    <row r="16" spans="1:14" ht="27.75" customHeight="1">
      <c r="A16" s="573" t="s">
        <v>541</v>
      </c>
      <c r="B16" s="573"/>
      <c r="C16" s="573"/>
      <c r="D16" s="573"/>
      <c r="E16" s="573"/>
      <c r="F16" s="573"/>
      <c r="G16" s="230"/>
      <c r="H16" s="230"/>
      <c r="I16" s="230"/>
      <c r="J16" s="230"/>
      <c r="K16" s="230"/>
      <c r="N16" s="622"/>
    </row>
    <row r="17" spans="1:14" ht="11.25" customHeight="1">
      <c r="N17" s="622"/>
    </row>
    <row r="18" spans="1:14" ht="11.25" customHeight="1">
      <c r="N18" s="622"/>
    </row>
    <row r="19" spans="1:14">
      <c r="A19" s="228" t="s">
        <v>333</v>
      </c>
      <c r="N19" s="622"/>
    </row>
    <row r="20" spans="1:14" ht="14.25" customHeight="1">
      <c r="A20" s="574" t="s">
        <v>730</v>
      </c>
      <c r="N20" s="622"/>
    </row>
    <row r="21" spans="1:14" ht="15.75" customHeight="1">
      <c r="A21" s="480" t="s">
        <v>305</v>
      </c>
      <c r="B21" s="426"/>
      <c r="C21" s="581" t="s">
        <v>385</v>
      </c>
      <c r="D21" s="583"/>
      <c r="E21" s="583"/>
      <c r="F21" s="583"/>
      <c r="G21" s="583"/>
      <c r="H21" s="583"/>
      <c r="I21" s="583"/>
      <c r="J21" s="589"/>
      <c r="K21" s="302" t="s">
        <v>681</v>
      </c>
      <c r="L21" s="302" t="s">
        <v>117</v>
      </c>
    </row>
    <row r="22" spans="1:14" ht="13.5" customHeight="1">
      <c r="A22" s="575"/>
      <c r="B22" s="578"/>
      <c r="C22" s="480" t="s">
        <v>466</v>
      </c>
      <c r="D22" s="302" t="s">
        <v>49</v>
      </c>
      <c r="E22" s="480" t="s">
        <v>658</v>
      </c>
      <c r="F22" s="583"/>
      <c r="G22" s="589"/>
      <c r="H22" s="607" t="s">
        <v>723</v>
      </c>
      <c r="I22" s="611" t="s">
        <v>724</v>
      </c>
      <c r="J22" s="302" t="s">
        <v>141</v>
      </c>
      <c r="K22" s="383"/>
      <c r="L22" s="383"/>
    </row>
    <row r="23" spans="1:14" ht="43.5" customHeight="1">
      <c r="A23" s="481"/>
      <c r="B23" s="495"/>
      <c r="C23" s="481"/>
      <c r="D23" s="447"/>
      <c r="E23" s="447"/>
      <c r="F23" s="600" t="s">
        <v>721</v>
      </c>
      <c r="G23" s="600" t="s">
        <v>722</v>
      </c>
      <c r="H23" s="608"/>
      <c r="I23" s="612"/>
      <c r="J23" s="447"/>
      <c r="K23" s="447"/>
      <c r="L23" s="447"/>
    </row>
    <row r="24" spans="1:14" ht="18.75" customHeight="1">
      <c r="A24" s="330"/>
      <c r="B24" s="307"/>
      <c r="C24" s="582"/>
      <c r="D24" s="588" t="str">
        <f>IF(OR(C24="1.通常型スプリンクラー",C24="2.水道連結型スプリンクラー"),"｢有｣か｢無｣を入力",IF(OR(C24="3.パッケージ型自動消火設備",C24="4.消防法施行令第32条適用設備"),"入力不要",""))</f>
        <v/>
      </c>
      <c r="E24" s="592">
        <f>SUM(F24:G24)</f>
        <v>0</v>
      </c>
      <c r="F24" s="592">
        <v>0</v>
      </c>
      <c r="G24" s="592">
        <v>0</v>
      </c>
      <c r="H24" s="592">
        <v>0</v>
      </c>
      <c r="I24" s="586"/>
      <c r="J24" s="603"/>
      <c r="K24" s="592">
        <f>E24+H24</f>
        <v>0</v>
      </c>
      <c r="L24" s="314"/>
    </row>
    <row r="25" spans="1:14" ht="18.75" customHeight="1">
      <c r="A25" s="330"/>
      <c r="B25" s="307"/>
      <c r="C25" s="582"/>
      <c r="D25" s="588" t="str">
        <f>IF(OR(C25="1.通常型スプリンクラー",C25="2.水道連結型スプリンクラー"),"｢有｣か｢無｣を入力",IF(OR(C25="3.パッケージ型自動消火設備",C25="4.消防法施行令第32条適用設備"),"入力不要",""))</f>
        <v/>
      </c>
      <c r="E25" s="592">
        <f>SUM(F25:G25)</f>
        <v>0</v>
      </c>
      <c r="F25" s="592">
        <v>0</v>
      </c>
      <c r="G25" s="592">
        <v>0</v>
      </c>
      <c r="H25" s="592">
        <v>0</v>
      </c>
      <c r="I25" s="586"/>
      <c r="J25" s="603"/>
      <c r="K25" s="592">
        <f>E25+H25</f>
        <v>0</v>
      </c>
      <c r="L25" s="314"/>
    </row>
    <row r="26" spans="1:14" ht="19.5" customHeight="1">
      <c r="A26" s="330"/>
      <c r="B26" s="307"/>
      <c r="C26" s="582"/>
      <c r="D26" s="588" t="str">
        <f>IF(OR(C26="1.通常型スプリンクラー",C26="2.水道連結型スプリンクラー"),"｢有｣か｢無｣を入力",IF(OR(C26="3.パッケージ型自動消火設備",C26="4.消防法施行令第32条適用設備"),"入力不要",""))</f>
        <v/>
      </c>
      <c r="E26" s="592">
        <f>SUM(F26:G26)</f>
        <v>0</v>
      </c>
      <c r="F26" s="592">
        <v>0</v>
      </c>
      <c r="G26" s="592">
        <v>0</v>
      </c>
      <c r="H26" s="592">
        <v>0</v>
      </c>
      <c r="I26" s="586"/>
      <c r="J26" s="603"/>
      <c r="K26" s="592">
        <f>E26+H26</f>
        <v>0</v>
      </c>
      <c r="L26" s="314"/>
    </row>
    <row r="27" spans="1:14" ht="14.25" customHeight="1">
      <c r="A27" s="574" t="s">
        <v>720</v>
      </c>
    </row>
    <row r="28" spans="1:14" ht="15" customHeight="1">
      <c r="A28" s="480" t="s">
        <v>154</v>
      </c>
      <c r="B28" s="579"/>
      <c r="C28" s="583"/>
      <c r="D28" s="589"/>
      <c r="E28" s="402" t="s">
        <v>683</v>
      </c>
      <c r="F28" s="402" t="s">
        <v>655</v>
      </c>
      <c r="G28" s="402" t="s">
        <v>684</v>
      </c>
      <c r="H28" s="302" t="s">
        <v>377</v>
      </c>
      <c r="I28" s="302" t="s">
        <v>681</v>
      </c>
      <c r="J28" s="480" t="s">
        <v>117</v>
      </c>
      <c r="K28" s="426"/>
    </row>
    <row r="29" spans="1:14" ht="37.5" customHeight="1">
      <c r="A29" s="481"/>
      <c r="B29" s="495"/>
      <c r="C29" s="584" t="s">
        <v>242</v>
      </c>
      <c r="D29" s="589"/>
      <c r="E29" s="402"/>
      <c r="F29" s="402"/>
      <c r="G29" s="402"/>
      <c r="H29" s="447"/>
      <c r="I29" s="447"/>
      <c r="J29" s="481"/>
      <c r="K29" s="495"/>
    </row>
    <row r="30" spans="1:14" ht="35.25" customHeight="1">
      <c r="A30" s="330" t="s">
        <v>728</v>
      </c>
      <c r="B30" s="307"/>
      <c r="C30" s="244" t="s">
        <v>72</v>
      </c>
      <c r="D30" s="260"/>
      <c r="E30" s="593" t="s">
        <v>72</v>
      </c>
      <c r="F30" s="586"/>
      <c r="G30" s="603"/>
      <c r="H30" s="603"/>
      <c r="I30" s="592"/>
      <c r="J30" s="244"/>
      <c r="K30" s="260"/>
    </row>
    <row r="31" spans="1:14" ht="30" customHeight="1">
      <c r="A31" s="576" t="s">
        <v>448</v>
      </c>
      <c r="B31" s="576"/>
      <c r="C31" s="576"/>
      <c r="D31" s="576"/>
      <c r="E31" s="576"/>
      <c r="F31" s="576"/>
      <c r="G31" s="576"/>
      <c r="H31" s="576"/>
      <c r="I31" s="576"/>
      <c r="J31" s="576"/>
      <c r="K31" s="576"/>
    </row>
    <row r="32" spans="1:14" ht="66" customHeight="1">
      <c r="A32" s="577" t="s">
        <v>727</v>
      </c>
      <c r="B32" s="577"/>
      <c r="C32" s="577"/>
      <c r="D32" s="577"/>
      <c r="E32" s="577"/>
      <c r="F32" s="577"/>
      <c r="G32" s="577"/>
      <c r="H32" s="577"/>
      <c r="I32" s="577"/>
      <c r="J32" s="577"/>
      <c r="K32" s="577"/>
    </row>
    <row r="33" spans="1:13" ht="16.5" customHeight="1">
      <c r="A33" s="577" t="s">
        <v>97</v>
      </c>
      <c r="B33" s="577"/>
      <c r="C33" s="577"/>
      <c r="D33" s="577"/>
      <c r="E33" s="577"/>
      <c r="F33" s="577"/>
      <c r="G33" s="577"/>
      <c r="H33" s="577"/>
      <c r="I33" s="577"/>
      <c r="J33" s="577"/>
      <c r="K33" s="577"/>
    </row>
    <row r="34" spans="1:13" ht="33" customHeight="1">
      <c r="A34" s="227" t="s">
        <v>729</v>
      </c>
      <c r="B34" s="227"/>
      <c r="C34" s="227"/>
      <c r="D34" s="227"/>
      <c r="E34" s="227"/>
      <c r="F34" s="227"/>
      <c r="G34" s="227"/>
      <c r="H34" s="227"/>
      <c r="I34" s="227"/>
      <c r="J34" s="227"/>
      <c r="K34" s="227"/>
    </row>
    <row r="35" spans="1:13" ht="14.25" customHeight="1"/>
    <row r="36" spans="1:13" ht="14.25" customHeight="1"/>
    <row r="37" spans="1:13">
      <c r="A37" s="228" t="s">
        <v>641</v>
      </c>
    </row>
    <row r="38" spans="1:13" ht="29.25" customHeight="1">
      <c r="A38" s="574" t="s">
        <v>725</v>
      </c>
    </row>
    <row r="39" spans="1:13" ht="46.5" customHeight="1">
      <c r="A39" s="343" t="s">
        <v>688</v>
      </c>
      <c r="B39" s="356"/>
      <c r="C39" s="585" t="s">
        <v>726</v>
      </c>
      <c r="D39" s="590" t="s">
        <v>686</v>
      </c>
      <c r="E39" s="594" t="s">
        <v>68</v>
      </c>
      <c r="F39" s="594" t="s">
        <v>286</v>
      </c>
      <c r="G39" s="604" t="s">
        <v>463</v>
      </c>
      <c r="H39" s="349"/>
      <c r="I39" s="250" t="s">
        <v>111</v>
      </c>
      <c r="J39" s="614" t="s">
        <v>637</v>
      </c>
      <c r="K39" s="618"/>
    </row>
    <row r="40" spans="1:13" ht="18" customHeight="1">
      <c r="A40" s="330" t="str">
        <f>IF('別紙2-1（スプリンクラー）'!A24="","",'別紙2-1（スプリンクラー）'!A24)</f>
        <v/>
      </c>
      <c r="B40" s="307"/>
      <c r="C40" s="586" t="str">
        <f>IF('別紙2-1（スプリンクラー）'!I24="","",'別紙2-1（スプリンクラー）'!I24)</f>
        <v/>
      </c>
      <c r="D40" s="591">
        <f>IF('別紙2-1（スプリンクラー）'!E24="","",'別紙2-1（スプリンクラー）'!E24)</f>
        <v>0</v>
      </c>
      <c r="E40" s="595" t="b">
        <f>IF('別紙2-1（スプリンクラー）'!C24="1.通常型スプリンクラー",23000,IF('別紙2-1（スプリンクラー）'!C24="2.水道連結型スプリンクラー",22000,IF('別紙2-1（スプリンクラー）'!C24="3.パッケージ型自動消火設備",27000,IF('別紙2-1（スプリンクラー）'!C24="4.消防法施行令第32条適用設備",26000))))</f>
        <v>0</v>
      </c>
      <c r="F40" s="601">
        <f>IF(AND(OR('別紙2-1（スプリンクラー）'!C24="1.通常型スプリンクラー",'別紙2-1（スプリンクラー）'!C24="2.水道連結型スプリンクラー"),'別紙2-1（スプリンクラー）'!D24="有"),2350000,0)</f>
        <v>0</v>
      </c>
      <c r="G40" s="586">
        <f>IF(D40="","",SUM(ROUND(D40,0)*E40,F40))</f>
        <v>0</v>
      </c>
      <c r="H40" s="601"/>
      <c r="I40" s="613">
        <v>0.5</v>
      </c>
      <c r="J40" s="615">
        <f>IF(D40="","",ROUNDDOWN(MIN(C40,G40)*I40,-3))</f>
        <v>0</v>
      </c>
      <c r="K40" s="619"/>
    </row>
    <row r="41" spans="1:13" ht="19.5" customHeight="1">
      <c r="A41" s="330" t="str">
        <f>IF('別紙2-1（スプリンクラー）'!A25="","",'別紙2-1（スプリンクラー）'!A25)</f>
        <v/>
      </c>
      <c r="B41" s="307"/>
      <c r="C41" s="586" t="str">
        <f>IF('別紙2-1（スプリンクラー）'!I25="","",'別紙2-1（スプリンクラー）'!I25)</f>
        <v/>
      </c>
      <c r="D41" s="592">
        <f>IF('別紙2-1（スプリンクラー）'!E25="","",'別紙2-1（スプリンクラー）'!E25)</f>
        <v>0</v>
      </c>
      <c r="E41" s="595" t="b">
        <f>IF('別紙2-1（スプリンクラー）'!C25="1.通常型スプリンクラー",23000,IF('別紙2-1（スプリンクラー）'!C25="2.水道連結型スプリンクラー",22000,IF('別紙2-1（スプリンクラー）'!C25="3.パッケージ型自動消火設備",27000,IF('別紙2-1（スプリンクラー）'!C25="4.消防法施行令第32条適用設備",26000))))</f>
        <v>0</v>
      </c>
      <c r="F41" s="601">
        <f>IF(AND(OR('別紙2-1（スプリンクラー）'!C25="1.通常型スプリンクラー",'別紙2-1（スプリンクラー）'!C25="2.水道連結型スプリンクラー"),'別紙2-1（スプリンクラー）'!D25="有"),2350000,0)</f>
        <v>0</v>
      </c>
      <c r="G41" s="586">
        <f>IF(D41="","",SUM(ROUND(D41,0)*E41,F41))</f>
        <v>0</v>
      </c>
      <c r="H41" s="601"/>
      <c r="I41" s="613">
        <v>0.5</v>
      </c>
      <c r="J41" s="615">
        <f>IF(D41="","",ROUNDDOWN(MIN(C41,G41)*I41,-3))</f>
        <v>0</v>
      </c>
      <c r="K41" s="619"/>
    </row>
    <row r="42" spans="1:13" ht="19.5" customHeight="1">
      <c r="A42" s="330" t="str">
        <f>IF('別紙2-1（スプリンクラー）'!A26="","",'別紙2-1（スプリンクラー）'!A26)</f>
        <v/>
      </c>
      <c r="B42" s="307"/>
      <c r="C42" s="586" t="str">
        <f>IF('別紙2-1（スプリンクラー）'!I26="","",'別紙2-1（スプリンクラー）'!I26)</f>
        <v/>
      </c>
      <c r="D42" s="592">
        <f>IF('別紙2-1（スプリンクラー）'!E26="","",'別紙2-1（スプリンクラー）'!E26)</f>
        <v>0</v>
      </c>
      <c r="E42" s="595" t="b">
        <f>IF('別紙2-1（スプリンクラー）'!C26="1.通常型スプリンクラー",23000,IF('別紙2-1（スプリンクラー）'!C26="2.水道連結型スプリンクラー",22000,IF('別紙2-1（スプリンクラー）'!C26="3.パッケージ型自動消火設備",27000,IF('別紙2-1（スプリンクラー）'!C26="4.消防法施行令第32条適用設備",26000))))</f>
        <v>0</v>
      </c>
      <c r="F42" s="601">
        <f>IF(AND(OR('別紙2-1（スプリンクラー）'!C26="1.通常型スプリンクラー",'別紙2-1（スプリンクラー）'!C26="2.水道連結型スプリンクラー"),'別紙2-1（スプリンクラー）'!D26="有"),2350000,0)</f>
        <v>0</v>
      </c>
      <c r="G42" s="586">
        <f>IF(D42="","",SUM(ROUND(D42,0)*E42,F42))</f>
        <v>0</v>
      </c>
      <c r="H42" s="601"/>
      <c r="I42" s="613">
        <v>0.5</v>
      </c>
      <c r="J42" s="616">
        <f>IF(D42="","",ROUNDDOWN(MIN(C42,G42)*I42,-3))</f>
        <v>0</v>
      </c>
      <c r="K42" s="620"/>
    </row>
    <row r="43" spans="1:13" ht="14.25" customHeight="1">
      <c r="E43" s="596"/>
      <c r="J43" s="231" t="s">
        <v>342</v>
      </c>
      <c r="K43" s="231"/>
      <c r="L43" s="231"/>
      <c r="M43" s="621"/>
    </row>
    <row r="44" spans="1:13" ht="14.25" customHeight="1">
      <c r="A44" s="574" t="s">
        <v>329</v>
      </c>
      <c r="L44" s="621"/>
      <c r="M44" s="621"/>
    </row>
    <row r="45" spans="1:13" ht="37.5" customHeight="1">
      <c r="A45" s="343" t="s">
        <v>547</v>
      </c>
      <c r="B45" s="356"/>
      <c r="C45" s="238" t="s">
        <v>687</v>
      </c>
      <c r="D45" s="230"/>
      <c r="E45" s="238" t="s">
        <v>127</v>
      </c>
      <c r="F45" s="250"/>
      <c r="G45" s="605" t="s">
        <v>626</v>
      </c>
      <c r="H45" s="609"/>
      <c r="I45" s="227"/>
      <c r="J45" s="617"/>
      <c r="K45" s="231"/>
    </row>
    <row r="46" spans="1:13" ht="19.5" customHeight="1">
      <c r="A46" s="330" t="s">
        <v>527</v>
      </c>
      <c r="B46" s="307"/>
      <c r="C46" s="587" t="str">
        <f>IF(F30="","",F30)</f>
        <v/>
      </c>
      <c r="D46" s="587"/>
      <c r="E46" s="597">
        <v>1222000</v>
      </c>
      <c r="F46" s="602"/>
      <c r="G46" s="606" t="str">
        <f>IF(C46="","",ROUNDDOWN(MIN(C46,E46),-3))</f>
        <v/>
      </c>
      <c r="H46" s="610"/>
      <c r="I46" s="227"/>
      <c r="J46" s="273"/>
      <c r="K46" s="273"/>
    </row>
    <row r="47" spans="1:13" ht="14.25" customHeight="1"/>
    <row r="48" spans="1:13" ht="14.25" customHeight="1"/>
    <row r="49" ht="6" customHeight="1"/>
    <row r="50" ht="17.25" customHeight="1"/>
    <row r="51" hidden="1"/>
  </sheetData>
  <mergeCells count="69">
    <mergeCell ref="A2:L2"/>
    <mergeCell ref="B4:F4"/>
    <mergeCell ref="B5:F5"/>
    <mergeCell ref="A8:C8"/>
    <mergeCell ref="D8:F8"/>
    <mergeCell ref="G8:K8"/>
    <mergeCell ref="A9:C9"/>
    <mergeCell ref="D9:F9"/>
    <mergeCell ref="G9:K9"/>
    <mergeCell ref="B13:F13"/>
    <mergeCell ref="G13:K13"/>
    <mergeCell ref="B15:C15"/>
    <mergeCell ref="D15:E15"/>
    <mergeCell ref="H15:K15"/>
    <mergeCell ref="A16:F16"/>
    <mergeCell ref="G16:K16"/>
    <mergeCell ref="C21:J21"/>
    <mergeCell ref="A24:B24"/>
    <mergeCell ref="A25:B25"/>
    <mergeCell ref="A26:B26"/>
    <mergeCell ref="C28:D28"/>
    <mergeCell ref="C29:D29"/>
    <mergeCell ref="A30:B30"/>
    <mergeCell ref="C30:D30"/>
    <mergeCell ref="J30:K30"/>
    <mergeCell ref="A31:K31"/>
    <mergeCell ref="A32:K32"/>
    <mergeCell ref="A33:K33"/>
    <mergeCell ref="A34:K34"/>
    <mergeCell ref="A39:B39"/>
    <mergeCell ref="G39:H39"/>
    <mergeCell ref="J39:K39"/>
    <mergeCell ref="A40:B40"/>
    <mergeCell ref="G40:H40"/>
    <mergeCell ref="J40:K40"/>
    <mergeCell ref="A41:B41"/>
    <mergeCell ref="G41:H41"/>
    <mergeCell ref="J41:K41"/>
    <mergeCell ref="A42:B42"/>
    <mergeCell ref="G42:H42"/>
    <mergeCell ref="J42:K42"/>
    <mergeCell ref="J43:L43"/>
    <mergeCell ref="A45:B45"/>
    <mergeCell ref="C45:D45"/>
    <mergeCell ref="E45:F45"/>
    <mergeCell ref="G45:H45"/>
    <mergeCell ref="J45:K45"/>
    <mergeCell ref="A46:B46"/>
    <mergeCell ref="C46:D46"/>
    <mergeCell ref="E46:F46"/>
    <mergeCell ref="G46:H46"/>
    <mergeCell ref="J46:K46"/>
    <mergeCell ref="A13:A14"/>
    <mergeCell ref="A21:B23"/>
    <mergeCell ref="K21:K23"/>
    <mergeCell ref="L21:L23"/>
    <mergeCell ref="C22:C23"/>
    <mergeCell ref="D22:D23"/>
    <mergeCell ref="E22:E23"/>
    <mergeCell ref="H22:H23"/>
    <mergeCell ref="I22:I23"/>
    <mergeCell ref="J22:J23"/>
    <mergeCell ref="A28:B29"/>
    <mergeCell ref="E28:E29"/>
    <mergeCell ref="F28:F29"/>
    <mergeCell ref="G28:G29"/>
    <mergeCell ref="H28:H29"/>
    <mergeCell ref="I28:I29"/>
    <mergeCell ref="J28:K29"/>
  </mergeCells>
  <phoneticPr fontId="3"/>
  <dataValidations count="7">
    <dataValidation type="list" allowBlank="1" showDropDown="0" showInputMessage="1" showErrorMessage="1" sqref="B5:F5">
      <formula1>"有床診療所,病院,有床歯科診療所,助産所（入所施設を有する）"</formula1>
    </dataValidation>
    <dataValidation type="list" allowBlank="1" showDropDown="0" showInputMessage="1" showErrorMessage="1" sqref="B15:C15">
      <formula1>"有床,無床"</formula1>
    </dataValidation>
    <dataValidation type="list" allowBlank="1" showDropDown="0" showInputMessage="1" showErrorMessage="1" sqref="G16:K16">
      <formula1>"○,×"</formula1>
    </dataValidation>
    <dataValidation type="list" allowBlank="1" showDropDown="0" showInputMessage="1" showErrorMessage="0" sqref="D24:D26">
      <formula1>"有,無"</formula1>
    </dataValidation>
    <dataValidation allowBlank="1" showDropDown="0" showInputMessage="1" showErrorMessage="0" sqref="E40:E43"/>
    <dataValidation type="list" allowBlank="1" showDropDown="0" showInputMessage="1" showErrorMessage="1" sqref="C24:C26">
      <formula1>"1.通常型スプリンクラー,2.水道連結型スプリンクラー,3.パッケージ型自動消火設備,4.消防法施行令第32条適用設備"</formula1>
    </dataValidation>
    <dataValidation type="list" allowBlank="1" showDropDown="0" showInputMessage="1" showErrorMessage="1" sqref="H15:K15">
      <formula1>"鉄骨鉄筋コンクリート造,鉄筋コンクリート造,鉄骨造(鉄筋コンクリート造と同等の強度),鉄骨造(ブロック造と同等の強度),ブロック造,木造,プレハブ造,その他"</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0000"/>
  </sheetPr>
  <dimension ref="A1:K29"/>
  <sheetViews>
    <sheetView showGridLines="0" view="pageBreakPreview" zoomScale="90" zoomScaleSheetLayoutView="90" workbookViewId="0"/>
  </sheetViews>
  <sheetFormatPr defaultColWidth="9" defaultRowHeight="12"/>
  <cols>
    <col min="1" max="1" width="11.25" style="228" customWidth="1"/>
    <col min="2" max="18" width="10" style="228" customWidth="1"/>
    <col min="19" max="16384" width="9" style="228"/>
  </cols>
  <sheetData>
    <row r="1" spans="1:11">
      <c r="A1" s="228" t="s">
        <v>740</v>
      </c>
    </row>
    <row r="2" spans="1:11" ht="18" customHeight="1">
      <c r="A2" s="229" t="s">
        <v>741</v>
      </c>
      <c r="B2" s="229"/>
      <c r="C2" s="229"/>
      <c r="D2" s="229"/>
      <c r="E2" s="229"/>
      <c r="F2" s="229"/>
      <c r="G2" s="229"/>
      <c r="H2" s="229"/>
      <c r="I2" s="229"/>
      <c r="J2" s="229"/>
      <c r="K2" s="229"/>
    </row>
    <row r="5" spans="1:11" ht="18.75" customHeight="1">
      <c r="A5" s="230" t="s">
        <v>299</v>
      </c>
      <c r="B5" s="232" t="s">
        <v>743</v>
      </c>
      <c r="C5" s="232"/>
      <c r="D5" s="232"/>
      <c r="E5" s="232"/>
      <c r="F5" s="232"/>
    </row>
    <row r="6" spans="1:11" ht="12" customHeight="1">
      <c r="A6" s="231"/>
      <c r="B6" s="249"/>
      <c r="C6" s="249"/>
      <c r="D6" s="249"/>
      <c r="E6" s="249"/>
      <c r="F6" s="249"/>
    </row>
    <row r="8" spans="1:11">
      <c r="A8" s="232" t="s">
        <v>574</v>
      </c>
      <c r="B8" s="232"/>
      <c r="C8" s="232"/>
      <c r="D8" s="232" t="s">
        <v>627</v>
      </c>
      <c r="E8" s="232"/>
      <c r="F8" s="232"/>
      <c r="G8" s="232" t="s">
        <v>535</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c r="A13" s="235" t="s">
        <v>399</v>
      </c>
      <c r="B13" s="230" t="s">
        <v>550</v>
      </c>
      <c r="C13" s="230"/>
      <c r="D13" s="230"/>
      <c r="E13" s="230"/>
      <c r="F13" s="230"/>
      <c r="G13" s="230" t="s">
        <v>538</v>
      </c>
      <c r="H13" s="230"/>
      <c r="I13" s="230"/>
      <c r="J13" s="230"/>
      <c r="K13" s="230"/>
    </row>
    <row r="14" spans="1:11" ht="18.75" customHeight="1">
      <c r="A14" s="236"/>
      <c r="B14" s="250" t="s">
        <v>567</v>
      </c>
      <c r="C14" s="580" t="s">
        <v>245</v>
      </c>
      <c r="D14" s="275" t="s">
        <v>221</v>
      </c>
      <c r="E14" s="275" t="s">
        <v>695</v>
      </c>
      <c r="F14" s="598" t="s">
        <v>245</v>
      </c>
      <c r="G14" s="250" t="s">
        <v>567</v>
      </c>
      <c r="H14" s="580" t="s">
        <v>245</v>
      </c>
      <c r="I14" s="275" t="s">
        <v>221</v>
      </c>
      <c r="J14" s="275" t="s">
        <v>695</v>
      </c>
      <c r="K14" s="598" t="s">
        <v>245</v>
      </c>
    </row>
    <row r="15" spans="1:11" ht="18.75" customHeight="1">
      <c r="A15" s="230" t="s">
        <v>431</v>
      </c>
      <c r="B15" s="230"/>
      <c r="C15" s="230"/>
      <c r="D15" s="230"/>
      <c r="E15" s="230"/>
      <c r="F15" s="230"/>
      <c r="G15" s="250"/>
      <c r="H15" s="275"/>
      <c r="I15" s="275"/>
      <c r="J15" s="275"/>
      <c r="K15" s="294"/>
    </row>
    <row r="16" spans="1:11">
      <c r="A16" s="237" t="s">
        <v>323</v>
      </c>
      <c r="B16" s="230" t="s">
        <v>556</v>
      </c>
      <c r="C16" s="230"/>
      <c r="D16" s="230"/>
      <c r="E16" s="230"/>
      <c r="F16" s="230"/>
      <c r="G16" s="230" t="s">
        <v>409</v>
      </c>
      <c r="H16" s="230"/>
      <c r="I16" s="230"/>
      <c r="J16" s="230"/>
      <c r="K16" s="230"/>
    </row>
    <row r="17" spans="1:11" ht="18.75" customHeight="1">
      <c r="A17" s="236"/>
      <c r="B17" s="230"/>
      <c r="C17" s="230"/>
      <c r="D17" s="230"/>
      <c r="E17" s="230"/>
      <c r="F17" s="230"/>
      <c r="G17" s="230"/>
      <c r="H17" s="230"/>
      <c r="I17" s="230"/>
      <c r="J17" s="230"/>
      <c r="K17" s="230"/>
    </row>
    <row r="19" spans="1:11">
      <c r="A19" s="228" t="s">
        <v>333</v>
      </c>
    </row>
    <row r="20" spans="1:11" ht="18.75" customHeight="1">
      <c r="A20" s="315" t="s">
        <v>18</v>
      </c>
      <c r="B20" s="244" t="s">
        <v>410</v>
      </c>
      <c r="C20" s="360"/>
      <c r="D20" s="284"/>
      <c r="E20" s="234"/>
      <c r="F20" s="408"/>
      <c r="G20" s="408"/>
      <c r="H20" s="408"/>
      <c r="I20" s="234"/>
      <c r="J20" s="234"/>
      <c r="K20" s="234"/>
    </row>
    <row r="21" spans="1:11" ht="20" customHeight="1">
      <c r="A21" s="238" t="s">
        <v>731</v>
      </c>
      <c r="B21" s="624"/>
      <c r="C21" s="624"/>
      <c r="D21" s="631"/>
      <c r="E21" s="256"/>
      <c r="F21" s="256"/>
      <c r="G21" s="256"/>
      <c r="H21" s="256"/>
      <c r="I21" s="256"/>
      <c r="J21" s="256"/>
      <c r="K21" s="256"/>
    </row>
    <row r="22" spans="1:11" ht="19.5" customHeight="1">
      <c r="A22" s="238" t="s">
        <v>732</v>
      </c>
      <c r="B22" s="625"/>
      <c r="C22" s="629"/>
      <c r="D22" s="632"/>
      <c r="E22" s="500"/>
      <c r="F22" s="500"/>
      <c r="G22" s="500"/>
      <c r="H22" s="500"/>
      <c r="I22" s="256"/>
      <c r="J22" s="256"/>
      <c r="K22" s="256"/>
    </row>
    <row r="23" spans="1:11" ht="19.5" customHeight="1">
      <c r="A23" s="230"/>
      <c r="B23" s="626"/>
      <c r="C23" s="630"/>
      <c r="D23" s="256"/>
      <c r="E23" s="256"/>
      <c r="F23" s="256"/>
      <c r="G23" s="256"/>
      <c r="H23" s="256"/>
      <c r="I23" s="256"/>
      <c r="J23" s="256"/>
      <c r="K23" s="256"/>
    </row>
    <row r="24" spans="1:11" ht="12" customHeight="1">
      <c r="A24" s="623"/>
      <c r="B24" s="627"/>
      <c r="C24" s="627"/>
      <c r="D24" s="633"/>
      <c r="E24" s="633"/>
      <c r="F24" s="633"/>
      <c r="G24" s="633"/>
      <c r="H24" s="633"/>
      <c r="I24" s="633"/>
      <c r="J24" s="633"/>
      <c r="K24" s="633"/>
    </row>
    <row r="25" spans="1:11" ht="12.75">
      <c r="A25" s="228" t="s">
        <v>733</v>
      </c>
    </row>
    <row r="26" spans="1:11" ht="59.25" customHeight="1">
      <c r="A26" s="279" t="s">
        <v>734</v>
      </c>
      <c r="B26" s="628" t="s">
        <v>737</v>
      </c>
      <c r="C26" s="628"/>
      <c r="D26" s="634" t="s">
        <v>735</v>
      </c>
      <c r="E26" s="279" t="s">
        <v>736</v>
      </c>
      <c r="F26" s="628" t="s">
        <v>738</v>
      </c>
      <c r="G26" s="232"/>
      <c r="H26" s="331" t="s">
        <v>111</v>
      </c>
      <c r="I26" s="635" t="s">
        <v>739</v>
      </c>
      <c r="J26" s="638"/>
    </row>
    <row r="27" spans="1:11" ht="20" customHeight="1">
      <c r="A27" s="279"/>
      <c r="B27" s="301"/>
      <c r="C27" s="301"/>
      <c r="D27" s="301"/>
      <c r="E27" s="301" t="s">
        <v>270</v>
      </c>
      <c r="F27" s="301"/>
      <c r="G27" s="301"/>
      <c r="H27" s="613">
        <v>0.33333333333333326</v>
      </c>
      <c r="I27" s="636"/>
      <c r="J27" s="639"/>
    </row>
    <row r="28" spans="1:11" ht="20" customHeight="1">
      <c r="A28" s="279"/>
      <c r="B28" s="301"/>
      <c r="C28" s="301"/>
      <c r="D28" s="301"/>
      <c r="E28" s="301" t="s">
        <v>270</v>
      </c>
      <c r="F28" s="301"/>
      <c r="G28" s="301"/>
      <c r="H28" s="613">
        <v>0.33333333333333326</v>
      </c>
      <c r="I28" s="636"/>
      <c r="J28" s="639"/>
    </row>
    <row r="29" spans="1:11" ht="20" customHeight="1">
      <c r="A29" s="279"/>
      <c r="B29" s="301"/>
      <c r="C29" s="301"/>
      <c r="D29" s="301"/>
      <c r="E29" s="301" t="s">
        <v>270</v>
      </c>
      <c r="F29" s="301"/>
      <c r="G29" s="301"/>
      <c r="H29" s="613">
        <v>0.33333333333333326</v>
      </c>
      <c r="I29" s="637"/>
      <c r="J29" s="640"/>
    </row>
  </sheetData>
  <mergeCells count="35">
    <mergeCell ref="A2:K2"/>
    <mergeCell ref="B5:F5"/>
    <mergeCell ref="A8:C8"/>
    <mergeCell ref="D8:F8"/>
    <mergeCell ref="G8:K8"/>
    <mergeCell ref="A9:C9"/>
    <mergeCell ref="D9:F9"/>
    <mergeCell ref="G9:K9"/>
    <mergeCell ref="B13:F13"/>
    <mergeCell ref="G13:K13"/>
    <mergeCell ref="B15:F15"/>
    <mergeCell ref="G15:K15"/>
    <mergeCell ref="B16:F16"/>
    <mergeCell ref="G16:K16"/>
    <mergeCell ref="B17:F17"/>
    <mergeCell ref="G17:K17"/>
    <mergeCell ref="B20:C20"/>
    <mergeCell ref="B21:C21"/>
    <mergeCell ref="B22:C22"/>
    <mergeCell ref="B23:C23"/>
    <mergeCell ref="B26:C26"/>
    <mergeCell ref="F26:G26"/>
    <mergeCell ref="I26:J26"/>
    <mergeCell ref="B27:C27"/>
    <mergeCell ref="F27:G27"/>
    <mergeCell ref="I27:J27"/>
    <mergeCell ref="B28:C28"/>
    <mergeCell ref="F28:G28"/>
    <mergeCell ref="I28:J28"/>
    <mergeCell ref="B29:C29"/>
    <mergeCell ref="F29:G29"/>
    <mergeCell ref="I29:J29"/>
    <mergeCell ref="A13:A14"/>
    <mergeCell ref="A16:A17"/>
    <mergeCell ref="A22:A23"/>
  </mergeCells>
  <phoneticPr fontId="3"/>
  <dataValidations count="3">
    <dataValidation type="list" allowBlank="1" showDropDown="0" showInputMessage="1" showErrorMessage="1" sqref="B15:F15">
      <formula1>"改修,撤去"</formula1>
    </dataValidation>
    <dataValidation type="list" allowBlank="1" showDropDown="1" showInputMessage="1" showErrorMessage="1" sqref="G15:K15">
      <formula1>#REF!</formula1>
    </dataValidation>
    <dataValidation type="list" allowBlank="1" showDropDown="0" showInputMessage="1" showErrorMessage="1" sqref="B17:K17">
      <formula1>"鉄骨鉄筋コンクリート造,鉄筋コンクリート造,鉄骨造(鉄筋コンクリート造と同等の強度),鉄骨造(ブロック造と同等の強度),ブロック造,その他"</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41"/>
  </cols>
  <sheetData>
    <row r="1" spans="2:65" ht="44.25" customHeight="1">
      <c r="B1" s="646" t="s">
        <v>74</v>
      </c>
    </row>
    <row r="2" spans="2:65" ht="44.25" customHeight="1">
      <c r="B2" s="647" t="s">
        <v>486</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c r="BJ2" s="647"/>
      <c r="BK2" s="647"/>
      <c r="BL2" s="647"/>
      <c r="BM2" s="647"/>
    </row>
    <row r="3" spans="2:65" ht="13.5" customHeight="1">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row>
    <row r="4" spans="2:65" ht="33.75" customHeight="1">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Z4" s="766" t="s">
        <v>415</v>
      </c>
      <c r="BA4" s="767"/>
      <c r="BB4" s="767"/>
      <c r="BC4" s="767"/>
      <c r="BD4" s="767"/>
      <c r="BE4" s="767"/>
      <c r="BF4" s="767"/>
      <c r="BG4" s="767"/>
      <c r="BH4" s="770"/>
      <c r="BI4" s="767" t="s">
        <v>447</v>
      </c>
      <c r="BJ4" s="767"/>
      <c r="BK4" s="767"/>
      <c r="BL4" s="767"/>
      <c r="BM4" s="770"/>
    </row>
    <row r="5" spans="2:65" ht="13.5" customHeight="1">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Z5" s="650"/>
      <c r="BA5" s="650"/>
      <c r="BB5" s="650"/>
      <c r="BC5" s="650"/>
      <c r="BD5" s="650"/>
      <c r="BE5" s="650"/>
    </row>
    <row r="6" spans="2:65" ht="13.5" customHeight="1">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49"/>
      <c r="AZ6" s="650"/>
      <c r="BA6" s="650"/>
      <c r="BB6" s="650"/>
      <c r="BC6" s="650"/>
      <c r="BD6" s="650"/>
      <c r="BE6" s="650"/>
    </row>
    <row r="7" spans="2:65" ht="13.5" customHeight="1">
      <c r="B7" s="649"/>
      <c r="C7" s="649"/>
      <c r="D7" s="649"/>
      <c r="E7" s="649"/>
      <c r="F7" s="649"/>
      <c r="G7" s="649"/>
      <c r="H7" s="686"/>
      <c r="I7" s="686"/>
      <c r="J7" s="686"/>
      <c r="K7" s="686"/>
      <c r="L7" s="686"/>
      <c r="M7" s="686"/>
      <c r="N7" s="686"/>
      <c r="O7" s="686"/>
      <c r="P7" s="686"/>
      <c r="Q7" s="686"/>
      <c r="AF7" s="650"/>
      <c r="AG7" s="650"/>
      <c r="AH7" s="650"/>
      <c r="AI7" s="650"/>
      <c r="AJ7" s="650"/>
      <c r="AK7" s="650"/>
      <c r="AL7" s="650"/>
      <c r="AM7" s="650"/>
      <c r="AN7" s="650"/>
      <c r="AO7" s="650"/>
      <c r="AP7" s="650"/>
      <c r="AQ7" s="650"/>
      <c r="AR7" s="650"/>
      <c r="AS7" s="650"/>
      <c r="AT7" s="650"/>
      <c r="AU7" s="650"/>
      <c r="AV7" s="650"/>
      <c r="AW7" s="650"/>
      <c r="AX7" s="650"/>
    </row>
    <row r="8" spans="2:65" s="642" customFormat="1" ht="44.25" customHeight="1">
      <c r="B8" s="651" t="s">
        <v>484</v>
      </c>
      <c r="C8" s="667"/>
      <c r="D8" s="667"/>
      <c r="E8" s="667"/>
      <c r="F8" s="667"/>
      <c r="G8" s="667"/>
      <c r="H8" s="667"/>
      <c r="I8" s="667"/>
      <c r="J8" s="667"/>
      <c r="K8" s="667"/>
      <c r="L8" s="667"/>
      <c r="M8" s="667"/>
      <c r="N8" s="667"/>
      <c r="O8" s="667"/>
      <c r="P8" s="667"/>
      <c r="Q8" s="667"/>
      <c r="R8" s="667"/>
      <c r="S8" s="667"/>
      <c r="T8" s="667"/>
      <c r="U8" s="667"/>
      <c r="V8" s="667"/>
      <c r="W8" s="667"/>
      <c r="X8" s="667"/>
      <c r="Y8" s="694"/>
      <c r="AK8" s="751"/>
      <c r="AL8" s="751"/>
      <c r="AM8" s="751"/>
      <c r="AN8" s="751"/>
    </row>
    <row r="9" spans="2:65" s="642" customFormat="1" ht="44.25" customHeight="1">
      <c r="B9" s="652" t="s">
        <v>216</v>
      </c>
      <c r="C9" s="668"/>
      <c r="D9" s="668"/>
      <c r="E9" s="668"/>
      <c r="F9" s="678"/>
      <c r="G9" s="659" t="s">
        <v>489</v>
      </c>
      <c r="H9" s="659"/>
      <c r="I9" s="659"/>
      <c r="J9" s="659"/>
      <c r="K9" s="685" t="s">
        <v>493</v>
      </c>
      <c r="L9" s="685"/>
      <c r="M9" s="685"/>
      <c r="N9" s="685"/>
      <c r="O9" s="685"/>
      <c r="P9" s="685" t="s">
        <v>230</v>
      </c>
      <c r="Q9" s="685"/>
      <c r="R9" s="685"/>
      <c r="S9" s="685"/>
      <c r="T9" s="685"/>
      <c r="U9" s="685"/>
      <c r="V9" s="685"/>
      <c r="W9" s="685"/>
      <c r="X9" s="685"/>
      <c r="Y9" s="724"/>
    </row>
    <row r="10" spans="2:65" s="642" customFormat="1" ht="44.25" customHeight="1">
      <c r="B10" s="651" t="s">
        <v>302</v>
      </c>
      <c r="C10" s="669"/>
      <c r="D10" s="669"/>
      <c r="E10" s="669"/>
      <c r="F10" s="669"/>
      <c r="G10" s="669"/>
      <c r="H10" s="669"/>
      <c r="I10" s="669"/>
      <c r="J10" s="669"/>
      <c r="K10" s="669"/>
      <c r="L10" s="696"/>
      <c r="M10" s="651" t="s">
        <v>419</v>
      </c>
      <c r="N10" s="667"/>
      <c r="O10" s="667"/>
      <c r="P10" s="667"/>
      <c r="Q10" s="667"/>
      <c r="R10" s="667"/>
      <c r="S10" s="667"/>
      <c r="T10" s="667"/>
      <c r="U10" s="667"/>
      <c r="V10" s="667"/>
      <c r="W10" s="667"/>
      <c r="X10" s="667"/>
      <c r="Y10" s="667"/>
      <c r="Z10" s="667"/>
      <c r="AA10" s="694"/>
      <c r="AB10" s="732" t="s">
        <v>423</v>
      </c>
      <c r="AC10" s="735"/>
      <c r="AD10" s="735"/>
      <c r="AE10" s="735"/>
      <c r="AF10" s="735"/>
      <c r="AG10" s="735"/>
      <c r="AH10" s="735"/>
      <c r="AI10" s="735"/>
      <c r="AJ10" s="735"/>
      <c r="AK10" s="735"/>
      <c r="AL10" s="735"/>
      <c r="AM10" s="735"/>
      <c r="AN10" s="735"/>
      <c r="AO10" s="735"/>
      <c r="AP10" s="735"/>
      <c r="AQ10" s="735"/>
      <c r="AR10" s="735"/>
      <c r="AS10" s="735"/>
      <c r="AT10" s="735"/>
      <c r="AU10" s="763"/>
    </row>
    <row r="11" spans="2:65" s="642" customFormat="1" ht="44.25" customHeight="1">
      <c r="B11" s="651"/>
      <c r="C11" s="667"/>
      <c r="D11" s="667"/>
      <c r="E11" s="667"/>
      <c r="F11" s="667"/>
      <c r="G11" s="667"/>
      <c r="H11" s="667"/>
      <c r="I11" s="667"/>
      <c r="J11" s="667"/>
      <c r="K11" s="667"/>
      <c r="L11" s="694"/>
      <c r="M11" s="651"/>
      <c r="N11" s="667"/>
      <c r="O11" s="667"/>
      <c r="P11" s="667"/>
      <c r="Q11" s="667"/>
      <c r="R11" s="667"/>
      <c r="S11" s="667"/>
      <c r="T11" s="667"/>
      <c r="U11" s="667"/>
      <c r="V11" s="667"/>
      <c r="W11" s="667"/>
      <c r="X11" s="667"/>
      <c r="Y11" s="667"/>
      <c r="Z11" s="667"/>
      <c r="AA11" s="694"/>
      <c r="AB11" s="733"/>
      <c r="AC11" s="736"/>
      <c r="AD11" s="736"/>
      <c r="AE11" s="736"/>
      <c r="AF11" s="736"/>
      <c r="AG11" s="736"/>
      <c r="AH11" s="736"/>
      <c r="AI11" s="736"/>
      <c r="AJ11" s="736"/>
      <c r="AK11" s="736"/>
      <c r="AL11" s="736"/>
      <c r="AM11" s="736"/>
      <c r="AN11" s="736"/>
      <c r="AO11" s="736"/>
      <c r="AP11" s="736"/>
      <c r="AQ11" s="736"/>
      <c r="AR11" s="736"/>
      <c r="AS11" s="736"/>
      <c r="AT11" s="736"/>
      <c r="AU11" s="764"/>
    </row>
    <row r="12" spans="2:65" s="643" customFormat="1" ht="29.25" customHeight="1"/>
    <row r="13" spans="2:65" s="642" customFormat="1" ht="44.25" customHeight="1">
      <c r="B13" s="644" t="s">
        <v>182</v>
      </c>
    </row>
    <row r="14" spans="2:65" s="642" customFormat="1" ht="44.25" customHeight="1">
      <c r="B14" s="653" t="s">
        <v>172</v>
      </c>
      <c r="C14" s="670"/>
      <c r="D14" s="670"/>
      <c r="E14" s="670"/>
      <c r="F14" s="670"/>
      <c r="G14" s="670"/>
      <c r="H14" s="687"/>
      <c r="I14" s="651" t="s">
        <v>365</v>
      </c>
      <c r="J14" s="667"/>
      <c r="K14" s="667"/>
      <c r="L14" s="667"/>
      <c r="M14" s="667"/>
      <c r="N14" s="667"/>
      <c r="O14" s="667"/>
      <c r="P14" s="667"/>
      <c r="Q14" s="667"/>
      <c r="R14" s="667"/>
      <c r="S14" s="667"/>
      <c r="T14" s="667"/>
      <c r="U14" s="667"/>
      <c r="V14" s="667"/>
      <c r="W14" s="667"/>
      <c r="X14" s="667"/>
      <c r="Y14" s="667"/>
      <c r="Z14" s="667"/>
      <c r="AA14" s="667"/>
      <c r="AB14" s="667"/>
      <c r="AC14" s="737"/>
      <c r="AD14" s="685"/>
      <c r="AE14" s="685"/>
      <c r="AF14" s="685"/>
      <c r="AG14" s="685"/>
      <c r="AH14" s="685"/>
      <c r="AI14" s="685"/>
      <c r="AJ14" s="685"/>
      <c r="AK14" s="685"/>
      <c r="AL14" s="685"/>
      <c r="AM14" s="685"/>
      <c r="AN14" s="685"/>
      <c r="AO14" s="685"/>
      <c r="AP14" s="685"/>
      <c r="AQ14" s="685"/>
      <c r="AR14" s="685"/>
      <c r="AS14" s="685"/>
      <c r="AT14" s="685"/>
      <c r="AU14" s="685"/>
    </row>
    <row r="15" spans="2:65" s="642" customFormat="1" ht="44.25" customHeight="1">
      <c r="B15" s="654"/>
      <c r="C15" s="671"/>
      <c r="D15" s="671"/>
      <c r="E15" s="671"/>
      <c r="F15" s="671"/>
      <c r="G15" s="671"/>
      <c r="H15" s="688"/>
      <c r="I15" s="651" t="s">
        <v>497</v>
      </c>
      <c r="J15" s="667"/>
      <c r="K15" s="693" t="s">
        <v>499</v>
      </c>
      <c r="L15" s="693"/>
      <c r="M15" s="693"/>
      <c r="N15" s="693" t="s">
        <v>290</v>
      </c>
      <c r="O15" s="693"/>
      <c r="P15" s="693" t="s">
        <v>248</v>
      </c>
      <c r="Q15" s="693"/>
      <c r="R15" s="710" t="s">
        <v>445</v>
      </c>
      <c r="S15" s="712" t="s">
        <v>89</v>
      </c>
      <c r="T15" s="667"/>
      <c r="U15" s="693" t="s">
        <v>499</v>
      </c>
      <c r="V15" s="693"/>
      <c r="W15" s="693"/>
      <c r="X15" s="693" t="s">
        <v>290</v>
      </c>
      <c r="Y15" s="693"/>
      <c r="Z15" s="693" t="s">
        <v>248</v>
      </c>
      <c r="AA15" s="693"/>
      <c r="AB15" s="734" t="s">
        <v>445</v>
      </c>
      <c r="AC15" s="685"/>
      <c r="AD15" s="685"/>
      <c r="AE15" s="685"/>
      <c r="AF15" s="685"/>
      <c r="AG15" s="685"/>
      <c r="AH15" s="685"/>
      <c r="AI15" s="685"/>
      <c r="AJ15" s="685"/>
      <c r="AK15" s="685"/>
      <c r="AL15" s="685"/>
      <c r="AM15" s="685"/>
      <c r="AN15" s="685"/>
      <c r="AO15" s="685"/>
      <c r="AP15" s="685"/>
      <c r="AQ15" s="685"/>
      <c r="AR15" s="685"/>
      <c r="AS15" s="685"/>
      <c r="AT15" s="685"/>
      <c r="AU15" s="685"/>
    </row>
    <row r="16" spans="2:65" s="643" customFormat="1" ht="25.5" customHeight="1"/>
    <row r="17" spans="1:69" s="642" customFormat="1" ht="44.25" customHeight="1">
      <c r="B17" s="644" t="s">
        <v>76</v>
      </c>
      <c r="Q17" s="709" t="s">
        <v>292</v>
      </c>
      <c r="T17" s="709"/>
    </row>
    <row r="18" spans="1:69" s="644" customFormat="1" ht="114.75" customHeight="1">
      <c r="B18" s="655" t="s">
        <v>95</v>
      </c>
      <c r="C18" s="656"/>
      <c r="D18" s="656"/>
      <c r="E18" s="656"/>
      <c r="F18" s="655" t="s">
        <v>507</v>
      </c>
      <c r="G18" s="656"/>
      <c r="H18" s="656"/>
      <c r="I18" s="656"/>
      <c r="J18" s="691" t="s">
        <v>253</v>
      </c>
      <c r="K18" s="691"/>
      <c r="L18" s="691"/>
      <c r="M18" s="691"/>
      <c r="N18" s="655" t="s">
        <v>502</v>
      </c>
      <c r="O18" s="655"/>
      <c r="P18" s="655"/>
      <c r="Q18" s="655"/>
      <c r="R18" s="655" t="s">
        <v>453</v>
      </c>
      <c r="S18" s="655"/>
      <c r="T18" s="655"/>
      <c r="U18" s="655"/>
      <c r="V18" s="655" t="s">
        <v>390</v>
      </c>
      <c r="W18" s="655"/>
      <c r="X18" s="655"/>
      <c r="Y18" s="655"/>
      <c r="Z18" s="655" t="s">
        <v>156</v>
      </c>
      <c r="AA18" s="655"/>
      <c r="AB18" s="655"/>
      <c r="AC18" s="655"/>
      <c r="AD18" s="738" t="s">
        <v>205</v>
      </c>
      <c r="AE18" s="740"/>
      <c r="AF18" s="740"/>
      <c r="AG18" s="713"/>
      <c r="AH18" s="655" t="s">
        <v>460</v>
      </c>
      <c r="AI18" s="655"/>
      <c r="AJ18" s="655"/>
      <c r="AK18" s="655"/>
      <c r="AL18" s="655" t="s">
        <v>69</v>
      </c>
      <c r="AM18" s="655"/>
      <c r="AN18" s="655"/>
      <c r="AO18" s="655"/>
      <c r="AP18" s="655" t="s">
        <v>202</v>
      </c>
      <c r="AQ18" s="655"/>
      <c r="AR18" s="655"/>
      <c r="AS18" s="655"/>
      <c r="AT18" s="656" t="s">
        <v>70</v>
      </c>
      <c r="AU18" s="656"/>
      <c r="AV18" s="656"/>
      <c r="AW18" s="656"/>
      <c r="AX18" s="655" t="s">
        <v>265</v>
      </c>
      <c r="AY18" s="655"/>
      <c r="AZ18" s="655"/>
      <c r="BA18" s="655"/>
      <c r="BB18" s="655" t="s">
        <v>510</v>
      </c>
      <c r="BC18" s="655"/>
      <c r="BD18" s="655"/>
      <c r="BE18" s="655"/>
      <c r="BF18" s="738" t="s">
        <v>174</v>
      </c>
      <c r="BG18" s="740"/>
      <c r="BH18" s="740"/>
      <c r="BI18" s="713"/>
      <c r="BJ18" s="738" t="s">
        <v>136</v>
      </c>
      <c r="BK18" s="740"/>
      <c r="BL18" s="740"/>
      <c r="BM18" s="713"/>
      <c r="BN18" s="738" t="s">
        <v>513</v>
      </c>
      <c r="BO18" s="740"/>
      <c r="BP18" s="740"/>
      <c r="BQ18" s="713"/>
    </row>
    <row r="19" spans="1:69" s="645" customFormat="1" ht="135" customHeight="1">
      <c r="A19" s="644"/>
      <c r="B19" s="656"/>
      <c r="C19" s="656"/>
      <c r="D19" s="656"/>
      <c r="E19" s="656"/>
      <c r="F19" s="679" t="s">
        <v>515</v>
      </c>
      <c r="G19" s="683"/>
      <c r="H19" s="683"/>
      <c r="I19" s="689"/>
      <c r="J19" s="692" t="s">
        <v>99</v>
      </c>
      <c r="K19" s="692"/>
      <c r="L19" s="692"/>
      <c r="M19" s="692"/>
      <c r="N19" s="692" t="s">
        <v>391</v>
      </c>
      <c r="O19" s="692"/>
      <c r="P19" s="692"/>
      <c r="Q19" s="692"/>
      <c r="R19" s="692" t="s">
        <v>403</v>
      </c>
      <c r="S19" s="695"/>
      <c r="T19" s="695"/>
      <c r="U19" s="695"/>
      <c r="V19" s="692" t="s">
        <v>520</v>
      </c>
      <c r="W19" s="692"/>
      <c r="X19" s="692"/>
      <c r="Y19" s="692"/>
      <c r="Z19" s="692" t="s">
        <v>132</v>
      </c>
      <c r="AA19" s="692"/>
      <c r="AB19" s="692"/>
      <c r="AC19" s="692"/>
      <c r="AD19" s="695" t="s">
        <v>99</v>
      </c>
      <c r="AE19" s="695"/>
      <c r="AF19" s="695"/>
      <c r="AG19" s="695"/>
      <c r="AH19" s="660" t="s">
        <v>368</v>
      </c>
      <c r="AI19" s="660"/>
      <c r="AJ19" s="660"/>
      <c r="AK19" s="660"/>
      <c r="AL19" s="692" t="s">
        <v>412</v>
      </c>
      <c r="AM19" s="692"/>
      <c r="AN19" s="692"/>
      <c r="AO19" s="692"/>
      <c r="AP19" s="692" t="s">
        <v>132</v>
      </c>
      <c r="AQ19" s="692"/>
      <c r="AR19" s="692"/>
      <c r="AS19" s="692"/>
      <c r="AT19" s="738" t="s">
        <v>225</v>
      </c>
      <c r="AU19" s="750"/>
      <c r="AV19" s="750"/>
      <c r="AW19" s="752"/>
      <c r="AX19" s="738" t="s">
        <v>128</v>
      </c>
      <c r="AY19" s="750"/>
      <c r="AZ19" s="750"/>
      <c r="BA19" s="752"/>
      <c r="BB19" s="664" t="s">
        <v>276</v>
      </c>
      <c r="BC19" s="664"/>
      <c r="BD19" s="664"/>
      <c r="BE19" s="664"/>
      <c r="BF19" s="663" t="s">
        <v>283</v>
      </c>
      <c r="BG19" s="674"/>
      <c r="BH19" s="674"/>
      <c r="BI19" s="690"/>
      <c r="BJ19" s="663" t="s">
        <v>283</v>
      </c>
      <c r="BK19" s="674"/>
      <c r="BL19" s="674"/>
      <c r="BM19" s="690"/>
      <c r="BN19" s="663" t="s">
        <v>283</v>
      </c>
      <c r="BO19" s="674"/>
      <c r="BP19" s="674"/>
      <c r="BQ19" s="690"/>
    </row>
    <row r="20" spans="1:69" s="643" customFormat="1" ht="35.25" customHeight="1">
      <c r="B20" s="657" t="s">
        <v>491</v>
      </c>
      <c r="C20" s="672"/>
      <c r="D20" s="672"/>
      <c r="E20" s="677"/>
      <c r="F20" s="680"/>
      <c r="G20" s="684"/>
      <c r="H20" s="684"/>
      <c r="I20" s="684"/>
      <c r="J20" s="680"/>
      <c r="K20" s="680"/>
      <c r="L20" s="680"/>
      <c r="M20" s="680"/>
      <c r="N20" s="699"/>
      <c r="O20" s="699"/>
      <c r="P20" s="699"/>
      <c r="Q20" s="699"/>
      <c r="R20" s="680"/>
      <c r="S20" s="684"/>
      <c r="T20" s="684"/>
      <c r="U20" s="684"/>
      <c r="V20" s="716"/>
      <c r="W20" s="720"/>
      <c r="X20" s="720"/>
      <c r="Y20" s="725"/>
      <c r="Z20" s="680"/>
      <c r="AA20" s="680"/>
      <c r="AB20" s="680"/>
      <c r="AC20" s="680"/>
      <c r="AD20" s="684"/>
      <c r="AE20" s="684"/>
      <c r="AF20" s="684"/>
      <c r="AG20" s="684"/>
      <c r="AH20" s="680"/>
      <c r="AI20" s="680"/>
      <c r="AJ20" s="680"/>
      <c r="AK20" s="680"/>
      <c r="AL20" s="680"/>
      <c r="AM20" s="680"/>
      <c r="AN20" s="680"/>
      <c r="AO20" s="680"/>
      <c r="AP20" s="680"/>
      <c r="AQ20" s="680"/>
      <c r="AR20" s="680"/>
      <c r="AS20" s="680"/>
      <c r="AT20" s="684"/>
      <c r="AU20" s="684"/>
      <c r="AV20" s="684"/>
      <c r="AW20" s="684"/>
      <c r="AX20" s="684"/>
      <c r="AY20" s="684"/>
      <c r="AZ20" s="684"/>
      <c r="BA20" s="684"/>
      <c r="BB20" s="684"/>
      <c r="BC20" s="684"/>
      <c r="BD20" s="684"/>
      <c r="BE20" s="684"/>
      <c r="BF20" s="769"/>
      <c r="BG20" s="672"/>
      <c r="BH20" s="672"/>
      <c r="BI20" s="677"/>
      <c r="BJ20" s="769"/>
      <c r="BK20" s="672"/>
      <c r="BL20" s="672"/>
      <c r="BM20" s="677"/>
      <c r="BN20" s="769"/>
      <c r="BO20" s="672"/>
      <c r="BP20" s="672"/>
      <c r="BQ20" s="677"/>
    </row>
    <row r="21" spans="1:69" s="643" customFormat="1" ht="35.25" customHeight="1">
      <c r="B21" s="657" t="s">
        <v>522</v>
      </c>
      <c r="C21" s="672"/>
      <c r="D21" s="672"/>
      <c r="E21" s="677"/>
      <c r="F21" s="680"/>
      <c r="G21" s="684"/>
      <c r="H21" s="684"/>
      <c r="I21" s="684"/>
      <c r="J21" s="680"/>
      <c r="K21" s="680"/>
      <c r="L21" s="680"/>
      <c r="M21" s="680"/>
      <c r="N21" s="680"/>
      <c r="O21" s="680"/>
      <c r="P21" s="680"/>
      <c r="Q21" s="680"/>
      <c r="R21" s="680"/>
      <c r="S21" s="684"/>
      <c r="T21" s="684"/>
      <c r="U21" s="684"/>
      <c r="V21" s="717"/>
      <c r="W21" s="681"/>
      <c r="X21" s="681"/>
      <c r="Y21" s="726"/>
      <c r="Z21" s="680"/>
      <c r="AA21" s="680"/>
      <c r="AB21" s="680"/>
      <c r="AC21" s="680"/>
      <c r="AD21" s="684"/>
      <c r="AE21" s="684"/>
      <c r="AF21" s="684"/>
      <c r="AG21" s="684"/>
      <c r="AH21" s="680"/>
      <c r="AI21" s="680"/>
      <c r="AJ21" s="680"/>
      <c r="AK21" s="680"/>
      <c r="AL21" s="680"/>
      <c r="AM21" s="680"/>
      <c r="AN21" s="680"/>
      <c r="AO21" s="680"/>
      <c r="AP21" s="680"/>
      <c r="AQ21" s="680"/>
      <c r="AR21" s="680"/>
      <c r="AS21" s="680"/>
      <c r="AT21" s="684"/>
      <c r="AU21" s="684"/>
      <c r="AV21" s="684"/>
      <c r="AW21" s="684"/>
      <c r="AX21" s="684"/>
      <c r="AY21" s="684"/>
      <c r="AZ21" s="684"/>
      <c r="BA21" s="684"/>
      <c r="BB21" s="684"/>
      <c r="BC21" s="684"/>
      <c r="BD21" s="684"/>
      <c r="BE21" s="684"/>
      <c r="BF21" s="769"/>
      <c r="BG21" s="672"/>
      <c r="BH21" s="672"/>
      <c r="BI21" s="677"/>
      <c r="BJ21" s="769"/>
      <c r="BK21" s="672"/>
      <c r="BL21" s="672"/>
      <c r="BM21" s="677"/>
      <c r="BN21" s="769"/>
      <c r="BO21" s="672"/>
      <c r="BP21" s="672"/>
      <c r="BQ21" s="677"/>
    </row>
    <row r="22" spans="1:69" s="643" customFormat="1" ht="35.25" customHeight="1">
      <c r="B22" s="657" t="s">
        <v>341</v>
      </c>
      <c r="C22" s="672"/>
      <c r="D22" s="672"/>
      <c r="E22" s="677"/>
      <c r="F22" s="680"/>
      <c r="G22" s="684"/>
      <c r="H22" s="684"/>
      <c r="I22" s="684"/>
      <c r="J22" s="680"/>
      <c r="K22" s="680"/>
      <c r="L22" s="680"/>
      <c r="M22" s="680"/>
      <c r="N22" s="680"/>
      <c r="O22" s="680"/>
      <c r="P22" s="680"/>
      <c r="Q22" s="680"/>
      <c r="R22" s="680"/>
      <c r="S22" s="684"/>
      <c r="T22" s="684"/>
      <c r="U22" s="684"/>
      <c r="V22" s="718"/>
      <c r="W22" s="721"/>
      <c r="X22" s="721"/>
      <c r="Y22" s="727"/>
      <c r="Z22" s="680"/>
      <c r="AA22" s="680"/>
      <c r="AB22" s="680"/>
      <c r="AC22" s="680"/>
      <c r="AD22" s="684"/>
      <c r="AE22" s="684"/>
      <c r="AF22" s="684"/>
      <c r="AG22" s="684"/>
      <c r="AH22" s="680"/>
      <c r="AI22" s="680"/>
      <c r="AJ22" s="680"/>
      <c r="AK22" s="680"/>
      <c r="AL22" s="680"/>
      <c r="AM22" s="680"/>
      <c r="AN22" s="680"/>
      <c r="AO22" s="680"/>
      <c r="AP22" s="680"/>
      <c r="AQ22" s="680"/>
      <c r="AR22" s="680"/>
      <c r="AS22" s="680"/>
      <c r="AT22" s="684"/>
      <c r="AU22" s="684"/>
      <c r="AV22" s="684"/>
      <c r="AW22" s="684"/>
      <c r="AX22" s="684"/>
      <c r="AY22" s="684"/>
      <c r="AZ22" s="684"/>
      <c r="BA22" s="684"/>
      <c r="BB22" s="684"/>
      <c r="BC22" s="684"/>
      <c r="BD22" s="684"/>
      <c r="BE22" s="684"/>
      <c r="BF22" s="769"/>
      <c r="BG22" s="672"/>
      <c r="BH22" s="672"/>
      <c r="BI22" s="677"/>
      <c r="BJ22" s="769"/>
      <c r="BK22" s="672"/>
      <c r="BL22" s="672"/>
      <c r="BM22" s="677"/>
      <c r="BN22" s="769"/>
      <c r="BO22" s="672"/>
      <c r="BP22" s="672"/>
      <c r="BQ22" s="677"/>
    </row>
    <row r="23" spans="1:69" s="643" customFormat="1" ht="30.75" customHeight="1">
      <c r="B23" s="658"/>
      <c r="C23" s="658"/>
      <c r="D23" s="658"/>
      <c r="E23" s="658"/>
      <c r="F23" s="681"/>
      <c r="G23" s="658"/>
      <c r="H23" s="658"/>
      <c r="I23" s="658"/>
      <c r="J23" s="681"/>
      <c r="K23" s="681"/>
      <c r="L23" s="681"/>
      <c r="M23" s="681"/>
      <c r="N23" s="681"/>
      <c r="O23" s="681"/>
      <c r="P23" s="681"/>
      <c r="Q23" s="681"/>
      <c r="R23" s="681"/>
      <c r="S23" s="658"/>
      <c r="T23" s="658"/>
      <c r="U23" s="658"/>
      <c r="V23" s="681"/>
      <c r="W23" s="681"/>
      <c r="X23" s="681"/>
      <c r="Y23" s="681"/>
      <c r="Z23" s="658"/>
      <c r="AA23" s="658"/>
      <c r="AB23" s="658"/>
      <c r="AC23" s="658"/>
      <c r="AD23" s="681"/>
      <c r="AE23" s="681"/>
      <c r="AF23" s="681"/>
      <c r="AG23" s="681"/>
      <c r="AH23" s="681"/>
      <c r="AI23" s="681"/>
      <c r="AJ23" s="681"/>
      <c r="AK23" s="681"/>
      <c r="AL23" s="681"/>
      <c r="AM23" s="681"/>
      <c r="AN23" s="681"/>
      <c r="AO23" s="681"/>
      <c r="AP23" s="681"/>
      <c r="AQ23" s="681"/>
      <c r="AR23" s="681"/>
      <c r="AS23" s="681"/>
      <c r="AT23" s="658"/>
      <c r="AU23" s="658"/>
      <c r="AV23" s="658"/>
      <c r="AW23" s="658"/>
      <c r="AX23" s="658"/>
      <c r="AY23" s="658"/>
      <c r="AZ23" s="658"/>
      <c r="BA23" s="658"/>
      <c r="BB23" s="658"/>
      <c r="BC23" s="658"/>
      <c r="BD23" s="658"/>
      <c r="BE23" s="658"/>
      <c r="BF23" s="658"/>
      <c r="BG23" s="658"/>
      <c r="BH23" s="658"/>
      <c r="BI23" s="658"/>
      <c r="BJ23" s="658"/>
      <c r="BK23" s="658"/>
      <c r="BL23" s="658"/>
      <c r="BM23" s="658"/>
      <c r="BN23" s="771"/>
      <c r="BO23" s="772"/>
      <c r="BP23" s="772"/>
      <c r="BQ23" s="773"/>
    </row>
    <row r="24" spans="1:69" s="642" customFormat="1" ht="30.75" customHeight="1">
      <c r="B24" s="659" t="s">
        <v>523</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59"/>
      <c r="AM24" s="659"/>
      <c r="AN24" s="659"/>
      <c r="AO24" s="659"/>
      <c r="AP24" s="659"/>
      <c r="AQ24" s="659"/>
      <c r="AR24" s="659"/>
      <c r="AS24" s="659"/>
      <c r="AT24" s="659"/>
      <c r="AU24" s="659"/>
      <c r="AV24" s="659"/>
      <c r="AW24" s="659"/>
      <c r="AX24" s="659"/>
      <c r="AY24" s="659"/>
      <c r="AZ24" s="659"/>
      <c r="BA24" s="659"/>
      <c r="BB24" s="659"/>
      <c r="BC24" s="659"/>
      <c r="BD24" s="659"/>
      <c r="BE24" s="659"/>
      <c r="BF24" s="659"/>
      <c r="BG24" s="659"/>
      <c r="BH24" s="659"/>
      <c r="BI24" s="659"/>
      <c r="BJ24" s="659"/>
      <c r="BK24" s="659"/>
      <c r="BL24" s="659"/>
      <c r="BM24" s="659"/>
      <c r="BN24" s="685"/>
      <c r="BO24" s="685"/>
      <c r="BP24" s="685"/>
      <c r="BQ24" s="685"/>
    </row>
    <row r="25" spans="1:69" s="642" customFormat="1" ht="96" customHeight="1">
      <c r="B25" s="660" t="s">
        <v>278</v>
      </c>
      <c r="C25" s="664"/>
      <c r="D25" s="664"/>
      <c r="E25" s="664"/>
      <c r="F25" s="664"/>
      <c r="G25" s="664"/>
      <c r="H25" s="664"/>
      <c r="I25" s="664"/>
      <c r="J25" s="664"/>
      <c r="K25" s="664"/>
      <c r="L25" s="664"/>
      <c r="M25" s="660" t="s">
        <v>370</v>
      </c>
      <c r="N25" s="660"/>
      <c r="O25" s="660"/>
      <c r="P25" s="660"/>
      <c r="Q25" s="660"/>
      <c r="R25" s="660"/>
      <c r="S25" s="660"/>
      <c r="T25" s="660" t="s">
        <v>233</v>
      </c>
      <c r="U25" s="660"/>
      <c r="V25" s="660"/>
      <c r="W25" s="660"/>
      <c r="X25" s="660"/>
      <c r="Y25" s="660"/>
      <c r="Z25" s="660"/>
      <c r="AA25" s="660" t="s">
        <v>456</v>
      </c>
      <c r="AB25" s="664"/>
      <c r="AC25" s="664"/>
      <c r="AD25" s="664"/>
      <c r="AE25" s="664"/>
      <c r="AF25" s="664"/>
      <c r="AG25" s="664"/>
      <c r="AH25" s="664"/>
      <c r="AI25" s="664"/>
      <c r="AJ25" s="664"/>
      <c r="AK25" s="651"/>
      <c r="AL25" s="743" t="s">
        <v>454</v>
      </c>
      <c r="AM25" s="747"/>
      <c r="AN25" s="747"/>
      <c r="AO25" s="747"/>
      <c r="AP25" s="747"/>
      <c r="AQ25" s="747"/>
      <c r="AR25" s="747"/>
      <c r="AS25" s="747"/>
      <c r="AT25" s="747"/>
      <c r="AU25" s="747"/>
      <c r="AV25" s="757"/>
      <c r="AW25" s="685"/>
      <c r="AX25" s="685"/>
      <c r="AY25" s="685"/>
      <c r="AZ25" s="685"/>
      <c r="BA25" s="685"/>
      <c r="BB25" s="685"/>
      <c r="BC25" s="685"/>
      <c r="BD25" s="685"/>
      <c r="BE25" s="685"/>
      <c r="BF25" s="685"/>
      <c r="BG25" s="685"/>
      <c r="BH25" s="685"/>
      <c r="BI25" s="685"/>
      <c r="BJ25" s="685"/>
      <c r="BK25" s="685"/>
      <c r="BL25" s="685"/>
      <c r="BM25" s="685"/>
      <c r="BN25" s="685"/>
      <c r="BO25" s="685"/>
      <c r="BP25" s="685"/>
      <c r="BQ25" s="685"/>
    </row>
    <row r="26" spans="1:69" s="642" customFormat="1" ht="35.25" customHeight="1">
      <c r="B26" s="661" t="s">
        <v>491</v>
      </c>
      <c r="C26" s="673"/>
      <c r="D26" s="676">
        <f>N20</f>
        <v>0</v>
      </c>
      <c r="E26" s="676"/>
      <c r="F26" s="676"/>
      <c r="G26" s="676"/>
      <c r="H26" s="676"/>
      <c r="I26" s="676"/>
      <c r="J26" s="676"/>
      <c r="K26" s="694" t="s">
        <v>391</v>
      </c>
      <c r="L26" s="664"/>
      <c r="M26" s="697">
        <f>J20</f>
        <v>0</v>
      </c>
      <c r="N26" s="700"/>
      <c r="O26" s="700"/>
      <c r="P26" s="700"/>
      <c r="Q26" s="700"/>
      <c r="R26" s="700"/>
      <c r="S26" s="713" t="s">
        <v>55</v>
      </c>
      <c r="T26" s="660" t="s">
        <v>14</v>
      </c>
      <c r="U26" s="660"/>
      <c r="V26" s="660"/>
      <c r="W26" s="660"/>
      <c r="X26" s="660"/>
      <c r="Y26" s="660"/>
      <c r="Z26" s="660"/>
      <c r="AA26" s="702">
        <f>M26*17500</f>
        <v>0</v>
      </c>
      <c r="AB26" s="706"/>
      <c r="AC26" s="706"/>
      <c r="AD26" s="706"/>
      <c r="AE26" s="706"/>
      <c r="AF26" s="706"/>
      <c r="AG26" s="706"/>
      <c r="AH26" s="706"/>
      <c r="AI26" s="706"/>
      <c r="AJ26" s="667" t="s">
        <v>391</v>
      </c>
      <c r="AK26" s="667"/>
      <c r="AL26" s="755">
        <f>ROUNDDOWN(MIN(D26,AA26),-3)</f>
        <v>0</v>
      </c>
      <c r="AM26" s="706"/>
      <c r="AN26" s="706"/>
      <c r="AO26" s="706"/>
      <c r="AP26" s="706"/>
      <c r="AQ26" s="706"/>
      <c r="AR26" s="706"/>
      <c r="AS26" s="706"/>
      <c r="AT26" s="706"/>
      <c r="AU26" s="667" t="s">
        <v>391</v>
      </c>
      <c r="AV26" s="667"/>
      <c r="AW26" s="737"/>
      <c r="AX26" s="685"/>
      <c r="AY26" s="685"/>
      <c r="AZ26" s="685"/>
      <c r="BA26" s="768"/>
      <c r="BB26" s="768"/>
      <c r="BC26" s="768"/>
      <c r="BD26" s="768"/>
      <c r="BE26" s="768"/>
      <c r="BN26" s="685"/>
      <c r="BO26" s="685"/>
      <c r="BP26" s="685"/>
      <c r="BQ26" s="685"/>
    </row>
    <row r="27" spans="1:69" s="642" customFormat="1" ht="35.25" customHeight="1">
      <c r="B27" s="661" t="s">
        <v>522</v>
      </c>
      <c r="C27" s="673"/>
      <c r="D27" s="676">
        <f>N21</f>
        <v>0</v>
      </c>
      <c r="E27" s="676"/>
      <c r="F27" s="676"/>
      <c r="G27" s="676"/>
      <c r="H27" s="676"/>
      <c r="I27" s="676"/>
      <c r="J27" s="676"/>
      <c r="K27" s="694" t="s">
        <v>391</v>
      </c>
      <c r="L27" s="664"/>
      <c r="M27" s="697">
        <f>J21</f>
        <v>0</v>
      </c>
      <c r="N27" s="700"/>
      <c r="O27" s="700"/>
      <c r="P27" s="700"/>
      <c r="Q27" s="700"/>
      <c r="R27" s="700"/>
      <c r="S27" s="713" t="s">
        <v>55</v>
      </c>
      <c r="T27" s="660" t="s">
        <v>14</v>
      </c>
      <c r="U27" s="660"/>
      <c r="V27" s="660"/>
      <c r="W27" s="660"/>
      <c r="X27" s="660"/>
      <c r="Y27" s="660"/>
      <c r="Z27" s="660"/>
      <c r="AA27" s="702">
        <f>M27*17500</f>
        <v>0</v>
      </c>
      <c r="AB27" s="706"/>
      <c r="AC27" s="706"/>
      <c r="AD27" s="706"/>
      <c r="AE27" s="706"/>
      <c r="AF27" s="706"/>
      <c r="AG27" s="706"/>
      <c r="AH27" s="706"/>
      <c r="AI27" s="706"/>
      <c r="AJ27" s="667" t="s">
        <v>391</v>
      </c>
      <c r="AK27" s="667"/>
      <c r="AL27" s="755">
        <f>ROUNDDOWN(MIN(D27,AA27),-3)</f>
        <v>0</v>
      </c>
      <c r="AM27" s="706"/>
      <c r="AN27" s="706"/>
      <c r="AO27" s="706"/>
      <c r="AP27" s="706"/>
      <c r="AQ27" s="706"/>
      <c r="AR27" s="706"/>
      <c r="AS27" s="706"/>
      <c r="AT27" s="706"/>
      <c r="AU27" s="667" t="s">
        <v>391</v>
      </c>
      <c r="AV27" s="667"/>
      <c r="AW27" s="737"/>
      <c r="AX27" s="685"/>
      <c r="AY27" s="685"/>
      <c r="AZ27" s="685"/>
      <c r="BN27" s="685"/>
      <c r="BO27" s="685"/>
      <c r="BP27" s="685"/>
      <c r="BQ27" s="685"/>
    </row>
    <row r="28" spans="1:69" s="642" customFormat="1" ht="35.25" customHeight="1">
      <c r="B28" s="661" t="s">
        <v>341</v>
      </c>
      <c r="C28" s="673"/>
      <c r="D28" s="676">
        <f>N22</f>
        <v>0</v>
      </c>
      <c r="E28" s="676"/>
      <c r="F28" s="676"/>
      <c r="G28" s="676"/>
      <c r="H28" s="676"/>
      <c r="I28" s="676"/>
      <c r="J28" s="676"/>
      <c r="K28" s="694" t="s">
        <v>391</v>
      </c>
      <c r="L28" s="664"/>
      <c r="M28" s="697">
        <f>J22</f>
        <v>0</v>
      </c>
      <c r="N28" s="700"/>
      <c r="O28" s="700"/>
      <c r="P28" s="700"/>
      <c r="Q28" s="700"/>
      <c r="R28" s="700"/>
      <c r="S28" s="713" t="s">
        <v>55</v>
      </c>
      <c r="T28" s="660" t="s">
        <v>14</v>
      </c>
      <c r="U28" s="660"/>
      <c r="V28" s="660"/>
      <c r="W28" s="660"/>
      <c r="X28" s="660"/>
      <c r="Y28" s="660"/>
      <c r="Z28" s="660"/>
      <c r="AA28" s="702">
        <f>M28*17500</f>
        <v>0</v>
      </c>
      <c r="AB28" s="706"/>
      <c r="AC28" s="706"/>
      <c r="AD28" s="706"/>
      <c r="AE28" s="706"/>
      <c r="AF28" s="706"/>
      <c r="AG28" s="706"/>
      <c r="AH28" s="706"/>
      <c r="AI28" s="706"/>
      <c r="AJ28" s="667" t="s">
        <v>391</v>
      </c>
      <c r="AK28" s="667"/>
      <c r="AL28" s="744">
        <f>ROUNDDOWN(MIN(D28,AA28),-3)</f>
        <v>0</v>
      </c>
      <c r="AM28" s="707"/>
      <c r="AN28" s="707"/>
      <c r="AO28" s="707"/>
      <c r="AP28" s="707"/>
      <c r="AQ28" s="707"/>
      <c r="AR28" s="707"/>
      <c r="AS28" s="707"/>
      <c r="AT28" s="707"/>
      <c r="AU28" s="670" t="s">
        <v>391</v>
      </c>
      <c r="AV28" s="758"/>
      <c r="AW28" s="765"/>
    </row>
    <row r="29" spans="1:69" s="642" customFormat="1" ht="30.75" customHeight="1">
      <c r="B29" s="662"/>
      <c r="C29" s="662"/>
      <c r="K29" s="685"/>
      <c r="L29" s="685"/>
      <c r="M29" s="698"/>
      <c r="N29" s="698"/>
      <c r="O29" s="698"/>
      <c r="P29" s="698"/>
      <c r="Q29" s="698"/>
      <c r="R29" s="698"/>
      <c r="S29" s="698"/>
      <c r="T29" s="682"/>
      <c r="U29" s="682"/>
      <c r="V29" s="682"/>
      <c r="W29" s="682"/>
      <c r="X29" s="682"/>
      <c r="Y29" s="682"/>
      <c r="Z29" s="682"/>
      <c r="AA29" s="731"/>
      <c r="AB29" s="731"/>
      <c r="AC29" s="731"/>
      <c r="AD29" s="731"/>
      <c r="AE29" s="731"/>
      <c r="AF29" s="731"/>
      <c r="AG29" s="731"/>
      <c r="AH29" s="731"/>
      <c r="AI29" s="731"/>
      <c r="AJ29" s="731"/>
      <c r="AK29" s="731"/>
      <c r="AL29" s="756"/>
      <c r="AM29" s="756"/>
      <c r="AN29" s="756"/>
      <c r="AO29" s="756"/>
      <c r="AP29" s="756"/>
      <c r="AQ29" s="756"/>
      <c r="AR29" s="756"/>
      <c r="AS29" s="756"/>
      <c r="AT29" s="756"/>
      <c r="AU29" s="756"/>
      <c r="AV29" s="756"/>
    </row>
    <row r="30" spans="1:69" s="642" customFormat="1" ht="30.75" customHeight="1">
      <c r="B30" s="659" t="s">
        <v>57</v>
      </c>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659"/>
      <c r="AO30" s="659"/>
      <c r="AP30" s="659"/>
      <c r="AQ30" s="659"/>
      <c r="AR30" s="659"/>
      <c r="AS30" s="659"/>
      <c r="AT30" s="659"/>
      <c r="AU30" s="659"/>
      <c r="AV30" s="659"/>
      <c r="AW30" s="659"/>
      <c r="AX30" s="659"/>
      <c r="AY30" s="659"/>
      <c r="AZ30" s="659"/>
      <c r="BA30" s="659"/>
      <c r="BB30" s="659"/>
      <c r="BC30" s="659"/>
      <c r="BD30" s="659"/>
      <c r="BE30" s="659"/>
      <c r="BF30" s="659"/>
      <c r="BG30" s="659"/>
      <c r="BH30" s="659"/>
      <c r="BI30" s="659"/>
      <c r="BJ30" s="659"/>
      <c r="BK30" s="659"/>
      <c r="BL30" s="659"/>
      <c r="BM30" s="659"/>
    </row>
    <row r="31" spans="1:69" s="642" customFormat="1" ht="96" customHeight="1">
      <c r="B31" s="663" t="s">
        <v>446</v>
      </c>
      <c r="C31" s="674"/>
      <c r="D31" s="674"/>
      <c r="E31" s="674"/>
      <c r="F31" s="674"/>
      <c r="G31" s="674"/>
      <c r="H31" s="674"/>
      <c r="I31" s="690"/>
      <c r="J31" s="655" t="s">
        <v>453</v>
      </c>
      <c r="K31" s="655"/>
      <c r="L31" s="655"/>
      <c r="M31" s="655"/>
      <c r="N31" s="660" t="s">
        <v>156</v>
      </c>
      <c r="O31" s="660"/>
      <c r="P31" s="660"/>
      <c r="Q31" s="660"/>
      <c r="R31" s="711" t="s">
        <v>205</v>
      </c>
      <c r="S31" s="714"/>
      <c r="T31" s="714"/>
      <c r="U31" s="715"/>
      <c r="V31" s="660" t="s">
        <v>460</v>
      </c>
      <c r="W31" s="660"/>
      <c r="X31" s="660"/>
      <c r="Y31" s="660"/>
      <c r="Z31" s="701" t="s">
        <v>69</v>
      </c>
      <c r="AA31" s="701"/>
      <c r="AB31" s="701"/>
      <c r="AC31" s="701"/>
      <c r="AD31" s="660" t="s">
        <v>202</v>
      </c>
      <c r="AE31" s="660"/>
      <c r="AF31" s="660"/>
      <c r="AG31" s="660"/>
      <c r="AH31" s="664" t="s">
        <v>70</v>
      </c>
      <c r="AI31" s="664"/>
      <c r="AJ31" s="664"/>
      <c r="AK31" s="664"/>
      <c r="AL31" s="660" t="s">
        <v>265</v>
      </c>
      <c r="AM31" s="660"/>
      <c r="AN31" s="660"/>
      <c r="AO31" s="660"/>
      <c r="AP31" s="660" t="s">
        <v>510</v>
      </c>
      <c r="AQ31" s="660"/>
      <c r="AR31" s="660"/>
      <c r="AS31" s="660"/>
      <c r="AT31" s="663" t="s">
        <v>174</v>
      </c>
      <c r="AU31" s="674"/>
      <c r="AV31" s="674"/>
      <c r="AW31" s="690"/>
      <c r="AX31" s="660" t="s">
        <v>136</v>
      </c>
      <c r="AY31" s="660"/>
      <c r="AZ31" s="660"/>
      <c r="BA31" s="660"/>
      <c r="BB31" s="660" t="s">
        <v>238</v>
      </c>
      <c r="BC31" s="660"/>
      <c r="BD31" s="660"/>
      <c r="BE31" s="660"/>
      <c r="BF31" s="682"/>
      <c r="BG31" s="682"/>
      <c r="BH31" s="682"/>
      <c r="BI31" s="682"/>
      <c r="BJ31" s="682"/>
      <c r="BK31" s="682"/>
      <c r="BL31" s="682"/>
      <c r="BM31" s="682"/>
    </row>
    <row r="32" spans="1:69" s="642" customFormat="1" ht="129" customHeight="1">
      <c r="B32" s="663"/>
      <c r="C32" s="674"/>
      <c r="D32" s="674"/>
      <c r="E32" s="674"/>
      <c r="F32" s="674"/>
      <c r="G32" s="674"/>
      <c r="H32" s="674"/>
      <c r="I32" s="690"/>
      <c r="J32" s="692" t="s">
        <v>403</v>
      </c>
      <c r="K32" s="695"/>
      <c r="L32" s="695"/>
      <c r="M32" s="695"/>
      <c r="N32" s="692" t="s">
        <v>132</v>
      </c>
      <c r="O32" s="692"/>
      <c r="P32" s="692"/>
      <c r="Q32" s="692"/>
      <c r="R32" s="695" t="s">
        <v>99</v>
      </c>
      <c r="S32" s="695"/>
      <c r="T32" s="695"/>
      <c r="U32" s="695"/>
      <c r="V32" s="660" t="s">
        <v>368</v>
      </c>
      <c r="W32" s="660"/>
      <c r="X32" s="660"/>
      <c r="Y32" s="660"/>
      <c r="Z32" s="692" t="s">
        <v>412</v>
      </c>
      <c r="AA32" s="692"/>
      <c r="AB32" s="692"/>
      <c r="AC32" s="692"/>
      <c r="AD32" s="692" t="s">
        <v>132</v>
      </c>
      <c r="AE32" s="692"/>
      <c r="AF32" s="692"/>
      <c r="AG32" s="692"/>
      <c r="AH32" s="738" t="s">
        <v>225</v>
      </c>
      <c r="AI32" s="750"/>
      <c r="AJ32" s="750"/>
      <c r="AK32" s="752"/>
      <c r="AL32" s="738" t="s">
        <v>128</v>
      </c>
      <c r="AM32" s="750"/>
      <c r="AN32" s="750"/>
      <c r="AO32" s="752"/>
      <c r="AP32" s="664" t="s">
        <v>276</v>
      </c>
      <c r="AQ32" s="664"/>
      <c r="AR32" s="664"/>
      <c r="AS32" s="664"/>
      <c r="AT32" s="660" t="s">
        <v>283</v>
      </c>
      <c r="AU32" s="664"/>
      <c r="AV32" s="664"/>
      <c r="AW32" s="664"/>
      <c r="AX32" s="660" t="s">
        <v>283</v>
      </c>
      <c r="AY32" s="664"/>
      <c r="AZ32" s="664"/>
      <c r="BA32" s="664"/>
      <c r="BB32" s="660" t="s">
        <v>283</v>
      </c>
      <c r="BC32" s="664"/>
      <c r="BD32" s="664"/>
      <c r="BE32" s="664"/>
      <c r="BF32" s="682"/>
      <c r="BG32" s="685"/>
      <c r="BH32" s="685"/>
      <c r="BI32" s="685"/>
      <c r="BJ32" s="682"/>
      <c r="BK32" s="685"/>
      <c r="BL32" s="685"/>
      <c r="BM32" s="685"/>
    </row>
    <row r="33" spans="2:65" s="642" customFormat="1" ht="35.25" customHeight="1">
      <c r="B33" s="663" t="s">
        <v>527</v>
      </c>
      <c r="C33" s="674"/>
      <c r="D33" s="674"/>
      <c r="E33" s="674"/>
      <c r="F33" s="674"/>
      <c r="G33" s="674"/>
      <c r="H33" s="674"/>
      <c r="I33" s="690"/>
      <c r="J33" s="660"/>
      <c r="K33" s="664"/>
      <c r="L33" s="664"/>
      <c r="M33" s="664"/>
      <c r="N33" s="660"/>
      <c r="O33" s="660"/>
      <c r="P33" s="660"/>
      <c r="Q33" s="660"/>
      <c r="R33" s="664"/>
      <c r="S33" s="664"/>
      <c r="T33" s="664"/>
      <c r="U33" s="664"/>
      <c r="V33" s="660"/>
      <c r="W33" s="660"/>
      <c r="X33" s="660"/>
      <c r="Y33" s="660"/>
      <c r="Z33" s="660"/>
      <c r="AA33" s="660"/>
      <c r="AB33" s="660"/>
      <c r="AC33" s="660"/>
      <c r="AD33" s="660"/>
      <c r="AE33" s="660"/>
      <c r="AF33" s="660"/>
      <c r="AG33" s="660"/>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85"/>
      <c r="BG33" s="685"/>
      <c r="BH33" s="685"/>
      <c r="BI33" s="685"/>
      <c r="BJ33" s="685"/>
      <c r="BK33" s="685"/>
      <c r="BL33" s="685"/>
      <c r="BM33" s="685"/>
    </row>
    <row r="34" spans="2:65" s="642" customFormat="1" ht="35.25" customHeight="1">
      <c r="B34" s="663" t="s">
        <v>451</v>
      </c>
      <c r="C34" s="674"/>
      <c r="D34" s="674"/>
      <c r="E34" s="674"/>
      <c r="F34" s="674"/>
      <c r="G34" s="674"/>
      <c r="H34" s="674"/>
      <c r="I34" s="690"/>
      <c r="J34" s="660"/>
      <c r="K34" s="664"/>
      <c r="L34" s="664"/>
      <c r="M34" s="664"/>
      <c r="N34" s="660"/>
      <c r="O34" s="660"/>
      <c r="P34" s="660"/>
      <c r="Q34" s="660"/>
      <c r="R34" s="664"/>
      <c r="S34" s="664"/>
      <c r="T34" s="664"/>
      <c r="U34" s="664"/>
      <c r="V34" s="660"/>
      <c r="W34" s="660"/>
      <c r="X34" s="660"/>
      <c r="Y34" s="660"/>
      <c r="Z34" s="660"/>
      <c r="AA34" s="660"/>
      <c r="AB34" s="660"/>
      <c r="AC34" s="660"/>
      <c r="AD34" s="660"/>
      <c r="AE34" s="660"/>
      <c r="AF34" s="660"/>
      <c r="AG34" s="660"/>
      <c r="AH34" s="664"/>
      <c r="AI34" s="664"/>
      <c r="AJ34" s="664"/>
      <c r="AK34" s="664"/>
      <c r="AL34" s="664"/>
      <c r="AM34" s="664"/>
      <c r="AN34" s="664"/>
      <c r="AO34" s="664"/>
      <c r="AP34" s="664"/>
      <c r="AQ34" s="664"/>
      <c r="AR34" s="664"/>
      <c r="AS34" s="664"/>
      <c r="AT34" s="664"/>
      <c r="AU34" s="664"/>
      <c r="AV34" s="664"/>
      <c r="AW34" s="664"/>
      <c r="AX34" s="664"/>
      <c r="AY34" s="664"/>
      <c r="AZ34" s="664"/>
      <c r="BA34" s="664"/>
      <c r="BB34" s="664"/>
      <c r="BC34" s="664"/>
      <c r="BD34" s="664"/>
      <c r="BE34" s="664"/>
      <c r="BF34" s="685"/>
      <c r="BG34" s="685"/>
      <c r="BH34" s="685"/>
      <c r="BI34" s="685"/>
      <c r="BJ34" s="685"/>
      <c r="BK34" s="685"/>
      <c r="BL34" s="685"/>
      <c r="BM34" s="685"/>
    </row>
    <row r="35" spans="2:65" s="642" customFormat="1" ht="30.75" customHeight="1">
      <c r="B35" s="659"/>
      <c r="C35" s="659"/>
      <c r="D35" s="659"/>
      <c r="E35" s="659"/>
      <c r="F35" s="682"/>
      <c r="G35" s="685"/>
      <c r="H35" s="685"/>
      <c r="I35" s="685"/>
      <c r="J35" s="682"/>
      <c r="K35" s="682"/>
      <c r="L35" s="682"/>
      <c r="M35" s="682"/>
      <c r="N35" s="685"/>
      <c r="O35" s="685"/>
      <c r="P35" s="685"/>
      <c r="Q35" s="685"/>
      <c r="R35" s="682"/>
      <c r="S35" s="682"/>
      <c r="T35" s="682"/>
      <c r="U35" s="682"/>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5"/>
      <c r="AY35" s="685"/>
      <c r="AZ35" s="685"/>
      <c r="BA35" s="685"/>
      <c r="BB35" s="685"/>
      <c r="BC35" s="685"/>
      <c r="BD35" s="685"/>
      <c r="BE35" s="685"/>
      <c r="BF35" s="685"/>
      <c r="BG35" s="685"/>
      <c r="BH35" s="685"/>
      <c r="BI35" s="685"/>
      <c r="BJ35" s="685"/>
      <c r="BK35" s="685"/>
      <c r="BL35" s="685"/>
      <c r="BM35" s="685"/>
    </row>
    <row r="36" spans="2:65" s="642" customFormat="1" ht="30.75" customHeight="1">
      <c r="B36" s="659" t="s">
        <v>422</v>
      </c>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59"/>
      <c r="BB36" s="659"/>
      <c r="BC36" s="659"/>
      <c r="BD36" s="659"/>
      <c r="BE36" s="659"/>
      <c r="BF36" s="659"/>
      <c r="BG36" s="659"/>
      <c r="BH36" s="659"/>
      <c r="BI36" s="659"/>
      <c r="BJ36" s="659"/>
      <c r="BK36" s="659"/>
      <c r="BL36" s="659"/>
      <c r="BM36" s="659"/>
    </row>
    <row r="37" spans="2:65" s="642" customFormat="1" ht="96" customHeight="1">
      <c r="B37" s="664"/>
      <c r="C37" s="664"/>
      <c r="D37" s="664"/>
      <c r="E37" s="664"/>
      <c r="F37" s="664"/>
      <c r="G37" s="664"/>
      <c r="H37" s="664"/>
      <c r="I37" s="664"/>
      <c r="J37" s="664"/>
      <c r="K37" s="664"/>
      <c r="L37" s="664"/>
      <c r="M37" s="664"/>
      <c r="N37" s="664"/>
      <c r="O37" s="701" t="s">
        <v>531</v>
      </c>
      <c r="P37" s="705"/>
      <c r="Q37" s="705"/>
      <c r="R37" s="705"/>
      <c r="S37" s="705"/>
      <c r="T37" s="705"/>
      <c r="U37" s="705"/>
      <c r="V37" s="711" t="s">
        <v>274</v>
      </c>
      <c r="W37" s="714"/>
      <c r="X37" s="715"/>
      <c r="Y37" s="663" t="s">
        <v>512</v>
      </c>
      <c r="Z37" s="674"/>
      <c r="AA37" s="674"/>
      <c r="AB37" s="674"/>
      <c r="AC37" s="674"/>
      <c r="AD37" s="674"/>
      <c r="AE37" s="741"/>
      <c r="AF37" s="743" t="s">
        <v>212</v>
      </c>
      <c r="AG37" s="747"/>
      <c r="AH37" s="747"/>
      <c r="AI37" s="747"/>
      <c r="AJ37" s="747"/>
      <c r="AK37" s="747"/>
      <c r="AL37" s="757"/>
      <c r="AM37" s="761"/>
      <c r="AN37" s="685"/>
      <c r="AO37" s="685"/>
      <c r="AP37" s="685"/>
      <c r="AQ37" s="685"/>
      <c r="AR37" s="685"/>
      <c r="AS37" s="685"/>
    </row>
    <row r="38" spans="2:65" s="642" customFormat="1" ht="35.25" customHeight="1">
      <c r="B38" s="664" t="s">
        <v>229</v>
      </c>
      <c r="C38" s="664"/>
      <c r="D38" s="664"/>
      <c r="E38" s="664"/>
      <c r="F38" s="664"/>
      <c r="G38" s="664"/>
      <c r="H38" s="664"/>
      <c r="I38" s="664"/>
      <c r="J38" s="664"/>
      <c r="K38" s="664"/>
      <c r="L38" s="664"/>
      <c r="M38" s="664"/>
      <c r="N38" s="664"/>
      <c r="O38" s="702">
        <v>0</v>
      </c>
      <c r="P38" s="706"/>
      <c r="Q38" s="706"/>
      <c r="R38" s="706"/>
      <c r="S38" s="706"/>
      <c r="T38" s="667" t="s">
        <v>391</v>
      </c>
      <c r="U38" s="694"/>
      <c r="V38" s="719"/>
      <c r="W38" s="722"/>
      <c r="X38" s="723"/>
      <c r="Y38" s="728"/>
      <c r="Z38" s="706">
        <v>1030000</v>
      </c>
      <c r="AA38" s="706"/>
      <c r="AB38" s="706"/>
      <c r="AC38" s="706"/>
      <c r="AD38" s="667" t="s">
        <v>391</v>
      </c>
      <c r="AE38" s="694"/>
      <c r="AF38" s="744">
        <f>ROUNDDOWN(MIN(O38,Y38),-3)</f>
        <v>0</v>
      </c>
      <c r="AG38" s="707"/>
      <c r="AH38" s="707"/>
      <c r="AI38" s="707"/>
      <c r="AJ38" s="707"/>
      <c r="AK38" s="670" t="s">
        <v>391</v>
      </c>
      <c r="AL38" s="758"/>
      <c r="AM38" s="685"/>
      <c r="AN38" s="685"/>
      <c r="AO38" s="685"/>
      <c r="AP38" s="685"/>
      <c r="AQ38" s="685"/>
      <c r="AR38" s="685"/>
      <c r="AS38" s="685"/>
      <c r="AT38" s="762"/>
      <c r="AU38" s="762"/>
      <c r="AV38" s="762"/>
    </row>
    <row r="39" spans="2:65" s="642" customFormat="1" ht="65.25" customHeight="1">
      <c r="B39" s="665" t="s">
        <v>244</v>
      </c>
      <c r="C39" s="670"/>
      <c r="D39" s="670"/>
      <c r="E39" s="670"/>
      <c r="F39" s="670"/>
      <c r="G39" s="670"/>
      <c r="H39" s="670"/>
      <c r="I39" s="670"/>
      <c r="J39" s="670"/>
      <c r="K39" s="670"/>
      <c r="L39" s="670"/>
      <c r="M39" s="670"/>
      <c r="N39" s="670"/>
      <c r="O39" s="703">
        <v>0</v>
      </c>
      <c r="P39" s="707"/>
      <c r="Q39" s="707"/>
      <c r="R39" s="707"/>
      <c r="S39" s="707"/>
      <c r="T39" s="670" t="s">
        <v>391</v>
      </c>
      <c r="U39" s="687"/>
      <c r="V39" s="653" t="s">
        <v>236</v>
      </c>
      <c r="W39" s="670"/>
      <c r="X39" s="687"/>
      <c r="Y39" s="729"/>
      <c r="Z39" s="707">
        <v>310000</v>
      </c>
      <c r="AA39" s="707"/>
      <c r="AB39" s="707"/>
      <c r="AC39" s="707"/>
      <c r="AD39" s="670" t="s">
        <v>391</v>
      </c>
      <c r="AE39" s="670"/>
      <c r="AF39" s="745">
        <f>ROUNDDOWN(MIN(O39,IF(V39="無",Z39,Z40)),-3)</f>
        <v>0</v>
      </c>
      <c r="AG39" s="748"/>
      <c r="AH39" s="748"/>
      <c r="AI39" s="748"/>
      <c r="AJ39" s="748"/>
      <c r="AK39" s="753" t="s">
        <v>391</v>
      </c>
      <c r="AL39" s="759"/>
      <c r="AM39" s="685"/>
      <c r="AN39" s="685"/>
      <c r="AO39" s="685"/>
      <c r="AP39" s="685"/>
      <c r="AQ39" s="685"/>
      <c r="AR39" s="685"/>
      <c r="AS39" s="685"/>
      <c r="AU39" s="642" t="s">
        <v>16</v>
      </c>
    </row>
    <row r="40" spans="2:65" s="642" customFormat="1" ht="65.25" customHeight="1">
      <c r="B40" s="654"/>
      <c r="C40" s="671"/>
      <c r="D40" s="671"/>
      <c r="E40" s="671"/>
      <c r="F40" s="671"/>
      <c r="G40" s="671"/>
      <c r="H40" s="671"/>
      <c r="I40" s="671"/>
      <c r="J40" s="671"/>
      <c r="K40" s="671"/>
      <c r="L40" s="671"/>
      <c r="M40" s="671"/>
      <c r="N40" s="671"/>
      <c r="O40" s="704"/>
      <c r="P40" s="708"/>
      <c r="Q40" s="708"/>
      <c r="R40" s="708"/>
      <c r="S40" s="708"/>
      <c r="T40" s="671"/>
      <c r="U40" s="688"/>
      <c r="V40" s="654"/>
      <c r="W40" s="671"/>
      <c r="X40" s="688"/>
      <c r="Y40" s="730"/>
      <c r="Z40" s="730">
        <v>378000</v>
      </c>
      <c r="AA40" s="730"/>
      <c r="AB40" s="730"/>
      <c r="AC40" s="730"/>
      <c r="AD40" s="739" t="s">
        <v>533</v>
      </c>
      <c r="AE40" s="742"/>
      <c r="AF40" s="746"/>
      <c r="AG40" s="749"/>
      <c r="AH40" s="749"/>
      <c r="AI40" s="749"/>
      <c r="AJ40" s="749"/>
      <c r="AK40" s="754"/>
      <c r="AL40" s="760"/>
      <c r="AM40" s="685"/>
      <c r="AN40" s="685"/>
      <c r="AO40" s="685"/>
      <c r="AP40" s="685"/>
      <c r="AQ40" s="685"/>
      <c r="AR40" s="685"/>
      <c r="AS40" s="685"/>
    </row>
    <row r="41" spans="2:65" ht="82.5" customHeight="1">
      <c r="B41" s="666" t="s">
        <v>308</v>
      </c>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75"/>
      <c r="BH41" s="675"/>
      <c r="BI41" s="675"/>
      <c r="BJ41" s="675"/>
      <c r="BK41" s="675"/>
      <c r="BL41" s="675"/>
      <c r="BM41" s="67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2</v>
      </c>
    </row>
    <row r="2" spans="1:11" ht="18" customHeight="1">
      <c r="A2" s="229" t="s">
        <v>404</v>
      </c>
      <c r="B2" s="229"/>
      <c r="C2" s="229"/>
      <c r="D2" s="229"/>
      <c r="E2" s="229"/>
      <c r="F2" s="229"/>
      <c r="G2" s="229"/>
      <c r="H2" s="229"/>
      <c r="I2" s="229"/>
      <c r="J2" s="229"/>
      <c r="K2" s="229"/>
    </row>
    <row r="7" spans="1:11" ht="18.75" customHeight="1">
      <c r="A7" s="230" t="s">
        <v>299</v>
      </c>
      <c r="B7" s="279" t="s">
        <v>677</v>
      </c>
      <c r="C7" s="279"/>
      <c r="D7" s="279"/>
      <c r="E7" s="279"/>
      <c r="F7" s="279"/>
      <c r="G7" s="279"/>
    </row>
    <row r="8" spans="1:11" ht="12" customHeight="1">
      <c r="A8" s="231"/>
      <c r="B8" s="249"/>
      <c r="C8" s="249"/>
      <c r="D8" s="249"/>
      <c r="E8" s="249"/>
      <c r="F8" s="249"/>
    </row>
    <row r="10" spans="1:11">
      <c r="A10" s="232" t="s">
        <v>534</v>
      </c>
      <c r="B10" s="232"/>
      <c r="C10" s="232"/>
      <c r="D10" s="232" t="s">
        <v>6</v>
      </c>
      <c r="E10" s="232"/>
      <c r="F10" s="232"/>
      <c r="G10" s="232" t="s">
        <v>535</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321</v>
      </c>
    </row>
    <row r="15" spans="1:11" ht="3.75" customHeight="1"/>
    <row r="16" spans="1:11">
      <c r="A16" s="235" t="s">
        <v>399</v>
      </c>
      <c r="B16" s="230" t="s">
        <v>550</v>
      </c>
      <c r="C16" s="230"/>
      <c r="D16" s="230"/>
      <c r="E16" s="230"/>
      <c r="F16" s="230"/>
      <c r="G16" s="230" t="s">
        <v>538</v>
      </c>
      <c r="H16" s="230"/>
      <c r="I16" s="230"/>
      <c r="J16" s="230"/>
      <c r="K16" s="230"/>
    </row>
    <row r="17" spans="1:11" ht="18.75" customHeight="1">
      <c r="A17" s="236"/>
      <c r="B17" s="250" t="s">
        <v>567</v>
      </c>
      <c r="C17" s="265" t="s">
        <v>694</v>
      </c>
      <c r="D17" s="275" t="s">
        <v>221</v>
      </c>
      <c r="E17" s="275" t="s">
        <v>695</v>
      </c>
      <c r="F17" s="286" t="s">
        <v>694</v>
      </c>
      <c r="G17" s="250" t="s">
        <v>567</v>
      </c>
      <c r="H17" s="265" t="s">
        <v>694</v>
      </c>
      <c r="I17" s="275" t="s">
        <v>221</v>
      </c>
      <c r="J17" s="275" t="s">
        <v>695</v>
      </c>
      <c r="K17" s="286" t="s">
        <v>694</v>
      </c>
    </row>
    <row r="18" spans="1:11" ht="18.75" customHeight="1">
      <c r="A18" s="230" t="s">
        <v>431</v>
      </c>
      <c r="B18" s="251"/>
      <c r="C18" s="251"/>
      <c r="D18" s="251"/>
      <c r="E18" s="251"/>
      <c r="F18" s="251"/>
      <c r="G18" s="293"/>
      <c r="H18" s="300"/>
      <c r="I18" s="300"/>
      <c r="J18" s="300"/>
      <c r="K18" s="305"/>
    </row>
    <row r="19" spans="1:11" ht="18.75" customHeight="1">
      <c r="A19" s="236" t="s">
        <v>433</v>
      </c>
      <c r="B19" s="348" t="s">
        <v>23</v>
      </c>
      <c r="C19" s="352"/>
      <c r="D19" s="353" t="s">
        <v>696</v>
      </c>
      <c r="E19" s="359"/>
      <c r="F19" s="368" t="s">
        <v>697</v>
      </c>
      <c r="G19" s="359"/>
      <c r="H19" s="382" t="s">
        <v>86</v>
      </c>
      <c r="I19" s="359"/>
      <c r="J19" s="382" t="s">
        <v>426</v>
      </c>
      <c r="K19" s="431">
        <f>C19+E19+G19+I19</f>
        <v>0</v>
      </c>
    </row>
    <row r="20" spans="1:11">
      <c r="A20" s="237" t="s">
        <v>323</v>
      </c>
      <c r="B20" s="230" t="s">
        <v>556</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434</v>
      </c>
      <c r="B22" s="230" t="s">
        <v>143</v>
      </c>
      <c r="C22" s="232" t="s">
        <v>558</v>
      </c>
      <c r="D22" s="232"/>
      <c r="E22" s="232"/>
      <c r="F22" s="232"/>
      <c r="G22" s="232"/>
      <c r="H22" s="232"/>
      <c r="I22" s="232"/>
      <c r="J22" s="232"/>
      <c r="K22" s="232"/>
    </row>
    <row r="23" spans="1:11">
      <c r="A23" s="238"/>
      <c r="B23" s="251"/>
      <c r="C23" s="230" t="s">
        <v>334</v>
      </c>
      <c r="D23" s="230" t="s">
        <v>29</v>
      </c>
      <c r="E23" s="230" t="s">
        <v>560</v>
      </c>
      <c r="F23" s="250" t="s">
        <v>409</v>
      </c>
      <c r="G23" s="294"/>
      <c r="H23" s="230" t="s">
        <v>375</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333</v>
      </c>
    </row>
    <row r="29" spans="1:11" ht="3.75" customHeight="1"/>
    <row r="30" spans="1:11" ht="15" customHeight="1">
      <c r="A30" s="239" t="s">
        <v>18</v>
      </c>
      <c r="B30" s="252" t="s">
        <v>140</v>
      </c>
      <c r="C30" s="267"/>
      <c r="D30" s="267"/>
      <c r="E30" s="295"/>
      <c r="F30" s="267" t="s">
        <v>96</v>
      </c>
      <c r="G30" s="267"/>
      <c r="H30" s="267"/>
      <c r="I30" s="295"/>
      <c r="J30" s="429" t="s">
        <v>592</v>
      </c>
      <c r="K30" s="239" t="s">
        <v>548</v>
      </c>
    </row>
    <row r="31" spans="1:11" ht="19.5" customHeight="1">
      <c r="A31" s="240"/>
      <c r="B31" s="239" t="s">
        <v>613</v>
      </c>
      <c r="C31" s="239" t="s">
        <v>397</v>
      </c>
      <c r="D31" s="239" t="s">
        <v>256</v>
      </c>
      <c r="E31" s="261" t="s">
        <v>44</v>
      </c>
      <c r="F31" s="239" t="s">
        <v>444</v>
      </c>
      <c r="G31" s="239" t="s">
        <v>615</v>
      </c>
      <c r="H31" s="302" t="s">
        <v>208</v>
      </c>
      <c r="I31" s="245" t="s">
        <v>44</v>
      </c>
      <c r="J31" s="430"/>
      <c r="K31" s="240"/>
    </row>
    <row r="32" spans="1:11" ht="18.75" customHeight="1">
      <c r="A32" s="230" t="s">
        <v>576</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488</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617</v>
      </c>
    </row>
    <row r="45" spans="1:11" ht="3.75" customHeight="1"/>
    <row r="46" spans="1:11" ht="36.75" customHeight="1">
      <c r="A46" s="774" t="s">
        <v>678</v>
      </c>
      <c r="B46" s="774"/>
      <c r="C46" s="774"/>
      <c r="D46" s="774"/>
      <c r="E46" s="774"/>
      <c r="F46" s="774"/>
      <c r="G46" s="774"/>
      <c r="H46" s="774"/>
      <c r="I46" s="774"/>
      <c r="J46" s="774"/>
      <c r="K46" s="774"/>
    </row>
    <row r="47" spans="1:11" ht="4.5" customHeight="1"/>
    <row r="48" spans="1:11" ht="18.75" customHeight="1">
      <c r="A48" s="274" t="s">
        <v>618</v>
      </c>
      <c r="B48" s="273"/>
      <c r="C48" s="273"/>
      <c r="D48" s="273"/>
      <c r="E48" s="273"/>
      <c r="F48" s="273"/>
      <c r="G48" s="273"/>
      <c r="H48" s="273"/>
      <c r="I48" s="273"/>
      <c r="J48" s="273"/>
      <c r="K48" s="273"/>
    </row>
    <row r="49" spans="1:11" ht="18.75" customHeight="1">
      <c r="A49" s="400" t="s">
        <v>27</v>
      </c>
      <c r="B49" s="403"/>
      <c r="C49" s="412"/>
      <c r="D49" s="425"/>
      <c r="E49" s="270" t="s">
        <v>577</v>
      </c>
      <c r="F49" s="331"/>
      <c r="G49" s="333"/>
      <c r="H49" s="333"/>
      <c r="I49" s="297"/>
      <c r="J49" s="273"/>
      <c r="K49" s="273"/>
    </row>
    <row r="50" spans="1:11" ht="18.75" customHeight="1">
      <c r="A50" s="400" t="s">
        <v>320</v>
      </c>
      <c r="B50" s="403"/>
      <c r="C50" s="412"/>
      <c r="D50" s="293" t="s">
        <v>21</v>
      </c>
      <c r="E50" s="300"/>
      <c r="F50" s="300"/>
      <c r="G50" s="305"/>
      <c r="H50" s="331"/>
      <c r="I50" s="297"/>
      <c r="J50" s="273"/>
      <c r="K50" s="273"/>
    </row>
    <row r="51" spans="1:11" ht="18.75" customHeight="1">
      <c r="A51" s="422" t="s">
        <v>504</v>
      </c>
      <c r="B51" s="424"/>
      <c r="C51" s="424"/>
      <c r="D51" s="424"/>
      <c r="E51" s="424"/>
      <c r="F51" s="424"/>
      <c r="G51" s="424"/>
      <c r="H51" s="424"/>
      <c r="I51" s="428"/>
      <c r="J51" s="273"/>
      <c r="K51" s="273"/>
    </row>
    <row r="52" spans="1:11" ht="18.75" customHeight="1">
      <c r="A52" s="247"/>
      <c r="B52" s="400" t="s">
        <v>119</v>
      </c>
      <c r="C52" s="412"/>
      <c r="D52" s="276" t="s">
        <v>255</v>
      </c>
      <c r="E52" s="317"/>
      <c r="F52" s="403" t="s">
        <v>524</v>
      </c>
      <c r="G52" s="317"/>
      <c r="H52" s="403" t="s">
        <v>258</v>
      </c>
      <c r="I52" s="297"/>
      <c r="J52" s="273"/>
      <c r="K52" s="273"/>
    </row>
    <row r="53" spans="1:11" ht="18.75" customHeight="1">
      <c r="A53" s="247"/>
      <c r="B53" s="400" t="s">
        <v>503</v>
      </c>
      <c r="C53" s="412"/>
      <c r="D53" s="276" t="s">
        <v>506</v>
      </c>
      <c r="E53" s="317"/>
      <c r="F53" s="403" t="s">
        <v>524</v>
      </c>
      <c r="G53" s="317"/>
      <c r="H53" s="403" t="s">
        <v>258</v>
      </c>
      <c r="I53" s="297"/>
      <c r="J53" s="273"/>
      <c r="K53" s="273"/>
    </row>
    <row r="54" spans="1:11" ht="18.75" customHeight="1">
      <c r="A54" s="247"/>
      <c r="B54" s="400" t="s">
        <v>589</v>
      </c>
      <c r="C54" s="412"/>
      <c r="D54" s="276" t="s">
        <v>506</v>
      </c>
      <c r="E54" s="317"/>
      <c r="F54" s="403" t="s">
        <v>524</v>
      </c>
      <c r="G54" s="317"/>
      <c r="H54" s="403" t="s">
        <v>258</v>
      </c>
      <c r="I54" s="297"/>
      <c r="J54" s="273"/>
      <c r="K54" s="273"/>
    </row>
    <row r="55" spans="1:11" ht="18.75" customHeight="1">
      <c r="A55" s="248"/>
      <c r="B55" s="400" t="s">
        <v>619</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264</v>
      </c>
      <c r="E5" s="177"/>
      <c r="F5" s="193"/>
      <c r="G5" s="193"/>
      <c r="H5" s="193"/>
      <c r="I5" s="213"/>
      <c r="V5" s="111" t="s">
        <v>353</v>
      </c>
    </row>
    <row r="6" spans="1:22" s="111" customFormat="1" ht="12.75">
      <c r="A6" s="115"/>
    </row>
    <row r="7" spans="1:22" s="111" customFormat="1" ht="18" customHeight="1">
      <c r="A7" s="116" t="s">
        <v>18</v>
      </c>
      <c r="B7" s="127" t="s">
        <v>223</v>
      </c>
      <c r="C7" s="143"/>
      <c r="D7" s="116" t="s">
        <v>552</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232</v>
      </c>
      <c r="E8" s="128" t="s">
        <v>149</v>
      </c>
      <c r="F8" s="144" t="s">
        <v>155</v>
      </c>
      <c r="G8" s="209" t="s">
        <v>625</v>
      </c>
      <c r="H8" s="212"/>
      <c r="I8" s="214" t="str">
        <f>IF(I28="","",ROUND(I28/F28*100,0))</f>
        <v/>
      </c>
      <c r="J8" s="221" t="s">
        <v>625</v>
      </c>
      <c r="K8" s="212"/>
      <c r="L8" s="224" t="str">
        <f>IF(I8="","",IF(I8=100,"",100-I8))</f>
        <v/>
      </c>
      <c r="M8" s="209" t="s">
        <v>625</v>
      </c>
      <c r="N8" s="212"/>
      <c r="O8" s="214" t="str">
        <f>IF(O28="","",ROUND(O28/L28*100,0))</f>
        <v/>
      </c>
      <c r="P8" s="209" t="s">
        <v>625</v>
      </c>
      <c r="Q8" s="212"/>
      <c r="R8" s="214" t="str">
        <f>IF(R28="","",ROUND(R28/O28*100,0))</f>
        <v/>
      </c>
      <c r="S8" s="221" t="s">
        <v>625</v>
      </c>
      <c r="T8" s="212"/>
      <c r="U8" s="224" t="str">
        <f>IF(O8="","",IF(O8=100,"",100-O8))</f>
        <v/>
      </c>
    </row>
    <row r="9" spans="1:22" s="111" customFormat="1" ht="18" customHeight="1">
      <c r="A9" s="118"/>
      <c r="B9" s="129"/>
      <c r="C9" s="145"/>
      <c r="D9" s="118"/>
      <c r="E9" s="129"/>
      <c r="F9" s="145"/>
      <c r="G9" s="118" t="s">
        <v>232</v>
      </c>
      <c r="H9" s="129" t="s">
        <v>149</v>
      </c>
      <c r="I9" s="129" t="s">
        <v>155</v>
      </c>
      <c r="J9" s="129" t="s">
        <v>232</v>
      </c>
      <c r="K9" s="129" t="s">
        <v>149</v>
      </c>
      <c r="L9" s="145" t="s">
        <v>155</v>
      </c>
      <c r="M9" s="118" t="s">
        <v>232</v>
      </c>
      <c r="N9" s="129" t="s">
        <v>149</v>
      </c>
      <c r="O9" s="129" t="s">
        <v>155</v>
      </c>
      <c r="P9" s="118" t="s">
        <v>232</v>
      </c>
      <c r="Q9" s="129" t="s">
        <v>149</v>
      </c>
      <c r="R9" s="129" t="s">
        <v>155</v>
      </c>
      <c r="S9" s="129" t="s">
        <v>232</v>
      </c>
      <c r="T9" s="129" t="s">
        <v>149</v>
      </c>
      <c r="U9" s="145" t="s">
        <v>155</v>
      </c>
    </row>
    <row r="10" spans="1:22" s="111" customFormat="1" ht="18" customHeight="1">
      <c r="A10" s="119" t="s">
        <v>239</v>
      </c>
      <c r="B10" s="130" t="s">
        <v>249</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203</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612</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277</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237</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280</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277</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237</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257</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288</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246</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269</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269</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269</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284</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269</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269</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269</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293</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204</v>
      </c>
      <c r="C48" s="155"/>
      <c r="D48" s="173" t="s">
        <v>4</v>
      </c>
      <c r="E48" s="189" t="s">
        <v>4</v>
      </c>
      <c r="F48" s="207"/>
      <c r="G48" s="173"/>
      <c r="H48" s="189"/>
      <c r="I48" s="220"/>
      <c r="J48" s="189"/>
      <c r="K48" s="189" t="s">
        <v>4</v>
      </c>
      <c r="L48" s="207" t="s">
        <v>4</v>
      </c>
      <c r="M48" s="173"/>
      <c r="N48" s="189"/>
      <c r="O48" s="220"/>
      <c r="P48" s="173"/>
      <c r="Q48" s="189"/>
      <c r="R48" s="220"/>
      <c r="S48" s="189"/>
      <c r="T48" s="189" t="s">
        <v>4</v>
      </c>
      <c r="U48" s="207" t="s">
        <v>4</v>
      </c>
    </row>
    <row r="49" spans="1:21" s="111" customFormat="1" ht="18" customHeight="1">
      <c r="A49" s="120"/>
      <c r="B49" s="138" t="s">
        <v>159</v>
      </c>
      <c r="C49" s="156"/>
      <c r="D49" s="174"/>
      <c r="E49" s="190"/>
      <c r="F49" s="202" t="s">
        <v>4</v>
      </c>
      <c r="G49" s="174"/>
      <c r="H49" s="190"/>
      <c r="I49" s="218"/>
      <c r="J49" s="190"/>
      <c r="K49" s="190"/>
      <c r="L49" s="202" t="s">
        <v>4</v>
      </c>
      <c r="M49" s="174"/>
      <c r="N49" s="190"/>
      <c r="O49" s="218"/>
      <c r="P49" s="174"/>
      <c r="Q49" s="190"/>
      <c r="R49" s="218"/>
      <c r="S49" s="190"/>
      <c r="T49" s="190"/>
      <c r="U49" s="202" t="s">
        <v>4</v>
      </c>
    </row>
    <row r="50" spans="1:21" s="111" customFormat="1" ht="18" customHeight="1">
      <c r="A50" s="120"/>
      <c r="B50" s="138" t="s">
        <v>209</v>
      </c>
      <c r="C50" s="156"/>
      <c r="D50" s="174"/>
      <c r="E50" s="190"/>
      <c r="F50" s="202" t="s">
        <v>4</v>
      </c>
      <c r="G50" s="174"/>
      <c r="H50" s="190"/>
      <c r="I50" s="218"/>
      <c r="J50" s="190"/>
      <c r="K50" s="190"/>
      <c r="L50" s="202" t="s">
        <v>4</v>
      </c>
      <c r="M50" s="174"/>
      <c r="N50" s="190"/>
      <c r="O50" s="218"/>
      <c r="P50" s="174"/>
      <c r="Q50" s="190"/>
      <c r="R50" s="218"/>
      <c r="S50" s="190"/>
      <c r="T50" s="190"/>
      <c r="U50" s="202" t="s">
        <v>4</v>
      </c>
    </row>
    <row r="51" spans="1:21" s="111" customFormat="1" ht="18" customHeight="1">
      <c r="A51" s="120"/>
      <c r="B51" s="138" t="s">
        <v>214</v>
      </c>
      <c r="C51" s="156"/>
      <c r="D51" s="174"/>
      <c r="E51" s="190"/>
      <c r="F51" s="202" t="s">
        <v>215</v>
      </c>
      <c r="G51" s="174"/>
      <c r="H51" s="190"/>
      <c r="I51" s="218"/>
      <c r="J51" s="190"/>
      <c r="K51" s="190"/>
      <c r="L51" s="202" t="s">
        <v>4</v>
      </c>
      <c r="M51" s="174"/>
      <c r="N51" s="190"/>
      <c r="O51" s="218"/>
      <c r="P51" s="174"/>
      <c r="Q51" s="190"/>
      <c r="R51" s="218"/>
      <c r="S51" s="190"/>
      <c r="T51" s="190"/>
      <c r="U51" s="202" t="s">
        <v>4</v>
      </c>
    </row>
    <row r="52" spans="1:21" s="111" customFormat="1" ht="18" customHeight="1">
      <c r="A52" s="120"/>
      <c r="B52" s="138" t="s">
        <v>394</v>
      </c>
      <c r="C52" s="156"/>
      <c r="D52" s="174"/>
      <c r="E52" s="190"/>
      <c r="F52" s="199"/>
      <c r="G52" s="174"/>
      <c r="H52" s="190"/>
      <c r="I52" s="218"/>
      <c r="J52" s="190"/>
      <c r="K52" s="190"/>
      <c r="L52" s="202" t="s">
        <v>4</v>
      </c>
      <c r="M52" s="174"/>
      <c r="N52" s="190"/>
      <c r="O52" s="218"/>
      <c r="P52" s="174"/>
      <c r="Q52" s="190"/>
      <c r="R52" s="218"/>
      <c r="S52" s="190"/>
      <c r="T52" s="190"/>
      <c r="U52" s="202" t="s">
        <v>4</v>
      </c>
    </row>
    <row r="53" spans="1:21" s="111" customFormat="1" ht="18" customHeight="1">
      <c r="A53" s="120"/>
      <c r="B53" s="138" t="s">
        <v>98</v>
      </c>
      <c r="C53" s="156"/>
      <c r="D53" s="174"/>
      <c r="E53" s="190"/>
      <c r="F53" s="199"/>
      <c r="G53" s="174"/>
      <c r="H53" s="190"/>
      <c r="I53" s="218"/>
      <c r="J53" s="190"/>
      <c r="K53" s="190"/>
      <c r="L53" s="202" t="s">
        <v>4</v>
      </c>
      <c r="M53" s="174"/>
      <c r="N53" s="190"/>
      <c r="O53" s="218"/>
      <c r="P53" s="174"/>
      <c r="Q53" s="190"/>
      <c r="R53" s="218"/>
      <c r="S53" s="190"/>
      <c r="T53" s="190"/>
      <c r="U53" s="202" t="s">
        <v>4</v>
      </c>
    </row>
    <row r="54" spans="1:21" s="111" customFormat="1" ht="18" customHeight="1">
      <c r="A54" s="120"/>
      <c r="B54" s="138" t="s">
        <v>48</v>
      </c>
      <c r="C54" s="156"/>
      <c r="D54" s="175"/>
      <c r="E54" s="191"/>
      <c r="F54" s="199"/>
      <c r="G54" s="175"/>
      <c r="H54" s="191"/>
      <c r="I54" s="219"/>
      <c r="J54" s="191"/>
      <c r="K54" s="191"/>
      <c r="L54" s="202" t="s">
        <v>4</v>
      </c>
      <c r="M54" s="175"/>
      <c r="N54" s="191"/>
      <c r="O54" s="219"/>
      <c r="P54" s="175"/>
      <c r="Q54" s="191"/>
      <c r="R54" s="219"/>
      <c r="S54" s="191"/>
      <c r="T54" s="191"/>
      <c r="U54" s="202" t="s">
        <v>4</v>
      </c>
    </row>
    <row r="55" spans="1:21" s="111" customFormat="1" ht="18" customHeight="1">
      <c r="A55" s="122"/>
      <c r="B55" s="139" t="s">
        <v>22</v>
      </c>
      <c r="C55" s="157"/>
      <c r="D55" s="176" t="s">
        <v>105</v>
      </c>
      <c r="E55" s="192" t="s">
        <v>105</v>
      </c>
      <c r="F55" s="206" t="str">
        <f>IF(SUM(F48:F54)=0,"",SUM(F48:F54))</f>
        <v/>
      </c>
      <c r="G55" s="176" t="s">
        <v>222</v>
      </c>
      <c r="H55" s="192" t="s">
        <v>222</v>
      </c>
      <c r="I55" s="188" t="str">
        <f>IF(SUM(I48:I54)=0,"",SUM(I48:I54))</f>
        <v/>
      </c>
      <c r="J55" s="192" t="s">
        <v>222</v>
      </c>
      <c r="K55" s="192" t="s">
        <v>222</v>
      </c>
      <c r="L55" s="206" t="str">
        <f>IF(SUM(L48:L54)=0,"",SUM(L48:L54))</f>
        <v/>
      </c>
      <c r="M55" s="176" t="s">
        <v>222</v>
      </c>
      <c r="N55" s="192" t="s">
        <v>222</v>
      </c>
      <c r="O55" s="188" t="str">
        <f>IF(SUM(O48:O54)=0,"",SUM(O48:O54))</f>
        <v/>
      </c>
      <c r="P55" s="176" t="s">
        <v>222</v>
      </c>
      <c r="Q55" s="192" t="s">
        <v>222</v>
      </c>
      <c r="R55" s="188" t="str">
        <f>IF(SUM(R48:R54)=0,"",SUM(R48:R54))</f>
        <v/>
      </c>
      <c r="S55" s="192" t="s">
        <v>222</v>
      </c>
      <c r="T55" s="192" t="s">
        <v>222</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389</v>
      </c>
      <c r="C60" s="140"/>
      <c r="D60" s="140"/>
      <c r="E60" s="140"/>
      <c r="F60" s="140"/>
      <c r="G60" s="140"/>
      <c r="H60" s="140"/>
      <c r="I60" s="140"/>
      <c r="J60" s="140"/>
      <c r="K60" s="140"/>
      <c r="L60" s="140"/>
    </row>
    <row r="61" spans="1:21">
      <c r="A61" s="124"/>
      <c r="B61" s="140" t="s">
        <v>357</v>
      </c>
      <c r="C61" s="140"/>
      <c r="D61" s="140"/>
      <c r="E61" s="140"/>
      <c r="F61" s="140"/>
      <c r="G61" s="140"/>
      <c r="H61" s="140"/>
      <c r="I61" s="140"/>
      <c r="J61" s="140"/>
      <c r="K61" s="140"/>
      <c r="L61" s="140"/>
    </row>
    <row r="62" spans="1:21">
      <c r="A62" s="124" t="s">
        <v>3</v>
      </c>
      <c r="B62" s="140" t="s">
        <v>379</v>
      </c>
      <c r="C62" s="140"/>
      <c r="D62" s="140"/>
      <c r="E62" s="140"/>
      <c r="F62" s="140"/>
      <c r="G62" s="140"/>
      <c r="H62" s="140"/>
      <c r="I62" s="140"/>
      <c r="J62" s="140"/>
      <c r="K62" s="140"/>
      <c r="L62" s="140"/>
    </row>
    <row r="63" spans="1:21">
      <c r="A63" s="124"/>
      <c r="B63" s="140" t="s">
        <v>361</v>
      </c>
      <c r="C63" s="140"/>
      <c r="D63" s="140"/>
      <c r="E63" s="140"/>
      <c r="F63" s="140"/>
      <c r="G63" s="140"/>
      <c r="H63" s="140"/>
      <c r="I63" s="140"/>
      <c r="J63" s="140"/>
      <c r="K63" s="140"/>
      <c r="L63" s="140"/>
    </row>
    <row r="64" spans="1:21">
      <c r="A64" s="124" t="s">
        <v>362</v>
      </c>
      <c r="B64" s="140" t="s">
        <v>487</v>
      </c>
      <c r="C64" s="140"/>
      <c r="D64" s="140"/>
      <c r="E64" s="140"/>
      <c r="F64" s="140"/>
      <c r="G64" s="140"/>
      <c r="H64" s="140"/>
      <c r="I64" s="140"/>
      <c r="J64" s="140"/>
      <c r="K64" s="140"/>
      <c r="L64" s="140"/>
    </row>
    <row r="65" spans="1:12">
      <c r="A65" s="124" t="s">
        <v>381</v>
      </c>
      <c r="B65" s="140" t="s">
        <v>11</v>
      </c>
      <c r="C65" s="140"/>
      <c r="D65" s="140"/>
      <c r="E65" s="140"/>
      <c r="F65" s="140"/>
      <c r="G65" s="140"/>
      <c r="H65" s="140"/>
      <c r="I65" s="140"/>
      <c r="J65" s="140"/>
      <c r="K65" s="140"/>
      <c r="L65" s="140"/>
    </row>
    <row r="66" spans="1:12">
      <c r="A66" s="124"/>
      <c r="B66" s="140" t="s">
        <v>207</v>
      </c>
      <c r="C66" s="140"/>
      <c r="D66" s="140"/>
      <c r="E66" s="140"/>
      <c r="F66" s="140"/>
      <c r="G66" s="140"/>
      <c r="H66" s="140"/>
      <c r="I66" s="140"/>
      <c r="J66" s="140"/>
      <c r="K66" s="140"/>
      <c r="L66" s="140"/>
    </row>
    <row r="67" spans="1:12">
      <c r="A67" s="124"/>
      <c r="B67" s="140" t="s">
        <v>395</v>
      </c>
      <c r="C67" s="140"/>
      <c r="D67" s="140"/>
      <c r="E67" s="140"/>
      <c r="F67" s="140"/>
      <c r="G67" s="140"/>
      <c r="H67" s="140"/>
      <c r="I67" s="140"/>
      <c r="J67" s="140"/>
      <c r="K67" s="140"/>
      <c r="L67" s="140"/>
    </row>
    <row r="68" spans="1:12">
      <c r="A68" s="124"/>
      <c r="B68" s="140" t="s">
        <v>396</v>
      </c>
      <c r="C68" s="140"/>
      <c r="D68" s="140"/>
      <c r="E68" s="140"/>
      <c r="F68" s="140"/>
      <c r="G68" s="140"/>
      <c r="H68" s="140"/>
      <c r="I68" s="140"/>
      <c r="J68" s="140"/>
      <c r="K68" s="140"/>
      <c r="L68" s="140"/>
    </row>
    <row r="69" spans="1:12">
      <c r="A69" s="124" t="s">
        <v>316</v>
      </c>
      <c r="B69" s="140" t="s">
        <v>196</v>
      </c>
      <c r="C69" s="140"/>
      <c r="D69" s="140"/>
      <c r="E69" s="140"/>
      <c r="F69" s="140"/>
      <c r="G69" s="140"/>
      <c r="H69" s="140"/>
      <c r="I69" s="140"/>
      <c r="J69" s="140"/>
      <c r="K69" s="140"/>
      <c r="L69" s="140"/>
    </row>
    <row r="70" spans="1:12">
      <c r="A70" s="124"/>
      <c r="B70" s="140" t="s">
        <v>398</v>
      </c>
      <c r="C70" s="140"/>
      <c r="D70" s="140"/>
      <c r="E70" s="140"/>
      <c r="F70" s="140"/>
      <c r="G70" s="140"/>
      <c r="H70" s="140"/>
      <c r="I70" s="140"/>
      <c r="J70" s="140"/>
      <c r="K70" s="140"/>
      <c r="L70" s="140"/>
    </row>
    <row r="71" spans="1:12">
      <c r="A71" s="124" t="s">
        <v>383</v>
      </c>
      <c r="B71" s="140" t="s">
        <v>227</v>
      </c>
      <c r="C71" s="140"/>
      <c r="D71" s="140"/>
      <c r="E71" s="140"/>
      <c r="F71" s="140"/>
      <c r="G71" s="140"/>
      <c r="H71" s="140"/>
      <c r="I71" s="140"/>
      <c r="J71" s="140"/>
      <c r="K71" s="140"/>
      <c r="L71" s="140"/>
    </row>
    <row r="72" spans="1:12">
      <c r="A72" s="124" t="s">
        <v>367</v>
      </c>
      <c r="B72" s="140" t="s">
        <v>369</v>
      </c>
      <c r="C72" s="140"/>
      <c r="D72" s="140"/>
      <c r="E72" s="140"/>
      <c r="F72" s="140"/>
      <c r="G72" s="140"/>
      <c r="H72" s="140"/>
      <c r="I72" s="140"/>
      <c r="J72" s="140"/>
      <c r="K72" s="140"/>
      <c r="L72" s="140"/>
    </row>
    <row r="73" spans="1:12">
      <c r="A73" s="124" t="s">
        <v>367</v>
      </c>
      <c r="B73" s="140" t="s">
        <v>400</v>
      </c>
      <c r="C73" s="140"/>
      <c r="D73" s="140"/>
      <c r="E73" s="140"/>
      <c r="F73" s="140"/>
      <c r="G73" s="140"/>
      <c r="H73" s="140"/>
      <c r="I73" s="140"/>
      <c r="J73" s="140"/>
      <c r="K73" s="140"/>
      <c r="L73" s="140"/>
    </row>
    <row r="74" spans="1:12">
      <c r="A74" s="124" t="s">
        <v>222</v>
      </c>
      <c r="B74" s="141" t="s">
        <v>376</v>
      </c>
      <c r="C74" s="141"/>
      <c r="D74" s="140"/>
      <c r="E74" s="140"/>
      <c r="F74" s="140"/>
      <c r="G74" s="140"/>
      <c r="H74" s="140"/>
      <c r="I74" s="140"/>
      <c r="J74" s="140"/>
      <c r="K74" s="140"/>
      <c r="L74" s="140"/>
    </row>
    <row r="75" spans="1:12">
      <c r="A75" s="124" t="s">
        <v>373</v>
      </c>
      <c r="B75" s="141" t="s">
        <v>402</v>
      </c>
      <c r="C75" s="141"/>
      <c r="D75" s="140"/>
      <c r="E75" s="140"/>
      <c r="F75" s="140"/>
      <c r="G75" s="140"/>
      <c r="H75" s="140"/>
      <c r="I75" s="140"/>
      <c r="J75" s="140"/>
      <c r="K75" s="140"/>
      <c r="L75" s="140"/>
    </row>
    <row r="76" spans="1:12">
      <c r="A76" s="124" t="s">
        <v>367</v>
      </c>
      <c r="B76" s="141" t="s">
        <v>405</v>
      </c>
      <c r="C76" s="141"/>
      <c r="D76" s="140"/>
      <c r="E76" s="140"/>
      <c r="F76" s="140"/>
      <c r="G76" s="140"/>
      <c r="H76" s="140"/>
      <c r="I76" s="140"/>
      <c r="J76" s="140"/>
      <c r="K76" s="140"/>
      <c r="L76" s="140"/>
    </row>
    <row r="77" spans="1:12">
      <c r="A77" s="124" t="s">
        <v>367</v>
      </c>
      <c r="B77" s="141" t="s">
        <v>435</v>
      </c>
      <c r="C77" s="141"/>
      <c r="D77" s="140"/>
      <c r="E77" s="140"/>
      <c r="F77" s="140"/>
      <c r="G77" s="140"/>
      <c r="H77" s="140"/>
      <c r="I77" s="140"/>
      <c r="J77" s="140"/>
      <c r="K77" s="140"/>
      <c r="L77" s="140"/>
    </row>
    <row r="78" spans="1:12">
      <c r="A78" s="124" t="s">
        <v>386</v>
      </c>
      <c r="B78" s="140" t="s">
        <v>378</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332</v>
      </c>
    </row>
    <row r="2" spans="1:11" ht="18" customHeight="1">
      <c r="A2" s="229" t="s">
        <v>404</v>
      </c>
      <c r="B2" s="229"/>
      <c r="C2" s="229"/>
      <c r="D2" s="229"/>
      <c r="E2" s="229"/>
      <c r="F2" s="229"/>
      <c r="G2" s="229"/>
      <c r="H2" s="229"/>
      <c r="I2" s="229"/>
      <c r="J2" s="229"/>
      <c r="K2" s="229"/>
    </row>
    <row r="5" spans="1:11" ht="18.75" customHeight="1">
      <c r="A5" s="230" t="s">
        <v>299</v>
      </c>
      <c r="B5" s="279" t="s">
        <v>113</v>
      </c>
      <c r="C5" s="279"/>
      <c r="D5" s="279"/>
      <c r="E5" s="279"/>
      <c r="F5" s="279"/>
      <c r="G5" s="279"/>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c r="A17" s="230" t="s">
        <v>433</v>
      </c>
      <c r="B17" s="230" t="s">
        <v>289</v>
      </c>
      <c r="C17" s="230"/>
      <c r="D17" s="230"/>
      <c r="E17" s="230"/>
      <c r="F17" s="230"/>
      <c r="G17" s="230" t="s">
        <v>521</v>
      </c>
      <c r="H17" s="230"/>
      <c r="I17" s="230"/>
      <c r="J17" s="230"/>
      <c r="K17" s="230"/>
    </row>
    <row r="18" spans="1:11" ht="18.75" customHeight="1">
      <c r="A18" s="230"/>
      <c r="B18" s="251"/>
      <c r="C18" s="251"/>
      <c r="D18" s="276" t="s">
        <v>310</v>
      </c>
      <c r="E18" s="281"/>
      <c r="F18" s="287"/>
      <c r="G18" s="251"/>
      <c r="H18" s="251"/>
      <c r="I18" s="276" t="s">
        <v>310</v>
      </c>
      <c r="J18" s="281"/>
      <c r="K18" s="287"/>
    </row>
    <row r="19" spans="1:11">
      <c r="A19" s="237" t="s">
        <v>323</v>
      </c>
      <c r="B19" s="230" t="s">
        <v>556</v>
      </c>
      <c r="C19" s="230"/>
      <c r="D19" s="230"/>
      <c r="E19" s="230"/>
      <c r="F19" s="230"/>
      <c r="G19" s="230" t="s">
        <v>409</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434</v>
      </c>
      <c r="B21" s="230" t="s">
        <v>143</v>
      </c>
      <c r="C21" s="232" t="s">
        <v>558</v>
      </c>
      <c r="D21" s="232"/>
      <c r="E21" s="232"/>
      <c r="F21" s="232"/>
      <c r="G21" s="232"/>
      <c r="H21" s="232"/>
      <c r="I21" s="232"/>
      <c r="J21" s="232"/>
      <c r="K21" s="232"/>
    </row>
    <row r="22" spans="1:11">
      <c r="A22" s="238"/>
      <c r="B22" s="251"/>
      <c r="C22" s="230" t="s">
        <v>334</v>
      </c>
      <c r="D22" s="230" t="s">
        <v>29</v>
      </c>
      <c r="E22" s="230" t="s">
        <v>560</v>
      </c>
      <c r="F22" s="250" t="s">
        <v>409</v>
      </c>
      <c r="G22" s="294"/>
      <c r="H22" s="230" t="s">
        <v>375</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333</v>
      </c>
    </row>
    <row r="28" spans="1:11" ht="3.75" customHeight="1"/>
    <row r="29" spans="1:11">
      <c r="A29" s="239" t="s">
        <v>18</v>
      </c>
      <c r="B29" s="252" t="s">
        <v>474</v>
      </c>
      <c r="C29" s="267"/>
      <c r="D29" s="267"/>
      <c r="E29" s="267"/>
      <c r="F29" s="267"/>
      <c r="G29" s="295"/>
      <c r="H29" s="252" t="s">
        <v>482</v>
      </c>
      <c r="I29" s="295"/>
      <c r="J29" s="239" t="s">
        <v>364</v>
      </c>
      <c r="K29" s="239" t="s">
        <v>548</v>
      </c>
    </row>
    <row r="30" spans="1:11" ht="24">
      <c r="A30" s="240"/>
      <c r="B30" s="239" t="s">
        <v>540</v>
      </c>
      <c r="C30" s="239" t="s">
        <v>0</v>
      </c>
      <c r="D30" s="239" t="s">
        <v>7</v>
      </c>
      <c r="E30" s="239" t="s">
        <v>509</v>
      </c>
      <c r="F30" s="239" t="s">
        <v>511</v>
      </c>
      <c r="G30" s="239" t="s">
        <v>44</v>
      </c>
      <c r="H30" s="302" t="s">
        <v>478</v>
      </c>
      <c r="I30" s="245" t="s">
        <v>545</v>
      </c>
      <c r="J30" s="240"/>
      <c r="K30" s="240"/>
    </row>
    <row r="31" spans="1:11" ht="18.75" customHeight="1">
      <c r="A31" s="230" t="s">
        <v>576</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488</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569</v>
      </c>
    </row>
    <row r="44" spans="1:11" ht="3.75" customHeight="1"/>
    <row r="45" spans="1:11" ht="36.75" customHeight="1">
      <c r="A45" s="774" t="s">
        <v>678</v>
      </c>
      <c r="B45" s="774"/>
      <c r="C45" s="774"/>
      <c r="D45" s="774"/>
      <c r="E45" s="774"/>
      <c r="F45" s="774"/>
      <c r="G45" s="774"/>
      <c r="H45" s="774"/>
      <c r="I45" s="774"/>
      <c r="J45" s="774"/>
      <c r="K45" s="774"/>
    </row>
    <row r="46" spans="1:11" ht="4.5" customHeight="1"/>
    <row r="47" spans="1:11" ht="18.75" customHeight="1">
      <c r="A47" s="244" t="s">
        <v>495</v>
      </c>
      <c r="B47" s="260"/>
      <c r="C47" s="268"/>
      <c r="D47" s="277"/>
      <c r="E47" s="277"/>
      <c r="F47" s="277"/>
      <c r="G47" s="277"/>
      <c r="H47" s="303"/>
      <c r="I47" s="234"/>
      <c r="J47" s="234"/>
      <c r="K47" s="234"/>
    </row>
    <row r="48" spans="1:11" ht="18.75" customHeight="1">
      <c r="A48" s="245" t="s">
        <v>268</v>
      </c>
      <c r="B48" s="261"/>
      <c r="C48" s="269"/>
      <c r="D48" s="278"/>
      <c r="E48" s="278"/>
      <c r="F48" s="278"/>
      <c r="G48" s="278"/>
      <c r="H48" s="304"/>
      <c r="I48" s="273"/>
      <c r="J48" s="273"/>
      <c r="K48" s="273"/>
    </row>
    <row r="49" spans="1:11" ht="18.75" customHeight="1">
      <c r="A49" s="246"/>
      <c r="B49" s="262" t="s">
        <v>206</v>
      </c>
      <c r="C49" s="270"/>
      <c r="D49" s="279" t="s">
        <v>542</v>
      </c>
      <c r="E49" s="279"/>
      <c r="F49" s="279"/>
      <c r="G49" s="293"/>
      <c r="H49" s="305"/>
      <c r="I49" s="273"/>
      <c r="J49" s="273"/>
      <c r="K49" s="273"/>
    </row>
    <row r="50" spans="1:11" ht="18.75" customHeight="1">
      <c r="A50" s="247"/>
      <c r="B50" s="263"/>
      <c r="C50" s="271"/>
      <c r="D50" s="279" t="s">
        <v>519</v>
      </c>
      <c r="E50" s="279"/>
      <c r="F50" s="279"/>
      <c r="G50" s="296"/>
      <c r="H50" s="306"/>
      <c r="I50" s="273"/>
      <c r="J50" s="273"/>
      <c r="K50" s="273"/>
    </row>
    <row r="51" spans="1:11" ht="18.75" customHeight="1">
      <c r="A51" s="247"/>
      <c r="B51" s="262" t="s">
        <v>571</v>
      </c>
      <c r="C51" s="270"/>
      <c r="D51" s="280" t="s">
        <v>312</v>
      </c>
      <c r="E51" s="280"/>
      <c r="F51" s="280"/>
      <c r="G51" s="296"/>
      <c r="H51" s="306"/>
      <c r="I51" s="248"/>
      <c r="J51" s="274"/>
      <c r="K51" s="274"/>
    </row>
    <row r="52" spans="1:11" ht="18.75" customHeight="1">
      <c r="A52" s="247"/>
      <c r="B52" s="264" t="s">
        <v>591</v>
      </c>
      <c r="C52" s="272"/>
      <c r="D52" s="280" t="s">
        <v>194</v>
      </c>
      <c r="E52" s="280"/>
      <c r="F52" s="280"/>
      <c r="G52" s="230" t="s">
        <v>574</v>
      </c>
      <c r="H52" s="289"/>
      <c r="I52" s="311"/>
      <c r="J52" s="311"/>
      <c r="K52" s="327"/>
    </row>
    <row r="53" spans="1:11" ht="18.75" customHeight="1">
      <c r="A53" s="247"/>
      <c r="B53" s="264"/>
      <c r="C53" s="272"/>
      <c r="D53" s="246"/>
      <c r="E53" s="235" t="s">
        <v>421</v>
      </c>
      <c r="F53" s="288"/>
      <c r="G53" s="288"/>
      <c r="H53" s="230" t="s">
        <v>117</v>
      </c>
      <c r="I53" s="288"/>
      <c r="J53" s="288"/>
      <c r="K53" s="288"/>
    </row>
    <row r="54" spans="1:11" ht="18.75" customHeight="1">
      <c r="A54" s="247"/>
      <c r="B54" s="247"/>
      <c r="C54" s="273"/>
      <c r="D54" s="247"/>
      <c r="E54" s="235" t="s">
        <v>553</v>
      </c>
      <c r="F54" s="289"/>
      <c r="G54" s="297" t="s">
        <v>498</v>
      </c>
      <c r="H54" s="230" t="s">
        <v>575</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8</v>
      </c>
      <c r="F56" s="290"/>
      <c r="G56" s="283" t="s">
        <v>557</v>
      </c>
      <c r="H56" s="307"/>
      <c r="I56" s="313"/>
      <c r="J56" s="318"/>
      <c r="K56" s="328"/>
    </row>
    <row r="57" spans="1:11" ht="18.75" customHeight="1">
      <c r="A57" s="247"/>
      <c r="B57" s="247"/>
      <c r="C57" s="273"/>
      <c r="D57" s="247"/>
      <c r="E57" s="284"/>
      <c r="F57" s="291"/>
      <c r="G57" s="298"/>
      <c r="H57" s="237" t="s">
        <v>718</v>
      </c>
      <c r="I57" s="314"/>
      <c r="J57" s="260" t="s">
        <v>578</v>
      </c>
      <c r="K57" s="315" t="s">
        <v>717</v>
      </c>
    </row>
    <row r="58" spans="1:11" ht="18.75" customHeight="1">
      <c r="A58" s="247"/>
      <c r="B58" s="247"/>
      <c r="C58" s="273"/>
      <c r="D58" s="247"/>
      <c r="E58" s="284"/>
      <c r="F58" s="291"/>
      <c r="G58" s="284"/>
      <c r="H58" s="308"/>
      <c r="I58" s="315" t="s">
        <v>716</v>
      </c>
      <c r="J58" s="319"/>
      <c r="K58" s="320"/>
    </row>
    <row r="59" spans="1:11" ht="18.75" customHeight="1">
      <c r="A59" s="247"/>
      <c r="B59" s="247"/>
      <c r="C59" s="273"/>
      <c r="D59" s="247"/>
      <c r="E59" s="284"/>
      <c r="F59" s="291"/>
      <c r="G59" s="284"/>
      <c r="H59" s="308"/>
      <c r="I59" s="240" t="s">
        <v>387</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663</v>
      </c>
    </row>
    <row r="2" spans="1:11" ht="18" customHeight="1">
      <c r="A2" s="229" t="s">
        <v>404</v>
      </c>
      <c r="B2" s="229"/>
      <c r="C2" s="229"/>
      <c r="D2" s="229"/>
      <c r="E2" s="229"/>
      <c r="F2" s="229"/>
      <c r="G2" s="229"/>
      <c r="H2" s="229"/>
      <c r="I2" s="229"/>
      <c r="J2" s="229"/>
      <c r="K2" s="229"/>
    </row>
    <row r="5" spans="1:11" ht="18.75" customHeight="1">
      <c r="A5" s="230" t="s">
        <v>299</v>
      </c>
      <c r="B5" s="232" t="s">
        <v>189</v>
      </c>
      <c r="C5" s="232"/>
      <c r="D5" s="232"/>
      <c r="E5" s="232"/>
      <c r="F5" s="232"/>
    </row>
    <row r="6" spans="1:11" ht="12" customHeight="1">
      <c r="A6" s="231"/>
      <c r="B6" s="249"/>
      <c r="C6" s="249"/>
      <c r="D6" s="249"/>
      <c r="E6" s="249"/>
      <c r="F6" s="249"/>
    </row>
    <row r="8" spans="1:11" ht="15" customHeight="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696</v>
      </c>
      <c r="E17" s="359"/>
      <c r="F17" s="368" t="s">
        <v>697</v>
      </c>
      <c r="G17" s="359"/>
      <c r="H17" s="382" t="s">
        <v>86</v>
      </c>
      <c r="I17" s="359"/>
      <c r="J17" s="382" t="s">
        <v>426</v>
      </c>
      <c r="K17" s="431">
        <f>C17+E17+G17+I17</f>
        <v>0</v>
      </c>
    </row>
    <row r="18" spans="1:11">
      <c r="A18" s="237" t="s">
        <v>323</v>
      </c>
      <c r="B18" s="230" t="s">
        <v>556</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333</v>
      </c>
    </row>
    <row r="27" spans="1:11" ht="3.75" customHeight="1"/>
    <row r="28" spans="1:11" ht="19.5" customHeight="1">
      <c r="A28" s="245" t="s">
        <v>18</v>
      </c>
      <c r="B28" s="261"/>
      <c r="C28" s="480" t="s">
        <v>139</v>
      </c>
      <c r="D28" s="441"/>
      <c r="E28" s="480" t="s">
        <v>668</v>
      </c>
      <c r="F28" s="486"/>
      <c r="G28" s="480" t="s">
        <v>669</v>
      </c>
      <c r="H28" s="486"/>
      <c r="I28" s="480" t="s">
        <v>670</v>
      </c>
      <c r="J28" s="486"/>
      <c r="K28" s="239" t="s">
        <v>548</v>
      </c>
    </row>
    <row r="29" spans="1:11" ht="24" customHeight="1">
      <c r="A29" s="335"/>
      <c r="B29" s="339"/>
      <c r="C29" s="481"/>
      <c r="D29" s="302" t="s">
        <v>417</v>
      </c>
      <c r="E29" s="481"/>
      <c r="F29" s="302" t="s">
        <v>417</v>
      </c>
      <c r="G29" s="481"/>
      <c r="H29" s="302" t="s">
        <v>417</v>
      </c>
      <c r="I29" s="481"/>
      <c r="J29" s="302" t="s">
        <v>417</v>
      </c>
      <c r="K29" s="240"/>
    </row>
    <row r="30" spans="1:11" ht="30" customHeight="1">
      <c r="A30" s="775" t="s">
        <v>576</v>
      </c>
      <c r="B30" s="778"/>
      <c r="C30" s="253"/>
      <c r="D30" s="253"/>
      <c r="E30" s="378"/>
      <c r="F30" s="253"/>
      <c r="G30" s="378"/>
      <c r="H30" s="253"/>
      <c r="I30" s="378"/>
      <c r="J30" s="253"/>
      <c r="K30" s="321" t="str">
        <f>IF(SUM(C30+E30+G30+I30)=0,"",SUM(C30+E30+G30+I30))</f>
        <v/>
      </c>
    </row>
    <row r="31" spans="1:11" ht="15" customHeight="1">
      <c r="A31" s="776" t="s">
        <v>87</v>
      </c>
      <c r="B31" s="779"/>
      <c r="C31" s="254"/>
      <c r="D31" s="254"/>
      <c r="E31" s="427"/>
      <c r="F31" s="254"/>
      <c r="G31" s="427"/>
      <c r="H31" s="254"/>
      <c r="I31" s="427"/>
      <c r="J31" s="254"/>
      <c r="K31" s="322" t="str">
        <f>IF(SUM(C31+E31+G31+I31)=0,"",SUM(C31+E31+G31+I31))</f>
        <v/>
      </c>
    </row>
    <row r="32" spans="1:11" ht="15" customHeight="1">
      <c r="A32" s="776"/>
      <c r="B32" s="779"/>
      <c r="C32" s="361"/>
      <c r="D32" s="361"/>
      <c r="E32" s="361"/>
      <c r="F32" s="361"/>
      <c r="G32" s="361"/>
      <c r="H32" s="361"/>
      <c r="I32" s="361"/>
      <c r="J32" s="361"/>
      <c r="K32" s="782" t="str">
        <f>IF(SUM(C32+E32+G32+I32)=0,"",SUM(C32+E32+G32+I32))</f>
        <v/>
      </c>
    </row>
    <row r="33" spans="1:11" ht="37.5" customHeight="1">
      <c r="A33" s="777"/>
      <c r="B33" s="238" t="s">
        <v>673</v>
      </c>
      <c r="C33" s="780"/>
      <c r="D33" s="781"/>
      <c r="E33" s="780"/>
      <c r="F33" s="781"/>
      <c r="G33" s="780"/>
      <c r="H33" s="781"/>
      <c r="I33" s="780"/>
      <c r="J33" s="781"/>
      <c r="K33" s="294" t="str">
        <f>IF(COUNTIF(C33:J33,"有")=0,"",COUNTIF(C33:J33,"有"))</f>
        <v/>
      </c>
    </row>
    <row r="34" spans="1:11" ht="15" customHeight="1">
      <c r="A34" s="423" t="s">
        <v>573</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488</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617</v>
      </c>
    </row>
    <row r="45" spans="1:11" ht="3.75" customHeight="1"/>
    <row r="46" spans="1:11" ht="18.75" customHeight="1">
      <c r="A46" s="262" t="s">
        <v>295</v>
      </c>
      <c r="B46" s="423"/>
      <c r="C46" s="423"/>
      <c r="D46" s="423"/>
      <c r="E46" s="270"/>
      <c r="F46" s="230" t="s">
        <v>420</v>
      </c>
      <c r="G46" s="293"/>
      <c r="H46" s="300"/>
      <c r="I46" s="305"/>
    </row>
    <row r="47" spans="1:11" ht="18.75" customHeight="1">
      <c r="A47" s="248"/>
      <c r="B47" s="274"/>
      <c r="C47" s="274"/>
      <c r="D47" s="274"/>
      <c r="E47" s="414"/>
      <c r="F47" s="230" t="s">
        <v>450</v>
      </c>
      <c r="G47" s="268" t="s">
        <v>666</v>
      </c>
      <c r="H47" s="277"/>
      <c r="I47" s="482" t="s">
        <v>667</v>
      </c>
    </row>
    <row r="48" spans="1:11" ht="6.75" customHeight="1">
      <c r="A48" s="273"/>
      <c r="B48" s="273"/>
      <c r="C48" s="273"/>
      <c r="D48" s="273"/>
      <c r="E48" s="273"/>
      <c r="F48" s="231"/>
      <c r="G48" s="408"/>
      <c r="H48" s="408"/>
      <c r="I48" s="234"/>
    </row>
    <row r="49" spans="1:11" ht="18.75" customHeight="1">
      <c r="A49" s="228" t="s">
        <v>588</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380</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83" customWidth="1"/>
    <col min="2" max="2" width="53.75" style="783" customWidth="1"/>
    <col min="3" max="3" width="10.875" style="783" customWidth="1"/>
    <col min="4" max="4" width="35.125" style="622" customWidth="1"/>
    <col min="5" max="5" width="9" style="622" customWidth="1"/>
    <col min="6" max="6" width="40" style="622" customWidth="1"/>
    <col min="7" max="7" width="12.5" style="622" customWidth="1"/>
    <col min="8" max="8" width="15.5" style="622" customWidth="1"/>
    <col min="9" max="11" width="12.5" style="622" customWidth="1"/>
    <col min="12" max="16384" width="9" style="783" customWidth="1"/>
  </cols>
  <sheetData>
    <row r="1" spans="2:24">
      <c r="B1" s="784" t="s">
        <v>299</v>
      </c>
      <c r="D1" s="788" t="s">
        <v>281</v>
      </c>
      <c r="F1" s="788" t="s">
        <v>298</v>
      </c>
      <c r="H1" s="790" t="s">
        <v>311</v>
      </c>
      <c r="I1" s="791"/>
      <c r="J1" s="791"/>
      <c r="K1" s="791"/>
      <c r="L1" s="791"/>
      <c r="M1" s="791"/>
      <c r="N1" s="791"/>
      <c r="O1" s="791"/>
      <c r="P1" s="791"/>
      <c r="Q1" s="791"/>
      <c r="R1" s="791"/>
      <c r="S1" s="791"/>
      <c r="T1" s="791"/>
      <c r="U1" s="791"/>
    </row>
    <row r="2" spans="2:24">
      <c r="H2" s="791"/>
      <c r="I2" s="791"/>
      <c r="J2" s="791"/>
      <c r="K2" s="791"/>
      <c r="L2" s="791"/>
      <c r="M2" s="791"/>
      <c r="N2" s="791"/>
      <c r="O2" s="791"/>
      <c r="P2" s="791"/>
      <c r="Q2" s="791"/>
      <c r="R2" s="791"/>
      <c r="S2" s="791"/>
      <c r="T2" s="791"/>
      <c r="U2" s="791"/>
    </row>
    <row r="3" spans="2:24" ht="67.5">
      <c r="B3" s="783" t="s">
        <v>307</v>
      </c>
      <c r="D3" s="622" t="s">
        <v>414</v>
      </c>
      <c r="F3" s="622" t="s">
        <v>226</v>
      </c>
      <c r="H3" s="792" t="s">
        <v>708</v>
      </c>
      <c r="I3" s="792" t="s">
        <v>595</v>
      </c>
      <c r="J3" s="792" t="s">
        <v>689</v>
      </c>
      <c r="K3" s="792" t="s">
        <v>682</v>
      </c>
      <c r="L3" s="792" t="s">
        <v>656</v>
      </c>
      <c r="M3" s="792" t="s">
        <v>459</v>
      </c>
      <c r="N3" s="792" t="s">
        <v>325</v>
      </c>
      <c r="O3" s="792" t="s">
        <v>549</v>
      </c>
      <c r="P3" s="792" t="s">
        <v>679</v>
      </c>
      <c r="Q3" s="792" t="s">
        <v>671</v>
      </c>
      <c r="R3" s="792" t="s">
        <v>393</v>
      </c>
      <c r="S3" s="792" t="s">
        <v>112</v>
      </c>
      <c r="T3" s="792" t="s">
        <v>675</v>
      </c>
      <c r="U3" s="792" t="s">
        <v>709</v>
      </c>
      <c r="V3" s="785"/>
      <c r="W3" s="785"/>
      <c r="X3" s="785"/>
    </row>
    <row r="4" spans="2:24">
      <c r="B4" s="783" t="s">
        <v>313</v>
      </c>
      <c r="D4" s="622" t="s">
        <v>465</v>
      </c>
      <c r="F4" s="622" t="s">
        <v>266</v>
      </c>
      <c r="H4" s="793" t="s">
        <v>506</v>
      </c>
      <c r="I4" s="793" t="s">
        <v>506</v>
      </c>
      <c r="J4" s="793" t="s">
        <v>536</v>
      </c>
      <c r="K4" s="793" t="s">
        <v>72</v>
      </c>
      <c r="L4" s="793" t="s">
        <v>72</v>
      </c>
      <c r="M4" s="793" t="s">
        <v>5</v>
      </c>
      <c r="N4" s="793" t="s">
        <v>72</v>
      </c>
      <c r="O4" s="793" t="s">
        <v>72</v>
      </c>
      <c r="P4" s="793" t="s">
        <v>5</v>
      </c>
      <c r="Q4" s="793" t="s">
        <v>5</v>
      </c>
      <c r="R4" s="793" t="s">
        <v>72</v>
      </c>
      <c r="S4" s="793" t="s">
        <v>354</v>
      </c>
      <c r="T4" s="793" t="s">
        <v>706</v>
      </c>
      <c r="U4" s="793" t="s">
        <v>72</v>
      </c>
      <c r="V4" s="785"/>
      <c r="W4" s="785"/>
      <c r="X4" s="785"/>
    </row>
    <row r="5" spans="2:24">
      <c r="B5" s="783" t="s">
        <v>50</v>
      </c>
      <c r="D5" s="622" t="s">
        <v>129</v>
      </c>
      <c r="F5" s="622" t="s">
        <v>36</v>
      </c>
      <c r="H5" s="793" t="s">
        <v>643</v>
      </c>
      <c r="I5" s="793" t="s">
        <v>643</v>
      </c>
      <c r="J5" s="793" t="s">
        <v>704</v>
      </c>
      <c r="K5" s="793"/>
      <c r="L5" s="793"/>
      <c r="M5" s="793" t="s">
        <v>643</v>
      </c>
      <c r="N5" s="793"/>
      <c r="O5" s="793"/>
      <c r="P5" s="793" t="s">
        <v>692</v>
      </c>
      <c r="Q5" s="793" t="s">
        <v>692</v>
      </c>
      <c r="R5" s="793"/>
      <c r="S5" s="793" t="s">
        <v>705</v>
      </c>
      <c r="T5" s="793" t="s">
        <v>707</v>
      </c>
      <c r="U5" s="793"/>
      <c r="V5" s="785"/>
      <c r="W5" s="785"/>
      <c r="X5" s="785"/>
    </row>
    <row r="6" spans="2:24">
      <c r="B6" s="783" t="s">
        <v>318</v>
      </c>
      <c r="D6" s="622" t="s">
        <v>152</v>
      </c>
      <c r="F6" s="622" t="s">
        <v>324</v>
      </c>
      <c r="H6" s="793" t="s">
        <v>543</v>
      </c>
      <c r="I6" s="793" t="s">
        <v>543</v>
      </c>
      <c r="J6" s="793" t="s">
        <v>664</v>
      </c>
      <c r="K6" s="793"/>
      <c r="L6" s="793"/>
      <c r="M6" s="793"/>
      <c r="N6" s="793"/>
      <c r="O6" s="793"/>
      <c r="P6" s="793"/>
      <c r="Q6" s="793"/>
      <c r="R6" s="793"/>
      <c r="S6" s="793" t="s">
        <v>42</v>
      </c>
      <c r="T6" s="793"/>
      <c r="U6" s="793"/>
      <c r="V6" s="785"/>
      <c r="W6" s="785"/>
      <c r="X6" s="785"/>
    </row>
    <row r="7" spans="2:24">
      <c r="B7" s="783" t="s">
        <v>327</v>
      </c>
      <c r="D7" s="622" t="s">
        <v>581</v>
      </c>
      <c r="F7" s="622" t="s">
        <v>24</v>
      </c>
      <c r="H7" s="793" t="s">
        <v>545</v>
      </c>
      <c r="I7" s="793" t="s">
        <v>545</v>
      </c>
      <c r="J7" s="793"/>
      <c r="K7" s="793"/>
      <c r="L7" s="793"/>
      <c r="M7" s="793"/>
      <c r="N7" s="793"/>
      <c r="O7" s="793"/>
      <c r="P7" s="793"/>
      <c r="Q7" s="793"/>
      <c r="R7" s="793"/>
      <c r="S7" s="793"/>
      <c r="T7" s="793"/>
      <c r="U7" s="793"/>
      <c r="V7" s="785"/>
      <c r="W7" s="785"/>
      <c r="X7" s="785"/>
    </row>
    <row r="8" spans="2:24">
      <c r="B8" s="783" t="s">
        <v>328</v>
      </c>
      <c r="F8" s="622" t="s">
        <v>331</v>
      </c>
      <c r="H8" s="793" t="s">
        <v>364</v>
      </c>
      <c r="I8" s="793"/>
      <c r="J8" s="793"/>
      <c r="K8" s="793"/>
      <c r="L8" s="793"/>
      <c r="M8" s="793"/>
      <c r="N8" s="793"/>
      <c r="O8" s="793"/>
      <c r="P8" s="793"/>
      <c r="Q8" s="793"/>
      <c r="R8" s="793"/>
      <c r="S8" s="793"/>
      <c r="T8" s="793"/>
      <c r="U8" s="793"/>
      <c r="V8" s="785"/>
      <c r="W8" s="785"/>
      <c r="X8" s="785"/>
    </row>
    <row r="9" spans="2:24">
      <c r="B9" s="783" t="s">
        <v>28</v>
      </c>
      <c r="F9" s="622" t="s">
        <v>91</v>
      </c>
      <c r="H9" s="785"/>
      <c r="I9" s="785"/>
      <c r="J9" s="785"/>
      <c r="K9" s="785"/>
      <c r="L9" s="785"/>
      <c r="M9" s="785"/>
      <c r="N9" s="785"/>
      <c r="O9" s="785"/>
      <c r="P9" s="785"/>
      <c r="Q9" s="785"/>
      <c r="R9" s="785"/>
      <c r="S9" s="785"/>
      <c r="T9" s="785"/>
      <c r="U9" s="785"/>
      <c r="V9" s="785"/>
      <c r="W9" s="785"/>
      <c r="X9" s="785"/>
    </row>
    <row r="10" spans="2:24">
      <c r="B10" s="783" t="s">
        <v>338</v>
      </c>
      <c r="F10" s="622" t="s">
        <v>44</v>
      </c>
      <c r="H10" s="783"/>
      <c r="I10" s="783"/>
      <c r="J10" s="783"/>
      <c r="K10" s="783"/>
    </row>
    <row r="11" spans="2:24">
      <c r="B11" s="783" t="s">
        <v>252</v>
      </c>
      <c r="H11" s="785"/>
      <c r="I11" s="783"/>
      <c r="J11" s="783"/>
      <c r="K11" s="783"/>
    </row>
    <row r="12" spans="2:24">
      <c r="B12" s="783" t="s">
        <v>346</v>
      </c>
      <c r="H12" s="783"/>
      <c r="I12" s="783"/>
      <c r="J12" s="783"/>
      <c r="K12" s="783"/>
    </row>
    <row r="13" spans="2:24">
      <c r="B13" s="783" t="s">
        <v>314</v>
      </c>
      <c r="H13" s="501"/>
      <c r="I13" s="795"/>
      <c r="J13" s="798"/>
      <c r="K13" s="798"/>
      <c r="L13" s="798"/>
      <c r="M13" s="798"/>
    </row>
    <row r="14" spans="2:24">
      <c r="B14" s="783" t="s">
        <v>347</v>
      </c>
      <c r="H14" s="501"/>
      <c r="I14" s="502"/>
      <c r="J14" s="799"/>
      <c r="K14" s="799"/>
      <c r="L14" s="799"/>
      <c r="M14" s="799"/>
    </row>
    <row r="15" spans="2:24">
      <c r="B15" s="783" t="s">
        <v>351</v>
      </c>
      <c r="H15" s="501"/>
      <c r="I15" s="502"/>
      <c r="J15" s="799"/>
      <c r="K15" s="799"/>
      <c r="L15" s="799"/>
      <c r="M15" s="799"/>
    </row>
    <row r="16" spans="2:24">
      <c r="B16" s="783" t="s">
        <v>271</v>
      </c>
      <c r="H16" s="501"/>
      <c r="I16" s="502"/>
      <c r="J16" s="799"/>
      <c r="K16" s="799"/>
      <c r="L16" s="799"/>
      <c r="M16" s="799"/>
    </row>
    <row r="17" spans="2:13">
      <c r="H17" s="501"/>
      <c r="I17" s="502"/>
      <c r="J17" s="799"/>
      <c r="K17" s="799"/>
      <c r="L17" s="799"/>
      <c r="M17" s="799"/>
    </row>
    <row r="18" spans="2:13">
      <c r="H18" s="501"/>
      <c r="I18" s="502"/>
      <c r="J18" s="799"/>
      <c r="K18" s="799"/>
      <c r="L18" s="799"/>
      <c r="M18" s="799"/>
    </row>
    <row r="19" spans="2:13">
      <c r="H19" s="501"/>
      <c r="I19" s="502"/>
      <c r="J19" s="799"/>
      <c r="K19" s="799"/>
      <c r="L19" s="799"/>
      <c r="M19" s="799"/>
    </row>
    <row r="20" spans="2:13">
      <c r="H20" s="501"/>
      <c r="I20" s="502"/>
      <c r="J20" s="799"/>
      <c r="K20" s="799"/>
      <c r="L20" s="799"/>
      <c r="M20" s="799"/>
    </row>
    <row r="21" spans="2:13">
      <c r="H21" s="501"/>
      <c r="I21" s="502"/>
      <c r="J21" s="799"/>
      <c r="K21" s="799"/>
      <c r="L21" s="799"/>
      <c r="M21" s="799"/>
    </row>
    <row r="22" spans="2:13">
      <c r="B22" s="784" t="s">
        <v>438</v>
      </c>
      <c r="D22" s="788" t="s">
        <v>621</v>
      </c>
      <c r="F22" s="789"/>
      <c r="H22" s="790" t="s">
        <v>711</v>
      </c>
      <c r="I22" s="791"/>
      <c r="J22" s="791"/>
      <c r="K22" s="791"/>
      <c r="L22" s="791"/>
      <c r="M22" s="791"/>
    </row>
    <row r="23" spans="2:13">
      <c r="H23" s="791"/>
      <c r="I23" s="791"/>
      <c r="J23" s="791"/>
      <c r="K23" s="791"/>
      <c r="L23" s="791"/>
      <c r="M23" s="791"/>
    </row>
    <row r="24" spans="2:13" ht="42">
      <c r="B24" s="783" t="s">
        <v>566</v>
      </c>
      <c r="C24" s="783" t="s">
        <v>559</v>
      </c>
      <c r="D24" s="622" t="s">
        <v>490</v>
      </c>
      <c r="F24" s="789"/>
      <c r="G24" s="789"/>
      <c r="H24" s="794"/>
      <c r="I24" s="796" t="s">
        <v>67</v>
      </c>
      <c r="J24" s="800" t="s">
        <v>690</v>
      </c>
      <c r="K24" s="800" t="s">
        <v>712</v>
      </c>
      <c r="L24" s="800" t="s">
        <v>710</v>
      </c>
      <c r="M24" s="800" t="s">
        <v>153</v>
      </c>
    </row>
    <row r="25" spans="2:13">
      <c r="B25" s="783" t="s">
        <v>317</v>
      </c>
      <c r="C25" s="783" t="s">
        <v>243</v>
      </c>
      <c r="D25" s="622" t="s">
        <v>579</v>
      </c>
      <c r="F25" s="789"/>
      <c r="G25" s="789"/>
      <c r="H25" s="794" t="s">
        <v>708</v>
      </c>
      <c r="I25" s="797" t="s">
        <v>525</v>
      </c>
      <c r="J25" s="801">
        <v>0.5</v>
      </c>
      <c r="K25" s="801" t="s">
        <v>713</v>
      </c>
      <c r="L25" s="801">
        <v>0.5</v>
      </c>
      <c r="M25" s="801">
        <v>1</v>
      </c>
    </row>
    <row r="26" spans="2:13">
      <c r="B26" s="783" t="s">
        <v>247</v>
      </c>
      <c r="C26" s="783" t="s">
        <v>309</v>
      </c>
      <c r="D26" s="622" t="s">
        <v>326</v>
      </c>
      <c r="F26" s="789"/>
      <c r="G26" s="789"/>
      <c r="H26" s="794" t="s">
        <v>595</v>
      </c>
      <c r="I26" s="797" t="s">
        <v>525</v>
      </c>
      <c r="J26" s="801">
        <v>0.75</v>
      </c>
      <c r="K26" s="801" t="s">
        <v>713</v>
      </c>
      <c r="L26" s="801">
        <v>0.5</v>
      </c>
      <c r="M26" s="801">
        <v>0.66666666666666652</v>
      </c>
    </row>
    <row r="27" spans="2:13">
      <c r="B27" s="783" t="s">
        <v>115</v>
      </c>
      <c r="C27" s="783" t="s">
        <v>240</v>
      </c>
      <c r="D27" s="622" t="s">
        <v>190</v>
      </c>
      <c r="F27" s="789"/>
      <c r="G27" s="789"/>
      <c r="H27" s="794" t="s">
        <v>689</v>
      </c>
      <c r="I27" s="797" t="s">
        <v>525</v>
      </c>
      <c r="J27" s="801">
        <v>0.33333333333333326</v>
      </c>
      <c r="K27" s="801" t="s">
        <v>713</v>
      </c>
      <c r="L27" s="801">
        <v>0.33333333333333326</v>
      </c>
      <c r="M27" s="801">
        <v>1</v>
      </c>
    </row>
    <row r="28" spans="2:13">
      <c r="B28" s="783" t="s">
        <v>568</v>
      </c>
      <c r="C28" s="783" t="s">
        <v>315</v>
      </c>
      <c r="D28" s="622" t="s">
        <v>90</v>
      </c>
      <c r="F28" s="789"/>
      <c r="G28" s="789"/>
      <c r="H28" s="794" t="s">
        <v>682</v>
      </c>
      <c r="I28" s="797" t="s">
        <v>714</v>
      </c>
      <c r="J28" s="801" t="s">
        <v>178</v>
      </c>
      <c r="K28" s="801" t="s">
        <v>713</v>
      </c>
      <c r="L28" s="801">
        <v>0.5</v>
      </c>
      <c r="M28" s="801">
        <v>0.5</v>
      </c>
    </row>
    <row r="29" spans="2:13">
      <c r="B29" s="783" t="s">
        <v>554</v>
      </c>
      <c r="C29" s="783" t="s">
        <v>358</v>
      </c>
      <c r="D29" s="622" t="s">
        <v>611</v>
      </c>
      <c r="F29" s="789"/>
      <c r="G29" s="789"/>
      <c r="H29" s="794" t="s">
        <v>656</v>
      </c>
      <c r="I29" s="797" t="s">
        <v>714</v>
      </c>
      <c r="J29" s="801" t="s">
        <v>178</v>
      </c>
      <c r="K29" s="801" t="s">
        <v>713</v>
      </c>
      <c r="L29" s="801">
        <v>0.5</v>
      </c>
      <c r="M29" s="801">
        <v>0.5</v>
      </c>
    </row>
    <row r="30" spans="2:13">
      <c r="B30" s="783" t="s">
        <v>235</v>
      </c>
      <c r="C30" s="783" t="s">
        <v>468</v>
      </c>
      <c r="D30" s="622" t="s">
        <v>287</v>
      </c>
      <c r="F30" s="789"/>
      <c r="G30" s="789"/>
      <c r="H30" s="794" t="s">
        <v>459</v>
      </c>
      <c r="I30" s="797" t="s">
        <v>443</v>
      </c>
      <c r="J30" s="801" t="s">
        <v>178</v>
      </c>
      <c r="K30" s="801" t="s">
        <v>713</v>
      </c>
      <c r="L30" s="801">
        <v>0.5</v>
      </c>
      <c r="M30" s="801">
        <v>0.5</v>
      </c>
    </row>
    <row r="31" spans="2:13">
      <c r="B31" s="783" t="s">
        <v>476</v>
      </c>
      <c r="C31" s="783" t="s">
        <v>517</v>
      </c>
      <c r="D31" s="622" t="s">
        <v>291</v>
      </c>
      <c r="F31" s="789"/>
      <c r="G31" s="789"/>
      <c r="H31" s="794" t="s">
        <v>325</v>
      </c>
      <c r="I31" s="797" t="s">
        <v>525</v>
      </c>
      <c r="J31" s="801">
        <v>0.66666666666666652</v>
      </c>
      <c r="K31" s="801" t="s">
        <v>713</v>
      </c>
      <c r="L31" s="801">
        <v>0.33333333333333326</v>
      </c>
      <c r="M31" s="801">
        <v>0.5</v>
      </c>
    </row>
    <row r="32" spans="2:13">
      <c r="B32" s="783" t="s">
        <v>337</v>
      </c>
      <c r="C32" s="783" t="s">
        <v>562</v>
      </c>
      <c r="D32" s="622" t="s">
        <v>413</v>
      </c>
      <c r="F32" s="789"/>
      <c r="G32" s="789"/>
      <c r="H32" s="794" t="s">
        <v>549</v>
      </c>
      <c r="I32" s="797" t="s">
        <v>525</v>
      </c>
      <c r="J32" s="801">
        <v>0.66666666666666652</v>
      </c>
      <c r="K32" s="801" t="s">
        <v>713</v>
      </c>
      <c r="L32" s="801">
        <v>0.33333333333333326</v>
      </c>
      <c r="M32" s="801">
        <v>0.5</v>
      </c>
    </row>
    <row r="33" spans="1:13">
      <c r="B33" s="783" t="s">
        <v>565</v>
      </c>
      <c r="D33" s="622" t="s">
        <v>629</v>
      </c>
      <c r="F33" s="789"/>
      <c r="G33" s="789"/>
      <c r="H33" s="794" t="s">
        <v>679</v>
      </c>
      <c r="I33" s="797" t="s">
        <v>525</v>
      </c>
      <c r="J33" s="801">
        <v>0.5</v>
      </c>
      <c r="K33" s="801" t="s">
        <v>713</v>
      </c>
      <c r="L33" s="801">
        <v>0.5</v>
      </c>
      <c r="M33" s="801">
        <v>1</v>
      </c>
    </row>
    <row r="34" spans="1:13">
      <c r="D34" s="622" t="s">
        <v>39</v>
      </c>
      <c r="F34" s="789"/>
      <c r="G34" s="789"/>
      <c r="H34" s="794" t="s">
        <v>671</v>
      </c>
      <c r="I34" s="797" t="s">
        <v>525</v>
      </c>
      <c r="J34" s="801">
        <v>0.5</v>
      </c>
      <c r="K34" s="801" t="s">
        <v>713</v>
      </c>
      <c r="L34" s="801">
        <v>0.5</v>
      </c>
      <c r="M34" s="801">
        <v>1</v>
      </c>
    </row>
    <row r="35" spans="1:13">
      <c r="D35" s="622" t="s">
        <v>231</v>
      </c>
      <c r="F35" s="789"/>
      <c r="G35" s="789"/>
      <c r="H35" s="794" t="s">
        <v>393</v>
      </c>
      <c r="I35" s="797" t="s">
        <v>525</v>
      </c>
      <c r="J35" s="801">
        <v>0.5</v>
      </c>
      <c r="K35" s="801" t="s">
        <v>713</v>
      </c>
      <c r="L35" s="801">
        <v>0.5</v>
      </c>
      <c r="M35" s="801">
        <v>1</v>
      </c>
    </row>
    <row r="36" spans="1:13">
      <c r="D36" s="622" t="s">
        <v>603</v>
      </c>
      <c r="F36" s="789"/>
      <c r="G36" s="789"/>
      <c r="H36" s="794" t="s">
        <v>112</v>
      </c>
      <c r="I36" s="797" t="s">
        <v>443</v>
      </c>
      <c r="J36" s="801" t="s">
        <v>178</v>
      </c>
      <c r="K36" s="801" t="s">
        <v>715</v>
      </c>
      <c r="L36" s="801" t="s">
        <v>178</v>
      </c>
      <c r="M36" s="801">
        <v>1</v>
      </c>
    </row>
    <row r="37" spans="1:13">
      <c r="D37" s="622" t="s">
        <v>124</v>
      </c>
      <c r="F37" s="789"/>
      <c r="G37" s="789"/>
      <c r="H37" s="794" t="s">
        <v>675</v>
      </c>
      <c r="I37" s="797" t="s">
        <v>525</v>
      </c>
      <c r="J37" s="801">
        <v>0.5</v>
      </c>
      <c r="K37" s="801" t="s">
        <v>713</v>
      </c>
      <c r="L37" s="801">
        <v>0.5</v>
      </c>
      <c r="M37" s="801">
        <v>1</v>
      </c>
    </row>
    <row r="38" spans="1:13">
      <c r="D38" s="622" t="s">
        <v>630</v>
      </c>
      <c r="F38" s="789"/>
      <c r="G38" s="789"/>
      <c r="H38" s="794" t="s">
        <v>709</v>
      </c>
      <c r="I38" s="797" t="s">
        <v>525</v>
      </c>
      <c r="J38" s="801">
        <v>0.33333333333333326</v>
      </c>
      <c r="K38" s="801" t="s">
        <v>713</v>
      </c>
      <c r="L38" s="801">
        <v>0.33333333333333326</v>
      </c>
      <c r="M38" s="801">
        <v>1</v>
      </c>
    </row>
    <row r="39" spans="1:13">
      <c r="D39" s="622" t="s">
        <v>46</v>
      </c>
      <c r="H39" s="783"/>
      <c r="I39" s="783"/>
      <c r="J39" s="783"/>
      <c r="K39" s="783"/>
    </row>
    <row r="40" spans="1:13">
      <c r="D40" s="622" t="s">
        <v>633</v>
      </c>
      <c r="H40" s="783"/>
      <c r="I40" s="783"/>
      <c r="J40" s="783"/>
      <c r="K40" s="783"/>
    </row>
    <row r="41" spans="1:13">
      <c r="D41" s="622" t="s">
        <v>1</v>
      </c>
      <c r="H41" s="783"/>
      <c r="I41" s="783"/>
      <c r="J41" s="783"/>
      <c r="K41" s="783"/>
    </row>
    <row r="42" spans="1:13">
      <c r="D42" s="622" t="s">
        <v>634</v>
      </c>
      <c r="H42" s="783"/>
      <c r="I42" s="783"/>
      <c r="J42" s="783"/>
      <c r="K42" s="783"/>
    </row>
    <row r="43" spans="1:13">
      <c r="D43" s="622" t="s">
        <v>473</v>
      </c>
      <c r="H43" s="783"/>
      <c r="I43" s="783"/>
      <c r="J43" s="783"/>
      <c r="K43" s="783"/>
    </row>
    <row r="44" spans="1:13">
      <c r="D44" s="622" t="s">
        <v>470</v>
      </c>
      <c r="H44" s="783"/>
      <c r="I44" s="783"/>
      <c r="J44" s="783"/>
      <c r="K44" s="783"/>
    </row>
    <row r="45" spans="1:13">
      <c r="D45" s="622" t="s">
        <v>636</v>
      </c>
      <c r="H45" s="783"/>
      <c r="I45" s="783"/>
      <c r="J45" s="783"/>
      <c r="K45" s="783"/>
    </row>
    <row r="46" spans="1:13">
      <c r="H46" s="783"/>
      <c r="I46" s="783"/>
      <c r="J46" s="783"/>
      <c r="K46" s="783"/>
    </row>
    <row r="47" spans="1:13">
      <c r="A47" s="783">
        <v>9</v>
      </c>
      <c r="B47" s="784" t="s">
        <v>80</v>
      </c>
      <c r="H47" s="783"/>
      <c r="I47" s="783"/>
      <c r="J47" s="783"/>
      <c r="K47" s="783"/>
    </row>
    <row r="48" spans="1:13">
      <c r="B48" s="785"/>
      <c r="H48" s="783"/>
      <c r="I48" s="783"/>
      <c r="J48" s="783"/>
      <c r="K48" s="783"/>
    </row>
    <row r="49" spans="1:11" ht="27">
      <c r="B49" s="786" t="s">
        <v>418</v>
      </c>
      <c r="H49" s="783"/>
      <c r="I49" s="783"/>
      <c r="J49" s="783"/>
      <c r="K49" s="783"/>
    </row>
    <row r="50" spans="1:11">
      <c r="B50" s="786" t="s">
        <v>180</v>
      </c>
      <c r="H50" s="783"/>
      <c r="I50" s="783"/>
      <c r="J50" s="783"/>
      <c r="K50" s="783"/>
    </row>
    <row r="51" spans="1:11">
      <c r="B51" s="786" t="s">
        <v>494</v>
      </c>
      <c r="H51" s="783"/>
      <c r="I51" s="783"/>
      <c r="J51" s="783"/>
      <c r="K51" s="783"/>
    </row>
    <row r="52" spans="1:11">
      <c r="B52" s="786" t="s">
        <v>340</v>
      </c>
      <c r="H52" s="783"/>
      <c r="I52" s="783"/>
      <c r="J52" s="783"/>
      <c r="K52" s="783"/>
    </row>
    <row r="53" spans="1:11">
      <c r="B53" s="786" t="s">
        <v>647</v>
      </c>
      <c r="H53" s="783"/>
      <c r="I53" s="783"/>
      <c r="J53" s="783"/>
      <c r="K53" s="783"/>
    </row>
    <row r="54" spans="1:11">
      <c r="B54" s="786" t="s">
        <v>322</v>
      </c>
      <c r="H54" s="783"/>
      <c r="I54" s="783"/>
      <c r="J54" s="783"/>
      <c r="K54" s="783"/>
    </row>
    <row r="55" spans="1:11">
      <c r="B55" s="786"/>
      <c r="H55" s="783"/>
      <c r="I55" s="783"/>
      <c r="J55" s="783"/>
      <c r="K55" s="783"/>
    </row>
    <row r="56" spans="1:11">
      <c r="B56" s="786"/>
      <c r="H56" s="783"/>
      <c r="I56" s="783"/>
      <c r="J56" s="783"/>
      <c r="K56" s="783"/>
    </row>
    <row r="57" spans="1:11">
      <c r="H57" s="783"/>
      <c r="I57" s="783"/>
      <c r="J57" s="783"/>
      <c r="K57" s="783"/>
    </row>
    <row r="58" spans="1:11">
      <c r="A58" s="783">
        <v>12</v>
      </c>
      <c r="B58" s="784" t="s">
        <v>665</v>
      </c>
      <c r="H58" s="783"/>
      <c r="I58" s="783"/>
      <c r="J58" s="783"/>
      <c r="K58" s="783"/>
    </row>
    <row r="59" spans="1:11">
      <c r="B59" s="783" t="s">
        <v>401</v>
      </c>
      <c r="H59" s="783"/>
      <c r="I59" s="783"/>
      <c r="J59" s="783"/>
      <c r="K59" s="783"/>
    </row>
    <row r="60" spans="1:11">
      <c r="B60" s="783" t="s">
        <v>672</v>
      </c>
      <c r="H60" s="783"/>
      <c r="I60" s="783"/>
      <c r="J60" s="783"/>
      <c r="K60" s="783"/>
    </row>
    <row r="61" spans="1:11">
      <c r="B61" s="783" t="s">
        <v>343</v>
      </c>
      <c r="H61" s="783"/>
      <c r="I61" s="783"/>
      <c r="J61" s="783"/>
      <c r="K61" s="783"/>
    </row>
    <row r="62" spans="1:11">
      <c r="H62" s="783"/>
      <c r="I62" s="783"/>
      <c r="J62" s="783"/>
      <c r="K62" s="783"/>
    </row>
    <row r="63" spans="1:11">
      <c r="B63" s="783" t="s">
        <v>451</v>
      </c>
      <c r="H63" s="783"/>
      <c r="I63" s="783"/>
      <c r="J63" s="783"/>
      <c r="K63" s="783"/>
    </row>
    <row r="64" spans="1:11">
      <c r="B64" s="783" t="s">
        <v>631</v>
      </c>
      <c r="C64" s="787">
        <v>378000</v>
      </c>
      <c r="H64" s="783"/>
      <c r="I64" s="783"/>
      <c r="J64" s="783"/>
      <c r="K64" s="783"/>
    </row>
    <row r="65" spans="2:11">
      <c r="B65" s="783" t="s">
        <v>457</v>
      </c>
      <c r="C65" s="787">
        <v>310000</v>
      </c>
      <c r="H65" s="783"/>
      <c r="I65" s="783"/>
      <c r="J65" s="783"/>
      <c r="K65" s="783"/>
    </row>
    <row r="66" spans="2:11">
      <c r="H66" s="783"/>
      <c r="I66" s="783"/>
      <c r="J66" s="783"/>
      <c r="K66" s="783"/>
    </row>
    <row r="67" spans="2:11">
      <c r="H67" s="783"/>
      <c r="I67" s="783"/>
      <c r="J67" s="783"/>
      <c r="K67" s="783"/>
    </row>
    <row r="68" spans="2:11">
      <c r="H68" s="783"/>
      <c r="I68" s="783"/>
      <c r="J68" s="783"/>
      <c r="K68" s="783"/>
    </row>
    <row r="69" spans="2:11">
      <c r="H69" s="783"/>
      <c r="I69" s="783"/>
      <c r="J69" s="783"/>
      <c r="K69" s="783"/>
    </row>
    <row r="70" spans="2:11">
      <c r="H70" s="783"/>
      <c r="I70" s="783"/>
      <c r="J70" s="783"/>
      <c r="K70" s="783"/>
    </row>
    <row r="71" spans="2:11">
      <c r="H71" s="783"/>
      <c r="I71" s="783"/>
      <c r="J71" s="783"/>
      <c r="K71" s="783"/>
    </row>
    <row r="72" spans="2:11">
      <c r="H72" s="783"/>
      <c r="I72" s="783"/>
      <c r="J72" s="783"/>
      <c r="K72" s="78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V46"/>
  <sheetViews>
    <sheetView showGridLines="0" view="pageBreakPreview" zoomScale="90" zoomScaleSheetLayoutView="90" workbookViewId="0"/>
  </sheetViews>
  <sheetFormatPr defaultRowHeight="13.5"/>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256" width="9" style="228" customWidth="1"/>
    <col min="257" max="16384" width="9" customWidth="1"/>
  </cols>
  <sheetData>
    <row r="1" spans="1:12">
      <c r="A1" s="228" t="s">
        <v>198</v>
      </c>
    </row>
    <row r="2" spans="1:12" ht="18" customHeight="1">
      <c r="A2" s="572" t="s">
        <v>744</v>
      </c>
      <c r="B2" s="572"/>
      <c r="C2" s="572"/>
      <c r="D2" s="572"/>
      <c r="E2" s="572"/>
      <c r="F2" s="572"/>
      <c r="G2" s="572"/>
      <c r="H2" s="572"/>
      <c r="I2" s="572"/>
      <c r="J2" s="572"/>
      <c r="K2" s="572"/>
      <c r="L2" s="572"/>
    </row>
    <row r="4" spans="1:12" ht="18.75" customHeight="1">
      <c r="A4" s="230" t="s">
        <v>299</v>
      </c>
      <c r="B4" s="232" t="s">
        <v>742</v>
      </c>
      <c r="C4" s="232"/>
      <c r="D4" s="232"/>
      <c r="E4" s="232"/>
      <c r="F4" s="232"/>
    </row>
    <row r="5" spans="1:12" ht="18.75" customHeight="1">
      <c r="A5" s="230" t="s">
        <v>234</v>
      </c>
      <c r="B5" s="279"/>
      <c r="C5" s="279"/>
      <c r="D5" s="279"/>
      <c r="E5" s="279"/>
      <c r="F5" s="279"/>
    </row>
    <row r="8" spans="1:12">
      <c r="A8" s="232" t="s">
        <v>534</v>
      </c>
      <c r="B8" s="232"/>
      <c r="C8" s="232"/>
      <c r="D8" s="232" t="s">
        <v>6</v>
      </c>
      <c r="E8" s="232"/>
      <c r="F8" s="232"/>
      <c r="G8" s="232" t="s">
        <v>535</v>
      </c>
      <c r="H8" s="232"/>
      <c r="I8" s="232"/>
      <c r="J8" s="232"/>
      <c r="K8" s="232"/>
    </row>
    <row r="9" spans="1:12" ht="18.75" customHeight="1">
      <c r="A9" s="314"/>
      <c r="B9" s="314"/>
      <c r="C9" s="314"/>
      <c r="D9" s="314"/>
      <c r="E9" s="314"/>
      <c r="F9" s="314"/>
      <c r="G9" s="314"/>
      <c r="H9" s="314"/>
      <c r="I9" s="314"/>
      <c r="J9" s="314"/>
      <c r="K9" s="314"/>
    </row>
    <row r="10" spans="1:12" ht="12" customHeight="1">
      <c r="A10" s="234"/>
      <c r="B10" s="234"/>
      <c r="C10" s="234"/>
      <c r="D10" s="234"/>
      <c r="E10" s="234"/>
      <c r="F10" s="234"/>
      <c r="G10" s="234"/>
      <c r="H10" s="234"/>
      <c r="I10" s="234"/>
      <c r="J10" s="234"/>
      <c r="K10" s="234"/>
    </row>
    <row r="11" spans="1:12" ht="12" customHeight="1">
      <c r="A11" s="234"/>
      <c r="B11" s="234"/>
      <c r="C11" s="234"/>
      <c r="D11" s="234"/>
      <c r="E11" s="234"/>
      <c r="F11" s="234"/>
      <c r="G11" s="234"/>
      <c r="H11" s="234"/>
      <c r="I11" s="234"/>
      <c r="J11" s="234"/>
      <c r="K11" s="234"/>
    </row>
    <row r="12" spans="1:12">
      <c r="A12" s="228" t="s">
        <v>321</v>
      </c>
    </row>
    <row r="13" spans="1:12">
      <c r="A13" s="235" t="s">
        <v>399</v>
      </c>
      <c r="B13" s="230" t="s">
        <v>550</v>
      </c>
      <c r="C13" s="230"/>
      <c r="D13" s="230"/>
      <c r="E13" s="230"/>
      <c r="F13" s="230"/>
      <c r="G13" s="230" t="s">
        <v>538</v>
      </c>
      <c r="H13" s="230"/>
      <c r="I13" s="230"/>
      <c r="J13" s="230"/>
      <c r="K13" s="230"/>
    </row>
    <row r="14" spans="1:12" ht="18.75" customHeight="1">
      <c r="A14" s="236"/>
      <c r="B14" s="250" t="s">
        <v>567</v>
      </c>
      <c r="C14" s="580" t="s">
        <v>694</v>
      </c>
      <c r="D14" s="275" t="s">
        <v>221</v>
      </c>
      <c r="E14" s="275" t="s">
        <v>695</v>
      </c>
      <c r="F14" s="598" t="s">
        <v>694</v>
      </c>
      <c r="G14" s="250" t="s">
        <v>567</v>
      </c>
      <c r="H14" s="580" t="s">
        <v>694</v>
      </c>
      <c r="I14" s="275" t="s">
        <v>221</v>
      </c>
      <c r="J14" s="275" t="s">
        <v>695</v>
      </c>
      <c r="K14" s="598" t="s">
        <v>694</v>
      </c>
    </row>
    <row r="15" spans="1:12" ht="30.75" customHeight="1">
      <c r="A15" s="236" t="s">
        <v>433</v>
      </c>
      <c r="B15" s="230"/>
      <c r="C15" s="230"/>
      <c r="D15" s="250" t="s">
        <v>310</v>
      </c>
      <c r="E15" s="275"/>
      <c r="F15" s="599"/>
      <c r="G15" s="238" t="s">
        <v>680</v>
      </c>
      <c r="H15" s="250"/>
      <c r="I15" s="275"/>
      <c r="J15" s="275"/>
      <c r="K15" s="294"/>
    </row>
    <row r="16" spans="1:12" ht="27.75" customHeight="1">
      <c r="A16" s="573" t="s">
        <v>541</v>
      </c>
      <c r="B16" s="573"/>
      <c r="C16" s="573"/>
      <c r="D16" s="573"/>
      <c r="E16" s="573"/>
      <c r="F16" s="573"/>
      <c r="G16" s="230"/>
      <c r="H16" s="230"/>
      <c r="I16" s="230"/>
      <c r="J16" s="230"/>
      <c r="K16" s="230"/>
    </row>
    <row r="17" spans="1:12" ht="11.25" customHeight="1"/>
    <row r="18" spans="1:12" ht="11.25" customHeight="1"/>
    <row r="19" spans="1:12">
      <c r="A19" s="228" t="s">
        <v>333</v>
      </c>
    </row>
    <row r="20" spans="1:12" ht="14.25" customHeight="1">
      <c r="A20" s="574" t="s">
        <v>730</v>
      </c>
    </row>
    <row r="21" spans="1:12" ht="15.75" customHeight="1">
      <c r="A21" s="480" t="s">
        <v>305</v>
      </c>
      <c r="B21" s="426"/>
      <c r="C21" s="581" t="s">
        <v>385</v>
      </c>
      <c r="D21" s="583"/>
      <c r="E21" s="583"/>
      <c r="F21" s="583"/>
      <c r="G21" s="583"/>
      <c r="H21" s="583"/>
      <c r="I21" s="583"/>
      <c r="J21" s="589"/>
      <c r="K21" s="302" t="s">
        <v>681</v>
      </c>
      <c r="L21" s="302" t="s">
        <v>117</v>
      </c>
    </row>
    <row r="22" spans="1:12" ht="13.5" customHeight="1">
      <c r="A22" s="575"/>
      <c r="B22" s="578"/>
      <c r="C22" s="480" t="s">
        <v>466</v>
      </c>
      <c r="D22" s="302" t="s">
        <v>49</v>
      </c>
      <c r="E22" s="480" t="s">
        <v>658</v>
      </c>
      <c r="F22" s="583"/>
      <c r="G22" s="589"/>
      <c r="H22" s="607" t="s">
        <v>723</v>
      </c>
      <c r="I22" s="611" t="s">
        <v>724</v>
      </c>
      <c r="J22" s="302" t="s">
        <v>141</v>
      </c>
      <c r="K22" s="383"/>
      <c r="L22" s="383"/>
    </row>
    <row r="23" spans="1:12" ht="43.5" customHeight="1">
      <c r="A23" s="481"/>
      <c r="B23" s="495"/>
      <c r="C23" s="481"/>
      <c r="D23" s="447"/>
      <c r="E23" s="447"/>
      <c r="F23" s="600" t="s">
        <v>721</v>
      </c>
      <c r="G23" s="600" t="s">
        <v>722</v>
      </c>
      <c r="H23" s="608"/>
      <c r="I23" s="612"/>
      <c r="J23" s="447"/>
      <c r="K23" s="447"/>
      <c r="L23" s="447"/>
    </row>
    <row r="24" spans="1:12" ht="18.75" customHeight="1">
      <c r="A24" s="330"/>
      <c r="B24" s="307"/>
      <c r="C24" s="582"/>
      <c r="D24" s="588" t="str">
        <f>IF(OR(C24="1.通常型スプリンクラー",C24="2.水道連結型スプリンクラー"),"｢有｣か｢無｣を入力",IF(OR(C24="3.パッケージ型自動消火設備",C24="4.消防法施行令第32条適用設備"),"入力不要",""))</f>
        <v/>
      </c>
      <c r="E24" s="592">
        <f>SUM(F24:G24)</f>
        <v>0</v>
      </c>
      <c r="F24" s="592">
        <v>0</v>
      </c>
      <c r="G24" s="592">
        <v>0</v>
      </c>
      <c r="H24" s="592">
        <v>0</v>
      </c>
      <c r="I24" s="586"/>
      <c r="J24" s="603"/>
      <c r="K24" s="592">
        <f>E24+H24</f>
        <v>0</v>
      </c>
      <c r="L24" s="314"/>
    </row>
    <row r="25" spans="1:12" ht="18.75" customHeight="1">
      <c r="A25" s="330"/>
      <c r="B25" s="307"/>
      <c r="C25" s="582"/>
      <c r="D25" s="588" t="str">
        <f>IF(OR(C25="1.通常型スプリンクラー",C25="2.水道連結型スプリンクラー"),"｢有｣か｢無｣を入力",IF(OR(C25="3.パッケージ型自動消火設備",C25="4.消防法施行令第32条適用設備"),"入力不要",""))</f>
        <v/>
      </c>
      <c r="E25" s="592">
        <f>SUM(F25:G25)</f>
        <v>0</v>
      </c>
      <c r="F25" s="592">
        <v>0</v>
      </c>
      <c r="G25" s="592">
        <v>0</v>
      </c>
      <c r="H25" s="592">
        <v>0</v>
      </c>
      <c r="I25" s="586"/>
      <c r="J25" s="603"/>
      <c r="K25" s="592">
        <f>E25+H25</f>
        <v>0</v>
      </c>
      <c r="L25" s="314"/>
    </row>
    <row r="26" spans="1:12" ht="19.5" customHeight="1">
      <c r="A26" s="330"/>
      <c r="B26" s="307"/>
      <c r="C26" s="582"/>
      <c r="D26" s="588" t="str">
        <f>IF(OR(C26="1.通常型スプリンクラー",C26="2.水道連結型スプリンクラー"),"｢有｣か｢無｣を入力",IF(OR(C26="3.パッケージ型自動消火設備",C26="4.消防法施行令第32条適用設備"),"入力不要",""))</f>
        <v/>
      </c>
      <c r="E26" s="592">
        <f>SUM(F26:G26)</f>
        <v>0</v>
      </c>
      <c r="F26" s="592">
        <v>0</v>
      </c>
      <c r="G26" s="592">
        <v>0</v>
      </c>
      <c r="H26" s="592">
        <v>0</v>
      </c>
      <c r="I26" s="586"/>
      <c r="J26" s="603"/>
      <c r="K26" s="592">
        <f>E26+H26</f>
        <v>0</v>
      </c>
      <c r="L26" s="314"/>
    </row>
    <row r="27" spans="1:12" ht="14.25" customHeight="1">
      <c r="A27" s="574" t="s">
        <v>720</v>
      </c>
    </row>
    <row r="28" spans="1:12" ht="15" customHeight="1">
      <c r="A28" s="480" t="s">
        <v>154</v>
      </c>
      <c r="B28" s="579"/>
      <c r="C28" s="583"/>
      <c r="D28" s="589"/>
      <c r="E28" s="402" t="s">
        <v>683</v>
      </c>
      <c r="F28" s="402" t="s">
        <v>655</v>
      </c>
      <c r="G28" s="402" t="s">
        <v>684</v>
      </c>
      <c r="H28" s="302" t="s">
        <v>377</v>
      </c>
      <c r="I28" s="302" t="s">
        <v>681</v>
      </c>
      <c r="J28" s="480" t="s">
        <v>117</v>
      </c>
      <c r="K28" s="426"/>
    </row>
    <row r="29" spans="1:12" ht="37.5" customHeight="1">
      <c r="A29" s="481"/>
      <c r="B29" s="495"/>
      <c r="C29" s="584" t="s">
        <v>242</v>
      </c>
      <c r="D29" s="589"/>
      <c r="E29" s="402"/>
      <c r="F29" s="402"/>
      <c r="G29" s="402"/>
      <c r="H29" s="447"/>
      <c r="I29" s="447"/>
      <c r="J29" s="481"/>
      <c r="K29" s="495"/>
    </row>
    <row r="30" spans="1:12" ht="35.25" customHeight="1">
      <c r="A30" s="330" t="s">
        <v>728</v>
      </c>
      <c r="B30" s="307"/>
      <c r="C30" s="244" t="s">
        <v>72</v>
      </c>
      <c r="D30" s="260"/>
      <c r="E30" s="593" t="s">
        <v>72</v>
      </c>
      <c r="F30" s="586"/>
      <c r="G30" s="603"/>
      <c r="H30" s="603"/>
      <c r="I30" s="592"/>
      <c r="J30" s="244"/>
      <c r="K30" s="260"/>
    </row>
    <row r="31" spans="1:12" ht="30" customHeight="1">
      <c r="A31" s="576" t="s">
        <v>448</v>
      </c>
      <c r="B31" s="576"/>
      <c r="C31" s="576"/>
      <c r="D31" s="576"/>
      <c r="E31" s="576"/>
      <c r="F31" s="576"/>
      <c r="G31" s="576"/>
      <c r="H31" s="576"/>
      <c r="I31" s="576"/>
      <c r="J31" s="576"/>
      <c r="K31" s="576"/>
    </row>
    <row r="32" spans="1:12" ht="66" customHeight="1">
      <c r="A32" s="577" t="s">
        <v>727</v>
      </c>
      <c r="B32" s="577"/>
      <c r="C32" s="577"/>
      <c r="D32" s="577"/>
      <c r="E32" s="577"/>
      <c r="F32" s="577"/>
      <c r="G32" s="577"/>
      <c r="H32" s="577"/>
      <c r="I32" s="577"/>
      <c r="J32" s="577"/>
      <c r="K32" s="577"/>
    </row>
    <row r="33" spans="1:13" ht="16.5" customHeight="1">
      <c r="A33" s="577" t="s">
        <v>97</v>
      </c>
      <c r="B33" s="577"/>
      <c r="C33" s="577"/>
      <c r="D33" s="577"/>
      <c r="E33" s="577"/>
      <c r="F33" s="577"/>
      <c r="G33" s="577"/>
      <c r="H33" s="577"/>
      <c r="I33" s="577"/>
      <c r="J33" s="577"/>
      <c r="K33" s="577"/>
    </row>
    <row r="34" spans="1:13" ht="33" customHeight="1">
      <c r="A34" s="227" t="s">
        <v>729</v>
      </c>
      <c r="B34" s="227"/>
      <c r="C34" s="227"/>
      <c r="D34" s="227"/>
      <c r="E34" s="227"/>
      <c r="F34" s="227"/>
      <c r="G34" s="227"/>
      <c r="H34" s="227"/>
      <c r="I34" s="227"/>
      <c r="J34" s="227"/>
      <c r="K34" s="227"/>
    </row>
    <row r="35" spans="1:13" ht="14.25" customHeight="1"/>
    <row r="36" spans="1:13" ht="14.25" customHeight="1"/>
    <row r="37" spans="1:13">
      <c r="A37" s="228" t="s">
        <v>641</v>
      </c>
    </row>
    <row r="38" spans="1:13" ht="29.25" customHeight="1">
      <c r="A38" s="574" t="s">
        <v>725</v>
      </c>
    </row>
    <row r="39" spans="1:13" ht="46.5" customHeight="1">
      <c r="A39" s="343" t="s">
        <v>688</v>
      </c>
      <c r="B39" s="356"/>
      <c r="C39" s="585" t="s">
        <v>726</v>
      </c>
      <c r="D39" s="590" t="s">
        <v>686</v>
      </c>
      <c r="E39" s="594" t="s">
        <v>68</v>
      </c>
      <c r="F39" s="594" t="s">
        <v>286</v>
      </c>
      <c r="G39" s="604" t="s">
        <v>463</v>
      </c>
      <c r="H39" s="349"/>
      <c r="I39" s="250" t="s">
        <v>111</v>
      </c>
      <c r="J39" s="614" t="s">
        <v>637</v>
      </c>
      <c r="K39" s="618"/>
    </row>
    <row r="40" spans="1:13" ht="18" customHeight="1">
      <c r="A40" s="330" t="str">
        <f>IF('別紙5-1（スプリンクラー）'!A24="","",'別紙5-1（スプリンクラー）'!A24)</f>
        <v/>
      </c>
      <c r="B40" s="307"/>
      <c r="C40" s="586" t="str">
        <f>IF('別紙5-1（スプリンクラー）'!I24="","",'別紙5-1（スプリンクラー）'!I24)</f>
        <v/>
      </c>
      <c r="D40" s="591">
        <f>IF('別紙5-1（スプリンクラー）'!E24="","",'別紙5-1（スプリンクラー）'!E24)</f>
        <v>0</v>
      </c>
      <c r="E40" s="595" t="b">
        <f>IF('別紙5-1（スプリンクラー）'!C24="1.通常型スプリンクラー",23000,IF('別紙5-1（スプリンクラー）'!C24="2.水道連結型スプリンクラー",22000,IF('別紙5-1（スプリンクラー）'!C24="3.パッケージ型自動消火設備",27000,IF('別紙5-1（スプリンクラー）'!C24="4.消防法施行令第32条適用設備",26000))))</f>
        <v>0</v>
      </c>
      <c r="F40" s="601">
        <f>IF(AND(OR('別紙5-1（スプリンクラー）'!C24="1.通常型スプリンクラー",'別紙5-1（スプリンクラー）'!C24="2.水道連結型スプリンクラー"),'別紙5-1（スプリンクラー）'!D24="有"),2350000,0)</f>
        <v>0</v>
      </c>
      <c r="G40" s="586">
        <f>IF(D40="","",SUM(ROUND(D40,0)*E40,F40))</f>
        <v>0</v>
      </c>
      <c r="H40" s="601"/>
      <c r="I40" s="613">
        <v>0.5</v>
      </c>
      <c r="J40" s="615">
        <f>IF(D40="","",ROUNDDOWN(MIN(C40,G40)*I40,-3))</f>
        <v>0</v>
      </c>
      <c r="K40" s="619"/>
    </row>
    <row r="41" spans="1:13" ht="19.5" customHeight="1">
      <c r="A41" s="330" t="str">
        <f>IF('別紙5-1（スプリンクラー）'!A25="","",'別紙5-1（スプリンクラー）'!A25)</f>
        <v/>
      </c>
      <c r="B41" s="307"/>
      <c r="C41" s="586" t="str">
        <f>IF('別紙5-1（スプリンクラー）'!I25="","",'別紙5-1（スプリンクラー）'!I25)</f>
        <v/>
      </c>
      <c r="D41" s="592">
        <f>IF('別紙5-1（スプリンクラー）'!E25="","",'別紙5-1（スプリンクラー）'!E25)</f>
        <v>0</v>
      </c>
      <c r="E41" s="595" t="b">
        <f>IF('別紙5-1（スプリンクラー）'!C25="1.通常型スプリンクラー",23000,IF('別紙5-1（スプリンクラー）'!C25="2.水道連結型スプリンクラー",22000,IF('別紙5-1（スプリンクラー）'!C25="3.パッケージ型自動消火設備",27000,IF('別紙5-1（スプリンクラー）'!C25="4.消防法施行令第32条適用設備",26000))))</f>
        <v>0</v>
      </c>
      <c r="F41" s="601">
        <f>IF(AND(OR('別紙5-1（スプリンクラー）'!C25="1.通常型スプリンクラー",'別紙5-1（スプリンクラー）'!C25="2.水道連結型スプリンクラー"),'別紙5-1（スプリンクラー）'!D25="有"),2350000,0)</f>
        <v>0</v>
      </c>
      <c r="G41" s="586">
        <f>IF(D41="","",SUM(ROUND(D41,0)*E41,F41))</f>
        <v>0</v>
      </c>
      <c r="H41" s="601"/>
      <c r="I41" s="613">
        <v>0.5</v>
      </c>
      <c r="J41" s="615">
        <f>IF(D41="","",ROUNDDOWN(MIN(C41,G41)*I41,-3))</f>
        <v>0</v>
      </c>
      <c r="K41" s="619"/>
    </row>
    <row r="42" spans="1:13" ht="19.5" customHeight="1">
      <c r="A42" s="330" t="str">
        <f>IF('別紙5-1（スプリンクラー）'!A26="","",'別紙5-1（スプリンクラー）'!A26)</f>
        <v/>
      </c>
      <c r="B42" s="307"/>
      <c r="C42" s="586" t="str">
        <f>IF('別紙5-1（スプリンクラー）'!I26="","",'別紙5-1（スプリンクラー）'!I26)</f>
        <v/>
      </c>
      <c r="D42" s="592">
        <f>IF('別紙5-1（スプリンクラー）'!E26="","",'別紙5-1（スプリンクラー）'!E26)</f>
        <v>0</v>
      </c>
      <c r="E42" s="595" t="b">
        <f>IF('別紙5-1（スプリンクラー）'!C26="1.通常型スプリンクラー",23000,IF('別紙5-1（スプリンクラー）'!C26="2.水道連結型スプリンクラー",22000,IF('別紙5-1（スプリンクラー）'!C26="3.パッケージ型自動消火設備",27000,IF('別紙5-1（スプリンクラー）'!C26="4.消防法施行令第32条適用設備",26000))))</f>
        <v>0</v>
      </c>
      <c r="F42" s="601">
        <f>IF(AND(OR('別紙5-1（スプリンクラー）'!C26="1.通常型スプリンクラー",'別紙5-1（スプリンクラー）'!C26="2.水道連結型スプリンクラー"),'別紙5-1（スプリンクラー）'!D26="有"),2350000,0)</f>
        <v>0</v>
      </c>
      <c r="G42" s="586">
        <f>IF(D42="","",SUM(ROUND(D42,0)*E42,F42))</f>
        <v>0</v>
      </c>
      <c r="H42" s="601"/>
      <c r="I42" s="613">
        <v>0.5</v>
      </c>
      <c r="J42" s="616">
        <f>IF(D42="","",ROUNDDOWN(MIN(C42,G42)*I42,-3))</f>
        <v>0</v>
      </c>
      <c r="K42" s="620"/>
    </row>
    <row r="43" spans="1:13" ht="14.25" customHeight="1">
      <c r="E43" s="596"/>
      <c r="J43" s="231" t="s">
        <v>342</v>
      </c>
      <c r="K43" s="231"/>
      <c r="L43" s="231"/>
      <c r="M43" s="621"/>
    </row>
    <row r="44" spans="1:13" ht="14.25" customHeight="1">
      <c r="A44" s="574" t="s">
        <v>329</v>
      </c>
      <c r="L44" s="621"/>
      <c r="M44" s="621"/>
    </row>
    <row r="45" spans="1:13" ht="37.5" customHeight="1">
      <c r="A45" s="343" t="s">
        <v>547</v>
      </c>
      <c r="B45" s="356"/>
      <c r="C45" s="238" t="s">
        <v>687</v>
      </c>
      <c r="D45" s="230"/>
      <c r="E45" s="238" t="s">
        <v>127</v>
      </c>
      <c r="F45" s="250"/>
      <c r="G45" s="605" t="s">
        <v>626</v>
      </c>
      <c r="H45" s="609"/>
      <c r="I45" s="227"/>
      <c r="J45" s="617"/>
      <c r="K45" s="231"/>
    </row>
    <row r="46" spans="1:13" ht="19.5" customHeight="1">
      <c r="A46" s="330" t="s">
        <v>527</v>
      </c>
      <c r="B46" s="307"/>
      <c r="C46" s="587" t="str">
        <f>IF(F30="","",F30)</f>
        <v/>
      </c>
      <c r="D46" s="587"/>
      <c r="E46" s="597">
        <v>1222000</v>
      </c>
      <c r="F46" s="602"/>
      <c r="G46" s="606" t="str">
        <f>IF(C46="","",ROUNDDOWN(MIN(C46,E46),-3))</f>
        <v/>
      </c>
      <c r="H46" s="610"/>
      <c r="I46" s="227"/>
      <c r="J46" s="273"/>
      <c r="K46" s="273"/>
    </row>
    <row r="47" spans="1:13" ht="14.25" customHeight="1"/>
    <row r="48" spans="1:13" ht="14.25" customHeight="1"/>
    <row r="49" ht="6" customHeight="1"/>
    <row r="50" ht="17.25" customHeight="1"/>
    <row r="51" hidden="1"/>
  </sheetData>
  <mergeCells count="69">
    <mergeCell ref="A2:L2"/>
    <mergeCell ref="B4:F4"/>
    <mergeCell ref="B5:F5"/>
    <mergeCell ref="A8:C8"/>
    <mergeCell ref="D8:F8"/>
    <mergeCell ref="G8:K8"/>
    <mergeCell ref="A9:C9"/>
    <mergeCell ref="D9:F9"/>
    <mergeCell ref="G9:K9"/>
    <mergeCell ref="B13:F13"/>
    <mergeCell ref="G13:K13"/>
    <mergeCell ref="B15:C15"/>
    <mergeCell ref="D15:E15"/>
    <mergeCell ref="H15:K15"/>
    <mergeCell ref="A16:F16"/>
    <mergeCell ref="G16:K16"/>
    <mergeCell ref="C21:J21"/>
    <mergeCell ref="A24:B24"/>
    <mergeCell ref="A25:B25"/>
    <mergeCell ref="A26:B26"/>
    <mergeCell ref="C28:D28"/>
    <mergeCell ref="C29:D29"/>
    <mergeCell ref="A30:B30"/>
    <mergeCell ref="C30:D30"/>
    <mergeCell ref="J30:K30"/>
    <mergeCell ref="A31:K31"/>
    <mergeCell ref="A32:K32"/>
    <mergeCell ref="A33:K33"/>
    <mergeCell ref="A34:K34"/>
    <mergeCell ref="A39:B39"/>
    <mergeCell ref="G39:H39"/>
    <mergeCell ref="J39:K39"/>
    <mergeCell ref="A40:B40"/>
    <mergeCell ref="G40:H40"/>
    <mergeCell ref="J40:K40"/>
    <mergeCell ref="A41:B41"/>
    <mergeCell ref="G41:H41"/>
    <mergeCell ref="J41:K41"/>
    <mergeCell ref="A42:B42"/>
    <mergeCell ref="G42:H42"/>
    <mergeCell ref="J42:K42"/>
    <mergeCell ref="J43:L43"/>
    <mergeCell ref="A45:B45"/>
    <mergeCell ref="C45:D45"/>
    <mergeCell ref="E45:F45"/>
    <mergeCell ref="G45:H45"/>
    <mergeCell ref="J45:K45"/>
    <mergeCell ref="A46:B46"/>
    <mergeCell ref="C46:D46"/>
    <mergeCell ref="E46:F46"/>
    <mergeCell ref="G46:H46"/>
    <mergeCell ref="J46:K46"/>
    <mergeCell ref="A13:A14"/>
    <mergeCell ref="A21:B23"/>
    <mergeCell ref="K21:K23"/>
    <mergeCell ref="L21:L23"/>
    <mergeCell ref="C22:C23"/>
    <mergeCell ref="D22:D23"/>
    <mergeCell ref="E22:E23"/>
    <mergeCell ref="H22:H23"/>
    <mergeCell ref="I22:I23"/>
    <mergeCell ref="J22:J23"/>
    <mergeCell ref="A28:B29"/>
    <mergeCell ref="E28:E29"/>
    <mergeCell ref="F28:F29"/>
    <mergeCell ref="G28:G29"/>
    <mergeCell ref="H28:H29"/>
    <mergeCell ref="I28:I29"/>
    <mergeCell ref="J28:K29"/>
  </mergeCells>
  <phoneticPr fontId="3"/>
  <dataValidations count="7">
    <dataValidation type="list" allowBlank="1" showDropDown="0" showInputMessage="1" showErrorMessage="1" sqref="B5:F5">
      <formula1>"有床診療所,病院,有床歯科診療所,助産所（入所施設を有する）"</formula1>
    </dataValidation>
    <dataValidation type="list" allowBlank="1" showDropDown="0" showInputMessage="1" showErrorMessage="1" sqref="B15:C15">
      <formula1>"有床,無床"</formula1>
    </dataValidation>
    <dataValidation type="list" allowBlank="1" showDropDown="0" showInputMessage="1" showErrorMessage="1" sqref="G16:K16">
      <formula1>"○,×"</formula1>
    </dataValidation>
    <dataValidation type="list" allowBlank="1" showDropDown="0" showInputMessage="1" showErrorMessage="1" sqref="H15:K15">
      <formula1>"鉄骨鉄筋コンクリート造,鉄筋コンクリート造,鉄骨造(鉄筋コンクリート造と同等の強度),鉄骨造(ブロック造と同等の強度),ブロック造,木造,プレハブ造,その他"</formula1>
    </dataValidation>
    <dataValidation type="list" allowBlank="1" showDropDown="0" showInputMessage="1" showErrorMessage="0" sqref="D24:D26">
      <formula1>"有,無"</formula1>
    </dataValidation>
    <dataValidation allowBlank="1" showDropDown="0" showInputMessage="1" showErrorMessage="0" sqref="E40:E43"/>
    <dataValidation type="list" allowBlank="1" showDropDown="0" showInputMessage="1" showErrorMessage="1" sqref="C24:C26">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00B050"/>
  </sheetPr>
  <dimension ref="A1:K29"/>
  <sheetViews>
    <sheetView showGridLines="0" view="pageBreakPreview" zoomScale="90" zoomScaleSheetLayoutView="90" workbookViewId="0"/>
  </sheetViews>
  <sheetFormatPr defaultColWidth="9" defaultRowHeight="12"/>
  <cols>
    <col min="1" max="1" width="11.25" style="228" customWidth="1"/>
    <col min="2" max="18" width="10" style="228" customWidth="1"/>
    <col min="19" max="16384" width="9" style="228"/>
  </cols>
  <sheetData>
    <row r="1" spans="1:11">
      <c r="A1" s="228" t="s">
        <v>745</v>
      </c>
    </row>
    <row r="2" spans="1:11" ht="18" customHeight="1">
      <c r="A2" s="229" t="s">
        <v>217</v>
      </c>
      <c r="B2" s="229"/>
      <c r="C2" s="229"/>
      <c r="D2" s="229"/>
      <c r="E2" s="229"/>
      <c r="F2" s="229"/>
      <c r="G2" s="229"/>
      <c r="H2" s="229"/>
      <c r="I2" s="229"/>
      <c r="J2" s="229"/>
      <c r="K2" s="229"/>
    </row>
    <row r="5" spans="1:11" ht="18.75" customHeight="1">
      <c r="A5" s="230" t="s">
        <v>299</v>
      </c>
      <c r="B5" s="232" t="s">
        <v>743</v>
      </c>
      <c r="C5" s="232"/>
      <c r="D5" s="232"/>
      <c r="E5" s="232"/>
      <c r="F5" s="232"/>
    </row>
    <row r="6" spans="1:11" ht="12" customHeight="1">
      <c r="A6" s="231"/>
      <c r="B6" s="249"/>
      <c r="C6" s="249"/>
      <c r="D6" s="249"/>
      <c r="E6" s="249"/>
      <c r="F6" s="249"/>
    </row>
    <row r="8" spans="1:11">
      <c r="A8" s="232" t="s">
        <v>574</v>
      </c>
      <c r="B8" s="232"/>
      <c r="C8" s="232"/>
      <c r="D8" s="232" t="s">
        <v>627</v>
      </c>
      <c r="E8" s="232"/>
      <c r="F8" s="232"/>
      <c r="G8" s="232" t="s">
        <v>535</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c r="A13" s="235" t="s">
        <v>399</v>
      </c>
      <c r="B13" s="230" t="s">
        <v>550</v>
      </c>
      <c r="C13" s="230"/>
      <c r="D13" s="230"/>
      <c r="E13" s="230"/>
      <c r="F13" s="230"/>
      <c r="G13" s="230" t="s">
        <v>538</v>
      </c>
      <c r="H13" s="230"/>
      <c r="I13" s="230"/>
      <c r="J13" s="230"/>
      <c r="K13" s="230"/>
    </row>
    <row r="14" spans="1:11" ht="18.75" customHeight="1">
      <c r="A14" s="236"/>
      <c r="B14" s="250" t="s">
        <v>567</v>
      </c>
      <c r="C14" s="580" t="s">
        <v>245</v>
      </c>
      <c r="D14" s="275" t="s">
        <v>221</v>
      </c>
      <c r="E14" s="275" t="s">
        <v>695</v>
      </c>
      <c r="F14" s="598" t="s">
        <v>245</v>
      </c>
      <c r="G14" s="250" t="s">
        <v>567</v>
      </c>
      <c r="H14" s="580" t="s">
        <v>245</v>
      </c>
      <c r="I14" s="275" t="s">
        <v>221</v>
      </c>
      <c r="J14" s="275" t="s">
        <v>695</v>
      </c>
      <c r="K14" s="598" t="s">
        <v>245</v>
      </c>
    </row>
    <row r="15" spans="1:11" ht="18.75" customHeight="1">
      <c r="A15" s="230" t="s">
        <v>431</v>
      </c>
      <c r="B15" s="230"/>
      <c r="C15" s="230"/>
      <c r="D15" s="230"/>
      <c r="E15" s="230"/>
      <c r="F15" s="230"/>
      <c r="G15" s="250"/>
      <c r="H15" s="275"/>
      <c r="I15" s="275"/>
      <c r="J15" s="275"/>
      <c r="K15" s="294"/>
    </row>
    <row r="16" spans="1:11">
      <c r="A16" s="237" t="s">
        <v>323</v>
      </c>
      <c r="B16" s="230" t="s">
        <v>556</v>
      </c>
      <c r="C16" s="230"/>
      <c r="D16" s="230"/>
      <c r="E16" s="230"/>
      <c r="F16" s="230"/>
      <c r="G16" s="230" t="s">
        <v>409</v>
      </c>
      <c r="H16" s="230"/>
      <c r="I16" s="230"/>
      <c r="J16" s="230"/>
      <c r="K16" s="230"/>
    </row>
    <row r="17" spans="1:11" ht="18.75" customHeight="1">
      <c r="A17" s="236"/>
      <c r="B17" s="230"/>
      <c r="C17" s="230"/>
      <c r="D17" s="230"/>
      <c r="E17" s="230"/>
      <c r="F17" s="230"/>
      <c r="G17" s="230"/>
      <c r="H17" s="230"/>
      <c r="I17" s="230"/>
      <c r="J17" s="230"/>
      <c r="K17" s="230"/>
    </row>
    <row r="19" spans="1:11">
      <c r="A19" s="228" t="s">
        <v>333</v>
      </c>
    </row>
    <row r="20" spans="1:11" ht="18.75" customHeight="1">
      <c r="A20" s="315" t="s">
        <v>18</v>
      </c>
      <c r="B20" s="244" t="s">
        <v>410</v>
      </c>
      <c r="C20" s="360"/>
      <c r="D20" s="284"/>
      <c r="E20" s="234"/>
      <c r="F20" s="408"/>
      <c r="G20" s="408"/>
      <c r="H20" s="408"/>
      <c r="I20" s="234"/>
      <c r="J20" s="234"/>
      <c r="K20" s="234"/>
    </row>
    <row r="21" spans="1:11" ht="20" customHeight="1">
      <c r="A21" s="238" t="s">
        <v>731</v>
      </c>
      <c r="B21" s="624"/>
      <c r="C21" s="624"/>
      <c r="D21" s="631"/>
      <c r="E21" s="256"/>
      <c r="F21" s="256"/>
      <c r="G21" s="256"/>
      <c r="H21" s="256"/>
      <c r="I21" s="256"/>
      <c r="J21" s="256"/>
      <c r="K21" s="256"/>
    </row>
    <row r="22" spans="1:11" ht="19.5" customHeight="1">
      <c r="A22" s="238" t="s">
        <v>732</v>
      </c>
      <c r="B22" s="625"/>
      <c r="C22" s="629"/>
      <c r="D22" s="632"/>
      <c r="E22" s="500"/>
      <c r="F22" s="500"/>
      <c r="G22" s="500"/>
      <c r="H22" s="500"/>
      <c r="I22" s="256"/>
      <c r="J22" s="256"/>
      <c r="K22" s="256"/>
    </row>
    <row r="23" spans="1:11" ht="19.5" customHeight="1">
      <c r="A23" s="230"/>
      <c r="B23" s="626"/>
      <c r="C23" s="630"/>
      <c r="D23" s="256"/>
      <c r="E23" s="256"/>
      <c r="F23" s="256"/>
      <c r="G23" s="256"/>
      <c r="H23" s="256"/>
      <c r="I23" s="256"/>
      <c r="J23" s="256"/>
      <c r="K23" s="256"/>
    </row>
    <row r="24" spans="1:11" ht="12" customHeight="1">
      <c r="A24" s="623"/>
      <c r="B24" s="627"/>
      <c r="C24" s="627"/>
      <c r="D24" s="633"/>
      <c r="E24" s="633"/>
      <c r="F24" s="633"/>
      <c r="G24" s="633"/>
      <c r="H24" s="633"/>
      <c r="I24" s="633"/>
      <c r="J24" s="633"/>
      <c r="K24" s="633"/>
    </row>
    <row r="25" spans="1:11" ht="12.75">
      <c r="A25" s="228" t="s">
        <v>733</v>
      </c>
    </row>
    <row r="26" spans="1:11" ht="59.25" customHeight="1">
      <c r="A26" s="279" t="s">
        <v>734</v>
      </c>
      <c r="B26" s="628" t="s">
        <v>737</v>
      </c>
      <c r="C26" s="628"/>
      <c r="D26" s="634" t="s">
        <v>735</v>
      </c>
      <c r="E26" s="279" t="s">
        <v>736</v>
      </c>
      <c r="F26" s="628" t="s">
        <v>738</v>
      </c>
      <c r="G26" s="232"/>
      <c r="H26" s="331" t="s">
        <v>111</v>
      </c>
      <c r="I26" s="635" t="s">
        <v>739</v>
      </c>
      <c r="J26" s="638"/>
    </row>
    <row r="27" spans="1:11" ht="20" customHeight="1">
      <c r="A27" s="279"/>
      <c r="B27" s="301"/>
      <c r="C27" s="301"/>
      <c r="D27" s="301"/>
      <c r="E27" s="301" t="s">
        <v>270</v>
      </c>
      <c r="F27" s="301"/>
      <c r="G27" s="301"/>
      <c r="H27" s="613">
        <v>0.33333333333333326</v>
      </c>
      <c r="I27" s="636"/>
      <c r="J27" s="639"/>
    </row>
    <row r="28" spans="1:11" ht="20" customHeight="1">
      <c r="A28" s="279"/>
      <c r="B28" s="301"/>
      <c r="C28" s="301"/>
      <c r="D28" s="301"/>
      <c r="E28" s="301" t="s">
        <v>270</v>
      </c>
      <c r="F28" s="301"/>
      <c r="G28" s="301"/>
      <c r="H28" s="613">
        <v>0.33333333333333326</v>
      </c>
      <c r="I28" s="636"/>
      <c r="J28" s="639"/>
    </row>
    <row r="29" spans="1:11" ht="20" customHeight="1">
      <c r="A29" s="279"/>
      <c r="B29" s="301"/>
      <c r="C29" s="301"/>
      <c r="D29" s="301"/>
      <c r="E29" s="301" t="s">
        <v>270</v>
      </c>
      <c r="F29" s="301"/>
      <c r="G29" s="301"/>
      <c r="H29" s="613">
        <v>0.33333333333333326</v>
      </c>
      <c r="I29" s="637"/>
      <c r="J29" s="640"/>
    </row>
  </sheetData>
  <mergeCells count="35">
    <mergeCell ref="A2:K2"/>
    <mergeCell ref="B5:F5"/>
    <mergeCell ref="A8:C8"/>
    <mergeCell ref="D8:F8"/>
    <mergeCell ref="G8:K8"/>
    <mergeCell ref="A9:C9"/>
    <mergeCell ref="D9:F9"/>
    <mergeCell ref="G9:K9"/>
    <mergeCell ref="B13:F13"/>
    <mergeCell ref="G13:K13"/>
    <mergeCell ref="B15:F15"/>
    <mergeCell ref="G15:K15"/>
    <mergeCell ref="B16:F16"/>
    <mergeCell ref="G16:K16"/>
    <mergeCell ref="B17:F17"/>
    <mergeCell ref="G17:K17"/>
    <mergeCell ref="B20:C20"/>
    <mergeCell ref="B21:C21"/>
    <mergeCell ref="B22:C22"/>
    <mergeCell ref="B23:C23"/>
    <mergeCell ref="B26:C26"/>
    <mergeCell ref="F26:G26"/>
    <mergeCell ref="I26:J26"/>
    <mergeCell ref="B27:C27"/>
    <mergeCell ref="F27:G27"/>
    <mergeCell ref="I27:J27"/>
    <mergeCell ref="B28:C28"/>
    <mergeCell ref="F28:G28"/>
    <mergeCell ref="I28:J28"/>
    <mergeCell ref="B29:C29"/>
    <mergeCell ref="F29:G29"/>
    <mergeCell ref="I29:J29"/>
    <mergeCell ref="A13:A14"/>
    <mergeCell ref="A16:A17"/>
    <mergeCell ref="A22:A23"/>
  </mergeCells>
  <phoneticPr fontId="3"/>
  <dataValidations count="3">
    <dataValidation type="list" allowBlank="1" showDropDown="0" showInputMessage="1" showErrorMessage="1" sqref="B15:F15">
      <formula1>"改修,撤去"</formula1>
    </dataValidation>
    <dataValidation type="list" allowBlank="1" showDropDown="1" showInputMessage="1" showErrorMessage="1" sqref="G15:K15">
      <formula1>#REF!</formula1>
    </dataValidation>
    <dataValidation type="list" allowBlank="1" showDropDown="0" showInputMessage="1" showErrorMessage="1" sqref="B17:K17">
      <formula1>"鉄骨鉄筋コンクリート造,鉄筋コンクリート造,鉄骨造(鉄筋コンクリート造と同等の強度),鉄骨造(ブロック造と同等の強度),ブロック造,その他"</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M47"/>
  <sheetViews>
    <sheetView showGridLines="0" view="pageBreakPreview" zoomScale="90" zoomScaleSheetLayoutView="90" workbookViewId="0"/>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746</v>
      </c>
    </row>
    <row r="2" spans="1:12" ht="18" customHeight="1">
      <c r="A2" s="572" t="s">
        <v>614</v>
      </c>
      <c r="B2" s="572"/>
      <c r="C2" s="572"/>
      <c r="D2" s="572"/>
      <c r="E2" s="572"/>
      <c r="F2" s="572"/>
      <c r="G2" s="572"/>
      <c r="H2" s="572"/>
      <c r="I2" s="572"/>
      <c r="J2" s="572"/>
      <c r="K2" s="572"/>
      <c r="L2" s="572"/>
    </row>
    <row r="5" spans="1:12" ht="18.75" customHeight="1">
      <c r="A5" s="230" t="s">
        <v>299</v>
      </c>
      <c r="B5" s="232" t="s">
        <v>742</v>
      </c>
      <c r="C5" s="232"/>
      <c r="D5" s="232"/>
      <c r="E5" s="232"/>
      <c r="F5" s="232"/>
    </row>
    <row r="6" spans="1:12" ht="18.75" customHeight="1">
      <c r="A6" s="230" t="s">
        <v>234</v>
      </c>
      <c r="B6" s="279"/>
      <c r="C6" s="279"/>
      <c r="D6" s="279"/>
      <c r="E6" s="279"/>
      <c r="F6" s="279"/>
    </row>
    <row r="9" spans="1:12">
      <c r="A9" s="232" t="s">
        <v>534</v>
      </c>
      <c r="B9" s="232"/>
      <c r="C9" s="232"/>
      <c r="D9" s="232" t="s">
        <v>6</v>
      </c>
      <c r="E9" s="232"/>
      <c r="F9" s="232"/>
      <c r="G9" s="232" t="s">
        <v>535</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321</v>
      </c>
    </row>
    <row r="14" spans="1:12">
      <c r="A14" s="235" t="s">
        <v>399</v>
      </c>
      <c r="B14" s="230" t="s">
        <v>550</v>
      </c>
      <c r="C14" s="230"/>
      <c r="D14" s="230"/>
      <c r="E14" s="230"/>
      <c r="F14" s="230"/>
      <c r="G14" s="230" t="s">
        <v>538</v>
      </c>
      <c r="H14" s="230"/>
      <c r="I14" s="230"/>
      <c r="J14" s="230"/>
      <c r="K14" s="230"/>
    </row>
    <row r="15" spans="1:12" ht="18.75" customHeight="1">
      <c r="A15" s="236"/>
      <c r="B15" s="250" t="s">
        <v>567</v>
      </c>
      <c r="C15" s="580" t="s">
        <v>694</v>
      </c>
      <c r="D15" s="275" t="s">
        <v>221</v>
      </c>
      <c r="E15" s="275" t="s">
        <v>695</v>
      </c>
      <c r="F15" s="598" t="s">
        <v>694</v>
      </c>
      <c r="G15" s="250" t="s">
        <v>567</v>
      </c>
      <c r="H15" s="580" t="s">
        <v>694</v>
      </c>
      <c r="I15" s="275" t="s">
        <v>221</v>
      </c>
      <c r="J15" s="275" t="s">
        <v>695</v>
      </c>
      <c r="K15" s="598" t="s">
        <v>694</v>
      </c>
    </row>
    <row r="16" spans="1:12" ht="30.75" customHeight="1">
      <c r="A16" s="236" t="s">
        <v>433</v>
      </c>
      <c r="B16" s="230"/>
      <c r="C16" s="230"/>
      <c r="D16" s="250" t="s">
        <v>310</v>
      </c>
      <c r="E16" s="275"/>
      <c r="F16" s="599"/>
      <c r="G16" s="238" t="s">
        <v>680</v>
      </c>
      <c r="H16" s="250"/>
      <c r="I16" s="275"/>
      <c r="J16" s="275"/>
      <c r="K16" s="294"/>
    </row>
    <row r="17" spans="1:12" ht="27.75" customHeight="1">
      <c r="A17" s="573" t="s">
        <v>541</v>
      </c>
      <c r="B17" s="573"/>
      <c r="C17" s="573"/>
      <c r="D17" s="573"/>
      <c r="E17" s="573"/>
      <c r="F17" s="573"/>
      <c r="G17" s="230"/>
      <c r="H17" s="230"/>
      <c r="I17" s="230"/>
      <c r="J17" s="230"/>
      <c r="K17" s="230"/>
    </row>
    <row r="18" spans="1:12" ht="11.25" customHeight="1"/>
    <row r="19" spans="1:12" ht="11.25" customHeight="1"/>
    <row r="20" spans="1:12">
      <c r="A20" s="228" t="s">
        <v>333</v>
      </c>
    </row>
    <row r="21" spans="1:12" ht="14.25" customHeight="1">
      <c r="A21" s="574" t="s">
        <v>730</v>
      </c>
    </row>
    <row r="22" spans="1:12" ht="15.75" customHeight="1">
      <c r="A22" s="480" t="s">
        <v>305</v>
      </c>
      <c r="B22" s="426"/>
      <c r="C22" s="581" t="s">
        <v>385</v>
      </c>
      <c r="D22" s="583"/>
      <c r="E22" s="583"/>
      <c r="F22" s="583"/>
      <c r="G22" s="583"/>
      <c r="H22" s="583"/>
      <c r="I22" s="583"/>
      <c r="J22" s="589"/>
      <c r="K22" s="302" t="s">
        <v>681</v>
      </c>
      <c r="L22" s="302" t="s">
        <v>117</v>
      </c>
    </row>
    <row r="23" spans="1:12" ht="13.5" customHeight="1">
      <c r="A23" s="575"/>
      <c r="B23" s="578"/>
      <c r="C23" s="480" t="s">
        <v>466</v>
      </c>
      <c r="D23" s="302" t="s">
        <v>49</v>
      </c>
      <c r="E23" s="480" t="s">
        <v>658</v>
      </c>
      <c r="F23" s="583"/>
      <c r="G23" s="589"/>
      <c r="H23" s="607" t="s">
        <v>723</v>
      </c>
      <c r="I23" s="611" t="s">
        <v>724</v>
      </c>
      <c r="J23" s="302" t="s">
        <v>141</v>
      </c>
      <c r="K23" s="383"/>
      <c r="L23" s="383"/>
    </row>
    <row r="24" spans="1:12" ht="43.5" customHeight="1">
      <c r="A24" s="481"/>
      <c r="B24" s="495"/>
      <c r="C24" s="481"/>
      <c r="D24" s="447"/>
      <c r="E24" s="447"/>
      <c r="F24" s="600" t="s">
        <v>721</v>
      </c>
      <c r="G24" s="600" t="s">
        <v>722</v>
      </c>
      <c r="H24" s="608"/>
      <c r="I24" s="612"/>
      <c r="J24" s="447"/>
      <c r="K24" s="447"/>
      <c r="L24" s="447"/>
    </row>
    <row r="25" spans="1:12" ht="18.75" customHeight="1">
      <c r="A25" s="330"/>
      <c r="B25" s="307"/>
      <c r="C25" s="582"/>
      <c r="D25" s="588" t="str">
        <f>IF(OR(C25="1.通常型スプリンクラー",C25="2.水道連結型スプリンクラー"),"｢有｣か｢無｣を入力",IF(OR(C25="3.パッケージ型自動消火設備",C25="4.消防法施行令第32条適用設備"),"入力不要",""))</f>
        <v/>
      </c>
      <c r="E25" s="592">
        <f>SUM(F25:G25)</f>
        <v>0</v>
      </c>
      <c r="F25" s="592">
        <v>0</v>
      </c>
      <c r="G25" s="592">
        <v>0</v>
      </c>
      <c r="H25" s="592">
        <v>0</v>
      </c>
      <c r="I25" s="586"/>
      <c r="J25" s="603"/>
      <c r="K25" s="592">
        <f>E25+H25</f>
        <v>0</v>
      </c>
      <c r="L25" s="314"/>
    </row>
    <row r="26" spans="1:12" ht="18.75" customHeight="1">
      <c r="A26" s="330"/>
      <c r="B26" s="307"/>
      <c r="C26" s="582"/>
      <c r="D26" s="588" t="str">
        <f>IF(OR(C26="1.通常型スプリンクラー",C26="2.水道連結型スプリンクラー"),"｢有｣か｢無｣を入力",IF(OR(C26="3.パッケージ型自動消火設備",C26="4.消防法施行令第32条適用設備"),"入力不要",""))</f>
        <v/>
      </c>
      <c r="E26" s="592">
        <f>SUM(F26:G26)</f>
        <v>0</v>
      </c>
      <c r="F26" s="592">
        <v>0</v>
      </c>
      <c r="G26" s="592">
        <v>0</v>
      </c>
      <c r="H26" s="592">
        <v>0</v>
      </c>
      <c r="I26" s="586"/>
      <c r="J26" s="603"/>
      <c r="K26" s="592">
        <f>E26+H26</f>
        <v>0</v>
      </c>
      <c r="L26" s="314"/>
    </row>
    <row r="27" spans="1:12" ht="19.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v>0</v>
      </c>
      <c r="G27" s="592">
        <v>0</v>
      </c>
      <c r="H27" s="592">
        <v>0</v>
      </c>
      <c r="I27" s="586"/>
      <c r="J27" s="603"/>
      <c r="K27" s="592">
        <f>E27+H27</f>
        <v>0</v>
      </c>
      <c r="L27" s="314"/>
    </row>
    <row r="28" spans="1:12" ht="14.25" customHeight="1">
      <c r="A28" s="574" t="s">
        <v>720</v>
      </c>
    </row>
    <row r="29" spans="1:12" ht="15" customHeight="1">
      <c r="A29" s="480" t="s">
        <v>154</v>
      </c>
      <c r="B29" s="579"/>
      <c r="C29" s="583"/>
      <c r="D29" s="589"/>
      <c r="E29" s="402" t="s">
        <v>683</v>
      </c>
      <c r="F29" s="402" t="s">
        <v>655</v>
      </c>
      <c r="G29" s="402" t="s">
        <v>684</v>
      </c>
      <c r="H29" s="302" t="s">
        <v>377</v>
      </c>
      <c r="I29" s="302" t="s">
        <v>681</v>
      </c>
      <c r="J29" s="480" t="s">
        <v>117</v>
      </c>
      <c r="K29" s="426"/>
    </row>
    <row r="30" spans="1:12" ht="37.5" customHeight="1">
      <c r="A30" s="481"/>
      <c r="B30" s="495"/>
      <c r="C30" s="584" t="s">
        <v>242</v>
      </c>
      <c r="D30" s="589"/>
      <c r="E30" s="402"/>
      <c r="F30" s="402"/>
      <c r="G30" s="402"/>
      <c r="H30" s="447"/>
      <c r="I30" s="447"/>
      <c r="J30" s="481"/>
      <c r="K30" s="495"/>
    </row>
    <row r="31" spans="1:12" ht="35.25" customHeight="1">
      <c r="A31" s="330" t="s">
        <v>728</v>
      </c>
      <c r="B31" s="307"/>
      <c r="C31" s="244" t="s">
        <v>72</v>
      </c>
      <c r="D31" s="260"/>
      <c r="E31" s="593" t="s">
        <v>72</v>
      </c>
      <c r="F31" s="586"/>
      <c r="G31" s="603"/>
      <c r="H31" s="603"/>
      <c r="I31" s="592"/>
      <c r="J31" s="244"/>
      <c r="K31" s="260"/>
    </row>
    <row r="32" spans="1:12" ht="30" customHeight="1">
      <c r="A32" s="576" t="s">
        <v>448</v>
      </c>
      <c r="B32" s="576"/>
      <c r="C32" s="576"/>
      <c r="D32" s="576"/>
      <c r="E32" s="576"/>
      <c r="F32" s="576"/>
      <c r="G32" s="576"/>
      <c r="H32" s="576"/>
      <c r="I32" s="576"/>
      <c r="J32" s="576"/>
      <c r="K32" s="576"/>
    </row>
    <row r="33" spans="1:13" ht="66" customHeight="1">
      <c r="A33" s="577" t="s">
        <v>727</v>
      </c>
      <c r="B33" s="577"/>
      <c r="C33" s="577"/>
      <c r="D33" s="577"/>
      <c r="E33" s="577"/>
      <c r="F33" s="577"/>
      <c r="G33" s="577"/>
      <c r="H33" s="577"/>
      <c r="I33" s="577"/>
      <c r="J33" s="577"/>
      <c r="K33" s="577"/>
    </row>
    <row r="34" spans="1:13" ht="16.5" customHeight="1">
      <c r="A34" s="577" t="s">
        <v>97</v>
      </c>
      <c r="B34" s="577"/>
      <c r="C34" s="577"/>
      <c r="D34" s="577"/>
      <c r="E34" s="577"/>
      <c r="F34" s="577"/>
      <c r="G34" s="577"/>
      <c r="H34" s="577"/>
      <c r="I34" s="577"/>
      <c r="J34" s="577"/>
      <c r="K34" s="577"/>
    </row>
    <row r="35" spans="1:13" ht="33" customHeight="1">
      <c r="A35" s="227" t="s">
        <v>729</v>
      </c>
      <c r="B35" s="227"/>
      <c r="C35" s="227"/>
      <c r="D35" s="227"/>
      <c r="E35" s="227"/>
      <c r="F35" s="227"/>
      <c r="G35" s="227"/>
      <c r="H35" s="227"/>
      <c r="I35" s="227"/>
      <c r="J35" s="227"/>
      <c r="K35" s="227"/>
    </row>
    <row r="36" spans="1:13" ht="14.25" customHeight="1"/>
    <row r="37" spans="1:13" ht="14.25" customHeight="1"/>
    <row r="38" spans="1:13">
      <c r="A38" s="228" t="s">
        <v>641</v>
      </c>
    </row>
    <row r="39" spans="1:13" ht="29.25" customHeight="1">
      <c r="A39" s="574" t="s">
        <v>725</v>
      </c>
    </row>
    <row r="40" spans="1:13" ht="46.5" customHeight="1">
      <c r="A40" s="343" t="s">
        <v>688</v>
      </c>
      <c r="B40" s="356"/>
      <c r="C40" s="585" t="s">
        <v>726</v>
      </c>
      <c r="D40" s="590" t="s">
        <v>686</v>
      </c>
      <c r="E40" s="594" t="s">
        <v>68</v>
      </c>
      <c r="F40" s="594" t="s">
        <v>286</v>
      </c>
      <c r="G40" s="604" t="s">
        <v>463</v>
      </c>
      <c r="H40" s="349"/>
      <c r="I40" s="250" t="s">
        <v>111</v>
      </c>
      <c r="J40" s="614" t="s">
        <v>637</v>
      </c>
      <c r="K40" s="618"/>
    </row>
    <row r="41" spans="1:13" ht="18" customHeight="1">
      <c r="A41" s="330" t="str">
        <f>IF('別紙8-1（スプリンクラー）'!A25="","",'別紙8-1（スプリンクラー）'!A25)</f>
        <v/>
      </c>
      <c r="B41" s="307"/>
      <c r="C41" s="586" t="str">
        <f>IF('別紙8-1（スプリンクラー）'!I25="","",'別紙8-1（スプリンクラー）'!I25)</f>
        <v/>
      </c>
      <c r="D41" s="591">
        <f>IF('別紙8-1（スプリンクラー）'!E25="","",'別紙8-1（スプリンクラー）'!E25)</f>
        <v>0</v>
      </c>
      <c r="E41" s="595" t="b">
        <f>IF('別紙8-1（スプリンクラー）'!C25="1.通常型スプリンクラー",23000,IF('別紙8-1（スプリンクラー）'!C25="2.水道連結型スプリンクラー",22000,IF('別紙8-1（スプリンクラー）'!C25="3.パッケージ型自動消火設備",27000,IF('別紙8-1（スプリンクラー）'!C25="4.消防法施行令第32条適用設備",26000))))</f>
        <v>0</v>
      </c>
      <c r="F41" s="601">
        <f>IF(AND(OR('別紙8-1（スプリンクラー）'!C25="1.通常型スプリンクラー",'別紙8-1（スプリンクラー）'!C25="2.水道連結型スプリンクラー"),'別紙8-1（スプリンクラー）'!D25="有"),2350000,0)</f>
        <v>0</v>
      </c>
      <c r="G41" s="586">
        <f>IF(D41="","",SUM(ROUND(D41,0)*E41,F41))</f>
        <v>0</v>
      </c>
      <c r="H41" s="601"/>
      <c r="I41" s="613">
        <v>0.5</v>
      </c>
      <c r="J41" s="615">
        <f>IF(D41="","",ROUNDDOWN(MIN(C41,G41)*I41,-3))</f>
        <v>0</v>
      </c>
      <c r="K41" s="619"/>
    </row>
    <row r="42" spans="1:13" ht="19.5" customHeight="1">
      <c r="A42" s="330" t="str">
        <f>IF('別紙8-1（スプリンクラー）'!A26="","",'別紙8-1（スプリンクラー）'!A26)</f>
        <v/>
      </c>
      <c r="B42" s="307"/>
      <c r="C42" s="586" t="str">
        <f>IF('別紙8-1（スプリンクラー）'!I26="","",'別紙8-1（スプリンクラー）'!I26)</f>
        <v/>
      </c>
      <c r="D42" s="592">
        <f>IF('別紙8-1（スプリンクラー）'!E26="","",'別紙8-1（スプリンクラー）'!E26)</f>
        <v>0</v>
      </c>
      <c r="E42" s="595" t="b">
        <f>IF('別紙8-1（スプリンクラー）'!C26="1.通常型スプリンクラー",23000,IF('別紙8-1（スプリンクラー）'!C26="2.水道連結型スプリンクラー",22000,IF('別紙8-1（スプリンクラー）'!C26="3.パッケージ型自動消火設備",27000,IF('別紙8-1（スプリンクラー）'!C26="4.消防法施行令第32条適用設備",26000))))</f>
        <v>0</v>
      </c>
      <c r="F42" s="601">
        <f>IF(AND(OR('別紙8-1（スプリンクラー）'!C26="1.通常型スプリンクラー",'別紙8-1（スプリンクラー）'!C26="2.水道連結型スプリンクラー"),'別紙8-1（スプリンクラー）'!D26="有"),2350000,0)</f>
        <v>0</v>
      </c>
      <c r="G42" s="586">
        <f>IF(D42="","",SUM(ROUND(D42,0)*E42,F42))</f>
        <v>0</v>
      </c>
      <c r="H42" s="601"/>
      <c r="I42" s="613">
        <v>0.5</v>
      </c>
      <c r="J42" s="615">
        <f>IF(D42="","",ROUNDDOWN(MIN(C42,G42)*I42,-3))</f>
        <v>0</v>
      </c>
      <c r="K42" s="619"/>
    </row>
    <row r="43" spans="1:13" ht="19.5" customHeight="1">
      <c r="A43" s="330" t="str">
        <f>IF('別紙8-1（スプリンクラー）'!A27="","",'別紙8-1（スプリンクラー）'!A27)</f>
        <v/>
      </c>
      <c r="B43" s="307"/>
      <c r="C43" s="586" t="str">
        <f>IF('別紙8-1（スプリンクラー）'!I27="","",'別紙8-1（スプリンクラー）'!I27)</f>
        <v/>
      </c>
      <c r="D43" s="592">
        <f>IF('別紙8-1（スプリンクラー）'!E27="","",'別紙8-1（スプリンクラー）'!E27)</f>
        <v>0</v>
      </c>
      <c r="E43" s="595" t="b">
        <f>IF('別紙8-1（スプリンクラー）'!C27="1.通常型スプリンクラー",23000,IF('別紙8-1（スプリンクラー）'!C27="2.水道連結型スプリンクラー",22000,IF('別紙8-1（スプリンクラー）'!C27="3.パッケージ型自動消火設備",27000,IF('別紙8-1（スプリンクラー）'!C27="4.消防法施行令第32条適用設備",26000))))</f>
        <v>0</v>
      </c>
      <c r="F43" s="601">
        <f>IF(AND(OR('別紙8-1（スプリンクラー）'!C27="1.通常型スプリンクラー",'別紙8-1（スプリンクラー）'!C27="2.水道連結型スプリンクラー"),'別紙8-1（スプリンクラー）'!D27="有"),2350000,0)</f>
        <v>0</v>
      </c>
      <c r="G43" s="586">
        <f>IF(D43="","",SUM(ROUND(D43,0)*E43,F43))</f>
        <v>0</v>
      </c>
      <c r="H43" s="601"/>
      <c r="I43" s="613">
        <v>0.5</v>
      </c>
      <c r="J43" s="616">
        <f>IF(D43="","",ROUNDDOWN(MIN(C43,G43)*I43,-3))</f>
        <v>0</v>
      </c>
      <c r="K43" s="620"/>
    </row>
    <row r="44" spans="1:13" ht="14.25" customHeight="1">
      <c r="E44" s="596"/>
      <c r="J44" s="231" t="s">
        <v>342</v>
      </c>
      <c r="K44" s="231"/>
      <c r="L44" s="231"/>
      <c r="M44" s="621"/>
    </row>
    <row r="45" spans="1:13" ht="14.25" customHeight="1">
      <c r="A45" s="574" t="s">
        <v>329</v>
      </c>
      <c r="L45" s="621"/>
      <c r="M45" s="621"/>
    </row>
    <row r="46" spans="1:13" ht="37.5" customHeight="1">
      <c r="A46" s="343" t="s">
        <v>547</v>
      </c>
      <c r="B46" s="356"/>
      <c r="C46" s="238" t="s">
        <v>687</v>
      </c>
      <c r="D46" s="230"/>
      <c r="E46" s="238" t="s">
        <v>127</v>
      </c>
      <c r="F46" s="250"/>
      <c r="G46" s="605" t="s">
        <v>626</v>
      </c>
      <c r="H46" s="609"/>
      <c r="I46" s="227"/>
      <c r="J46" s="617"/>
      <c r="K46" s="231"/>
    </row>
    <row r="47" spans="1:13" ht="19.5" customHeight="1">
      <c r="A47" s="330" t="s">
        <v>527</v>
      </c>
      <c r="B47" s="307"/>
      <c r="C47" s="587" t="str">
        <f>IF(F31="","",F31)</f>
        <v/>
      </c>
      <c r="D47" s="587"/>
      <c r="E47" s="597">
        <v>1222000</v>
      </c>
      <c r="F47" s="602"/>
      <c r="G47" s="606" t="str">
        <f>IF(C47="","",ROUNDDOWN(MIN(C47,E47),-3))</f>
        <v/>
      </c>
      <c r="H47" s="610"/>
      <c r="I47" s="227"/>
      <c r="J47" s="273"/>
      <c r="K47" s="273"/>
    </row>
    <row r="48" spans="1:13" ht="14.25" customHeight="1"/>
    <row r="49" ht="14.25" customHeight="1"/>
    <row r="50" ht="6" customHeight="1"/>
    <row r="51" ht="17.25" customHeight="1"/>
    <row r="52" hidden="1"/>
  </sheetData>
  <mergeCells count="69">
    <mergeCell ref="A2:L2"/>
    <mergeCell ref="B5:F5"/>
    <mergeCell ref="B6:F6"/>
    <mergeCell ref="A9:C9"/>
    <mergeCell ref="D9:F9"/>
    <mergeCell ref="G9:K9"/>
    <mergeCell ref="A10:C10"/>
    <mergeCell ref="D10:F10"/>
    <mergeCell ref="G10:K10"/>
    <mergeCell ref="B14:F14"/>
    <mergeCell ref="G14:K14"/>
    <mergeCell ref="B16:C16"/>
    <mergeCell ref="D16:E16"/>
    <mergeCell ref="H16:K16"/>
    <mergeCell ref="A17:F17"/>
    <mergeCell ref="G17:K17"/>
    <mergeCell ref="C22:J22"/>
    <mergeCell ref="A25:B25"/>
    <mergeCell ref="A26:B26"/>
    <mergeCell ref="A27:B27"/>
    <mergeCell ref="C29:D29"/>
    <mergeCell ref="C30:D30"/>
    <mergeCell ref="A31:B31"/>
    <mergeCell ref="C31:D31"/>
    <mergeCell ref="J31:K31"/>
    <mergeCell ref="A32:K32"/>
    <mergeCell ref="A33:K33"/>
    <mergeCell ref="A34:K34"/>
    <mergeCell ref="A35:K35"/>
    <mergeCell ref="A40:B40"/>
    <mergeCell ref="G40:H40"/>
    <mergeCell ref="J40:K40"/>
    <mergeCell ref="A41:B41"/>
    <mergeCell ref="G41:H41"/>
    <mergeCell ref="J41:K41"/>
    <mergeCell ref="A42:B42"/>
    <mergeCell ref="G42:H42"/>
    <mergeCell ref="J42:K42"/>
    <mergeCell ref="A43:B43"/>
    <mergeCell ref="G43:H43"/>
    <mergeCell ref="J43:K43"/>
    <mergeCell ref="J44:L44"/>
    <mergeCell ref="A46:B46"/>
    <mergeCell ref="C46:D46"/>
    <mergeCell ref="E46:F46"/>
    <mergeCell ref="G46:H46"/>
    <mergeCell ref="J46:K46"/>
    <mergeCell ref="A47:B47"/>
    <mergeCell ref="C47:D47"/>
    <mergeCell ref="E47:F47"/>
    <mergeCell ref="G47:H47"/>
    <mergeCell ref="J47:K47"/>
    <mergeCell ref="A14:A15"/>
    <mergeCell ref="A22:B24"/>
    <mergeCell ref="K22:K24"/>
    <mergeCell ref="L22:L24"/>
    <mergeCell ref="C23:C24"/>
    <mergeCell ref="D23:D24"/>
    <mergeCell ref="E23:E24"/>
    <mergeCell ref="H23:H24"/>
    <mergeCell ref="I23:I24"/>
    <mergeCell ref="J23:J24"/>
    <mergeCell ref="A29:B30"/>
    <mergeCell ref="E29:E30"/>
    <mergeCell ref="F29:F30"/>
    <mergeCell ref="G29:G30"/>
    <mergeCell ref="H29:H30"/>
    <mergeCell ref="I29:I30"/>
    <mergeCell ref="J29:K30"/>
  </mergeCells>
  <phoneticPr fontId="3"/>
  <dataValidations count="7">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B16:C16">
      <formula1>"有床,無床"</formula1>
    </dataValidation>
    <dataValidation type="list" allowBlank="1" showDropDown="0" showInputMessage="1" showErrorMessage="1" sqref="G17:K17">
      <formula1>"○,×"</formula1>
    </dataValidation>
    <dataValidation type="list" allowBlank="1" showDropDown="0" showInputMessage="1" showErrorMessage="1" sqref="H16:K16">
      <formula1>"鉄骨鉄筋コンクリート造,鉄筋コンクリート造,鉄骨造(鉄筋コンクリート造と同等の強度),鉄骨造(ブロック造と同等の強度),ブロック造,木造,プレハブ造,その他"</formula1>
    </dataValidation>
    <dataValidation type="list" allowBlank="1" showDropDown="0" showInputMessage="1" showErrorMessage="0" sqref="D25:D27">
      <formula1>"有,無"</formula1>
    </dataValidation>
    <dataValidation allowBlank="1" showDropDown="0" showInputMessage="1" showErrorMessage="0" sqref="E41:E44"/>
    <dataValidation type="list" allowBlank="1" showDropDown="0" showInputMessage="1" showErrorMessage="1" sqref="C25:C27">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FFC000"/>
  </sheetPr>
  <dimension ref="A1:K29"/>
  <sheetViews>
    <sheetView showGridLines="0" view="pageBreakPreview" zoomScale="90" zoomScaleSheetLayoutView="90" workbookViewId="0"/>
  </sheetViews>
  <sheetFormatPr defaultColWidth="9" defaultRowHeight="12"/>
  <cols>
    <col min="1" max="1" width="11.25" style="228" customWidth="1"/>
    <col min="2" max="18" width="10" style="228" customWidth="1"/>
    <col min="19" max="16384" width="9" style="228"/>
  </cols>
  <sheetData>
    <row r="1" spans="1:11">
      <c r="A1" s="228" t="s">
        <v>747</v>
      </c>
    </row>
    <row r="2" spans="1:11" ht="18" customHeight="1">
      <c r="A2" s="229" t="s">
        <v>622</v>
      </c>
      <c r="B2" s="229"/>
      <c r="C2" s="229"/>
      <c r="D2" s="229"/>
      <c r="E2" s="229"/>
      <c r="F2" s="229"/>
      <c r="G2" s="229"/>
      <c r="H2" s="229"/>
      <c r="I2" s="229"/>
      <c r="J2" s="229"/>
      <c r="K2" s="229"/>
    </row>
    <row r="5" spans="1:11" ht="18.75" customHeight="1">
      <c r="A5" s="230" t="s">
        <v>299</v>
      </c>
      <c r="B5" s="232" t="s">
        <v>743</v>
      </c>
      <c r="C5" s="232"/>
      <c r="D5" s="232"/>
      <c r="E5" s="232"/>
      <c r="F5" s="232"/>
    </row>
    <row r="6" spans="1:11" ht="12" customHeight="1">
      <c r="A6" s="231"/>
      <c r="B6" s="249"/>
      <c r="C6" s="249"/>
      <c r="D6" s="249"/>
      <c r="E6" s="249"/>
      <c r="F6" s="249"/>
    </row>
    <row r="8" spans="1:11">
      <c r="A8" s="232" t="s">
        <v>574</v>
      </c>
      <c r="B8" s="232"/>
      <c r="C8" s="232"/>
      <c r="D8" s="232" t="s">
        <v>627</v>
      </c>
      <c r="E8" s="232"/>
      <c r="F8" s="232"/>
      <c r="G8" s="232" t="s">
        <v>535</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c r="A13" s="235" t="s">
        <v>399</v>
      </c>
      <c r="B13" s="230" t="s">
        <v>550</v>
      </c>
      <c r="C13" s="230"/>
      <c r="D13" s="230"/>
      <c r="E13" s="230"/>
      <c r="F13" s="230"/>
      <c r="G13" s="230" t="s">
        <v>538</v>
      </c>
      <c r="H13" s="230"/>
      <c r="I13" s="230"/>
      <c r="J13" s="230"/>
      <c r="K13" s="230"/>
    </row>
    <row r="14" spans="1:11" ht="18.75" customHeight="1">
      <c r="A14" s="236"/>
      <c r="B14" s="250" t="s">
        <v>567</v>
      </c>
      <c r="C14" s="580" t="s">
        <v>245</v>
      </c>
      <c r="D14" s="275" t="s">
        <v>221</v>
      </c>
      <c r="E14" s="275" t="s">
        <v>695</v>
      </c>
      <c r="F14" s="598" t="s">
        <v>245</v>
      </c>
      <c r="G14" s="250" t="s">
        <v>567</v>
      </c>
      <c r="H14" s="580" t="s">
        <v>245</v>
      </c>
      <c r="I14" s="275" t="s">
        <v>221</v>
      </c>
      <c r="J14" s="275" t="s">
        <v>695</v>
      </c>
      <c r="K14" s="598" t="s">
        <v>245</v>
      </c>
    </row>
    <row r="15" spans="1:11" ht="18.75" customHeight="1">
      <c r="A15" s="230" t="s">
        <v>431</v>
      </c>
      <c r="B15" s="230"/>
      <c r="C15" s="230"/>
      <c r="D15" s="230"/>
      <c r="E15" s="230"/>
      <c r="F15" s="230"/>
      <c r="G15" s="250"/>
      <c r="H15" s="275"/>
      <c r="I15" s="275"/>
      <c r="J15" s="275"/>
      <c r="K15" s="294"/>
    </row>
    <row r="16" spans="1:11">
      <c r="A16" s="237" t="s">
        <v>323</v>
      </c>
      <c r="B16" s="230" t="s">
        <v>556</v>
      </c>
      <c r="C16" s="230"/>
      <c r="D16" s="230"/>
      <c r="E16" s="230"/>
      <c r="F16" s="230"/>
      <c r="G16" s="230" t="s">
        <v>409</v>
      </c>
      <c r="H16" s="230"/>
      <c r="I16" s="230"/>
      <c r="J16" s="230"/>
      <c r="K16" s="230"/>
    </row>
    <row r="17" spans="1:11" ht="18.75" customHeight="1">
      <c r="A17" s="236"/>
      <c r="B17" s="230"/>
      <c r="C17" s="230"/>
      <c r="D17" s="230"/>
      <c r="E17" s="230"/>
      <c r="F17" s="230"/>
      <c r="G17" s="230"/>
      <c r="H17" s="230"/>
      <c r="I17" s="230"/>
      <c r="J17" s="230"/>
      <c r="K17" s="230"/>
    </row>
    <row r="19" spans="1:11">
      <c r="A19" s="228" t="s">
        <v>333</v>
      </c>
    </row>
    <row r="20" spans="1:11" ht="18.75" customHeight="1">
      <c r="A20" s="315" t="s">
        <v>18</v>
      </c>
      <c r="B20" s="244" t="s">
        <v>410</v>
      </c>
      <c r="C20" s="360"/>
      <c r="D20" s="284"/>
      <c r="E20" s="234"/>
      <c r="F20" s="408"/>
      <c r="G20" s="408"/>
      <c r="H20" s="408"/>
      <c r="I20" s="234"/>
      <c r="J20" s="234"/>
      <c r="K20" s="234"/>
    </row>
    <row r="21" spans="1:11" ht="20" customHeight="1">
      <c r="A21" s="238" t="s">
        <v>731</v>
      </c>
      <c r="B21" s="624"/>
      <c r="C21" s="624"/>
      <c r="D21" s="631"/>
      <c r="E21" s="256"/>
      <c r="F21" s="256"/>
      <c r="G21" s="256"/>
      <c r="H21" s="256"/>
      <c r="I21" s="256"/>
      <c r="J21" s="256"/>
      <c r="K21" s="256"/>
    </row>
    <row r="22" spans="1:11" ht="19.5" customHeight="1">
      <c r="A22" s="238" t="s">
        <v>732</v>
      </c>
      <c r="B22" s="625"/>
      <c r="C22" s="629"/>
      <c r="D22" s="632"/>
      <c r="E22" s="500"/>
      <c r="F22" s="500"/>
      <c r="G22" s="500"/>
      <c r="H22" s="500"/>
      <c r="I22" s="256"/>
      <c r="J22" s="256"/>
      <c r="K22" s="256"/>
    </row>
    <row r="23" spans="1:11" ht="19.5" customHeight="1">
      <c r="A23" s="230"/>
      <c r="B23" s="626"/>
      <c r="C23" s="630"/>
      <c r="D23" s="256"/>
      <c r="E23" s="256"/>
      <c r="F23" s="256"/>
      <c r="G23" s="256"/>
      <c r="H23" s="256"/>
      <c r="I23" s="256"/>
      <c r="J23" s="256"/>
      <c r="K23" s="256"/>
    </row>
    <row r="24" spans="1:11" ht="12" customHeight="1">
      <c r="A24" s="623"/>
      <c r="B24" s="627"/>
      <c r="C24" s="627"/>
      <c r="D24" s="633"/>
      <c r="E24" s="633"/>
      <c r="F24" s="633"/>
      <c r="G24" s="633"/>
      <c r="H24" s="633"/>
      <c r="I24" s="633"/>
      <c r="J24" s="633"/>
      <c r="K24" s="633"/>
    </row>
    <row r="25" spans="1:11" ht="12.75">
      <c r="A25" s="228" t="s">
        <v>733</v>
      </c>
    </row>
    <row r="26" spans="1:11" ht="59.25" customHeight="1">
      <c r="A26" s="279" t="s">
        <v>734</v>
      </c>
      <c r="B26" s="628" t="s">
        <v>737</v>
      </c>
      <c r="C26" s="628"/>
      <c r="D26" s="634" t="s">
        <v>735</v>
      </c>
      <c r="E26" s="279" t="s">
        <v>736</v>
      </c>
      <c r="F26" s="628" t="s">
        <v>738</v>
      </c>
      <c r="G26" s="232"/>
      <c r="H26" s="331" t="s">
        <v>111</v>
      </c>
      <c r="I26" s="635" t="s">
        <v>739</v>
      </c>
      <c r="J26" s="638"/>
    </row>
    <row r="27" spans="1:11" ht="20" customHeight="1">
      <c r="A27" s="279"/>
      <c r="B27" s="301"/>
      <c r="C27" s="301"/>
      <c r="D27" s="301"/>
      <c r="E27" s="301" t="s">
        <v>270</v>
      </c>
      <c r="F27" s="301"/>
      <c r="G27" s="301"/>
      <c r="H27" s="613">
        <v>0.33333333333333326</v>
      </c>
      <c r="I27" s="636"/>
      <c r="J27" s="639"/>
    </row>
    <row r="28" spans="1:11" ht="20" customHeight="1">
      <c r="A28" s="279"/>
      <c r="B28" s="301"/>
      <c r="C28" s="301"/>
      <c r="D28" s="301"/>
      <c r="E28" s="301" t="s">
        <v>270</v>
      </c>
      <c r="F28" s="301"/>
      <c r="G28" s="301"/>
      <c r="H28" s="613">
        <v>0.33333333333333326</v>
      </c>
      <c r="I28" s="636"/>
      <c r="J28" s="639"/>
    </row>
    <row r="29" spans="1:11" ht="20" customHeight="1">
      <c r="A29" s="279"/>
      <c r="B29" s="301"/>
      <c r="C29" s="301"/>
      <c r="D29" s="301"/>
      <c r="E29" s="301" t="s">
        <v>270</v>
      </c>
      <c r="F29" s="301"/>
      <c r="G29" s="301"/>
      <c r="H29" s="613">
        <v>0.33333333333333326</v>
      </c>
      <c r="I29" s="637"/>
      <c r="J29" s="640"/>
    </row>
  </sheetData>
  <mergeCells count="35">
    <mergeCell ref="A2:K2"/>
    <mergeCell ref="B5:F5"/>
    <mergeCell ref="A8:C8"/>
    <mergeCell ref="D8:F8"/>
    <mergeCell ref="G8:K8"/>
    <mergeCell ref="A9:C9"/>
    <mergeCell ref="D9:F9"/>
    <mergeCell ref="G9:K9"/>
    <mergeCell ref="B13:F13"/>
    <mergeCell ref="G13:K13"/>
    <mergeCell ref="B15:F15"/>
    <mergeCell ref="G15:K15"/>
    <mergeCell ref="B16:F16"/>
    <mergeCell ref="G16:K16"/>
    <mergeCell ref="B17:F17"/>
    <mergeCell ref="G17:K17"/>
    <mergeCell ref="B20:C20"/>
    <mergeCell ref="B21:C21"/>
    <mergeCell ref="B22:C22"/>
    <mergeCell ref="B23:C23"/>
    <mergeCell ref="B26:C26"/>
    <mergeCell ref="F26:G26"/>
    <mergeCell ref="I26:J26"/>
    <mergeCell ref="B27:C27"/>
    <mergeCell ref="F27:G27"/>
    <mergeCell ref="I27:J27"/>
    <mergeCell ref="B28:C28"/>
    <mergeCell ref="F28:G28"/>
    <mergeCell ref="I28:J28"/>
    <mergeCell ref="B29:C29"/>
    <mergeCell ref="F29:G29"/>
    <mergeCell ref="I29:J29"/>
    <mergeCell ref="A13:A14"/>
    <mergeCell ref="A16:A17"/>
    <mergeCell ref="A22:A23"/>
  </mergeCells>
  <phoneticPr fontId="3"/>
  <dataValidations count="3">
    <dataValidation type="list" allowBlank="1" showDropDown="0" showInputMessage="1" showErrorMessage="1" sqref="B15:F15">
      <formula1>"改修,撤去"</formula1>
    </dataValidation>
    <dataValidation type="list" allowBlank="1" showDropDown="1" showInputMessage="1" showErrorMessage="1" sqref="G15:K15">
      <formula1>#REF!</formula1>
    </dataValidation>
    <dataValidation type="list" allowBlank="1" showDropDown="0" showInputMessage="1" showErrorMessage="1" sqref="B17:K17">
      <formula1>"鉄骨鉄筋コンクリート造,鉄筋コンクリート造,鉄骨造(鉄筋コンクリート造と同等の強度),鉄骨造(ブロック造と同等の強度),ブロック造,その他"</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250</v>
      </c>
    </row>
    <row r="2" spans="1:11" ht="18" customHeight="1">
      <c r="A2" s="229" t="s">
        <v>404</v>
      </c>
      <c r="B2" s="229"/>
      <c r="C2" s="229"/>
      <c r="D2" s="229"/>
      <c r="E2" s="229"/>
      <c r="F2" s="229"/>
      <c r="G2" s="229"/>
      <c r="H2" s="229"/>
      <c r="I2" s="229"/>
      <c r="J2" s="229"/>
      <c r="K2" s="229"/>
    </row>
    <row r="5" spans="1:11" ht="18.75" customHeight="1">
      <c r="A5" s="230" t="s">
        <v>299</v>
      </c>
      <c r="B5" s="232" t="s">
        <v>272</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c r="A17" s="230" t="s">
        <v>433</v>
      </c>
      <c r="B17" s="230" t="s">
        <v>289</v>
      </c>
      <c r="C17" s="230"/>
      <c r="D17" s="230"/>
      <c r="E17" s="230"/>
      <c r="F17" s="230"/>
      <c r="G17" s="230" t="s">
        <v>521</v>
      </c>
      <c r="H17" s="230"/>
      <c r="I17" s="230"/>
      <c r="J17" s="230"/>
      <c r="K17" s="230"/>
    </row>
    <row r="18" spans="1:11" ht="18.75" customHeight="1">
      <c r="A18" s="230"/>
      <c r="B18" s="251"/>
      <c r="C18" s="251"/>
      <c r="D18" s="276" t="s">
        <v>310</v>
      </c>
      <c r="E18" s="281"/>
      <c r="F18" s="287"/>
      <c r="G18" s="251"/>
      <c r="H18" s="251"/>
      <c r="I18" s="276" t="s">
        <v>310</v>
      </c>
      <c r="J18" s="281"/>
      <c r="K18" s="287"/>
    </row>
    <row r="19" spans="1:11">
      <c r="A19" s="237" t="s">
        <v>323</v>
      </c>
      <c r="B19" s="230" t="s">
        <v>556</v>
      </c>
      <c r="C19" s="230"/>
      <c r="D19" s="230"/>
      <c r="E19" s="230"/>
      <c r="F19" s="230"/>
      <c r="G19" s="230" t="s">
        <v>409</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304</v>
      </c>
      <c r="B21" s="230" t="s">
        <v>143</v>
      </c>
      <c r="C21" s="232" t="s">
        <v>558</v>
      </c>
      <c r="D21" s="232"/>
      <c r="E21" s="232"/>
      <c r="F21" s="232"/>
      <c r="G21" s="232"/>
      <c r="H21" s="232"/>
      <c r="I21" s="232"/>
      <c r="J21" s="232"/>
      <c r="K21" s="232"/>
    </row>
    <row r="22" spans="1:11">
      <c r="A22" s="238"/>
      <c r="B22" s="251"/>
      <c r="C22" s="230" t="s">
        <v>334</v>
      </c>
      <c r="D22" s="230" t="s">
        <v>29</v>
      </c>
      <c r="E22" s="230" t="s">
        <v>560</v>
      </c>
      <c r="F22" s="250" t="s">
        <v>409</v>
      </c>
      <c r="G22" s="294"/>
      <c r="H22" s="230" t="s">
        <v>375</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333</v>
      </c>
    </row>
    <row r="28" spans="1:11" ht="3.75" customHeight="1"/>
    <row r="29" spans="1:11">
      <c r="A29" s="239" t="s">
        <v>18</v>
      </c>
      <c r="B29" s="252" t="s">
        <v>474</v>
      </c>
      <c r="C29" s="267"/>
      <c r="D29" s="267"/>
      <c r="E29" s="267"/>
      <c r="F29" s="267"/>
      <c r="G29" s="295"/>
      <c r="H29" s="252" t="s">
        <v>482</v>
      </c>
      <c r="I29" s="295"/>
      <c r="J29" s="302" t="s">
        <v>364</v>
      </c>
      <c r="K29" s="239" t="s">
        <v>548</v>
      </c>
    </row>
    <row r="30" spans="1:11" ht="24">
      <c r="A30" s="240"/>
      <c r="B30" s="239" t="s">
        <v>540</v>
      </c>
      <c r="C30" s="239" t="s">
        <v>0</v>
      </c>
      <c r="D30" s="239" t="s">
        <v>509</v>
      </c>
      <c r="E30" s="239" t="s">
        <v>511</v>
      </c>
      <c r="F30" s="239" t="s">
        <v>7</v>
      </c>
      <c r="G30" s="239" t="s">
        <v>44</v>
      </c>
      <c r="H30" s="302" t="s">
        <v>478</v>
      </c>
      <c r="I30" s="245" t="s">
        <v>545</v>
      </c>
      <c r="J30" s="240"/>
      <c r="K30" s="240"/>
    </row>
    <row r="31" spans="1:11" ht="18.75" customHeight="1">
      <c r="A31" s="230" t="s">
        <v>576</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488</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569</v>
      </c>
    </row>
    <row r="45" spans="1:11" ht="3.75" customHeight="1"/>
    <row r="46" spans="1:11" ht="18.75" customHeight="1">
      <c r="A46" s="244" t="s">
        <v>495</v>
      </c>
      <c r="B46" s="260"/>
      <c r="C46" s="268"/>
      <c r="D46" s="277"/>
      <c r="E46" s="277"/>
      <c r="F46" s="277"/>
      <c r="G46" s="277"/>
      <c r="H46" s="303"/>
      <c r="I46" s="234"/>
      <c r="J46" s="234"/>
      <c r="K46" s="234"/>
    </row>
    <row r="47" spans="1:11" ht="18.75" customHeight="1">
      <c r="A47" s="245" t="s">
        <v>268</v>
      </c>
      <c r="B47" s="261"/>
      <c r="C47" s="269"/>
      <c r="D47" s="278"/>
      <c r="E47" s="278"/>
      <c r="F47" s="278"/>
      <c r="G47" s="278"/>
      <c r="H47" s="304"/>
      <c r="I47" s="273"/>
      <c r="J47" s="273"/>
      <c r="K47" s="273"/>
    </row>
    <row r="48" spans="1:11" ht="18.75" customHeight="1">
      <c r="A48" s="246"/>
      <c r="B48" s="262" t="s">
        <v>206</v>
      </c>
      <c r="C48" s="270"/>
      <c r="D48" s="279" t="s">
        <v>542</v>
      </c>
      <c r="E48" s="279"/>
      <c r="F48" s="279"/>
      <c r="G48" s="293"/>
      <c r="H48" s="305"/>
      <c r="I48" s="273"/>
      <c r="J48" s="273"/>
      <c r="K48" s="273"/>
    </row>
    <row r="49" spans="1:11" ht="18.75" customHeight="1">
      <c r="A49" s="247"/>
      <c r="B49" s="263"/>
      <c r="C49" s="271"/>
      <c r="D49" s="279" t="s">
        <v>519</v>
      </c>
      <c r="E49" s="279"/>
      <c r="F49" s="279"/>
      <c r="G49" s="296"/>
      <c r="H49" s="306"/>
      <c r="I49" s="273"/>
      <c r="J49" s="273"/>
      <c r="K49" s="273"/>
    </row>
    <row r="50" spans="1:11" ht="18.75" customHeight="1">
      <c r="A50" s="247"/>
      <c r="B50" s="262" t="s">
        <v>571</v>
      </c>
      <c r="C50" s="270"/>
      <c r="D50" s="280" t="s">
        <v>312</v>
      </c>
      <c r="E50" s="280"/>
      <c r="F50" s="280"/>
      <c r="G50" s="296"/>
      <c r="H50" s="306"/>
      <c r="I50" s="248"/>
      <c r="J50" s="274"/>
      <c r="K50" s="274"/>
    </row>
    <row r="51" spans="1:11" ht="18.75" customHeight="1">
      <c r="A51" s="247"/>
      <c r="B51" s="264" t="s">
        <v>591</v>
      </c>
      <c r="C51" s="272"/>
      <c r="D51" s="280" t="s">
        <v>194</v>
      </c>
      <c r="E51" s="280"/>
      <c r="F51" s="280"/>
      <c r="G51" s="230" t="s">
        <v>574</v>
      </c>
      <c r="H51" s="289"/>
      <c r="I51" s="311"/>
      <c r="J51" s="311"/>
      <c r="K51" s="327"/>
    </row>
    <row r="52" spans="1:11" ht="18.75" customHeight="1">
      <c r="A52" s="247"/>
      <c r="B52" s="264"/>
      <c r="C52" s="272"/>
      <c r="D52" s="246"/>
      <c r="E52" s="235" t="s">
        <v>421</v>
      </c>
      <c r="F52" s="288"/>
      <c r="G52" s="288"/>
      <c r="H52" s="230" t="s">
        <v>117</v>
      </c>
      <c r="I52" s="288"/>
      <c r="J52" s="288"/>
      <c r="K52" s="288"/>
    </row>
    <row r="53" spans="1:11" ht="18.75" customHeight="1">
      <c r="A53" s="247"/>
      <c r="B53" s="247"/>
      <c r="C53" s="273"/>
      <c r="D53" s="247"/>
      <c r="E53" s="235" t="s">
        <v>553</v>
      </c>
      <c r="F53" s="289"/>
      <c r="G53" s="297" t="s">
        <v>498</v>
      </c>
      <c r="H53" s="230" t="s">
        <v>575</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8</v>
      </c>
      <c r="F55" s="290"/>
      <c r="G55" s="283" t="s">
        <v>557</v>
      </c>
      <c r="H55" s="307"/>
      <c r="I55" s="313"/>
      <c r="J55" s="318"/>
      <c r="K55" s="328"/>
    </row>
    <row r="56" spans="1:11" ht="18.75" customHeight="1">
      <c r="A56" s="247"/>
      <c r="B56" s="247"/>
      <c r="C56" s="273"/>
      <c r="D56" s="247"/>
      <c r="E56" s="284"/>
      <c r="F56" s="291"/>
      <c r="G56" s="298"/>
      <c r="H56" s="237" t="s">
        <v>718</v>
      </c>
      <c r="I56" s="314"/>
      <c r="J56" s="260" t="s">
        <v>578</v>
      </c>
      <c r="K56" s="315" t="s">
        <v>717</v>
      </c>
    </row>
    <row r="57" spans="1:11" ht="18.75" customHeight="1">
      <c r="A57" s="247"/>
      <c r="B57" s="247"/>
      <c r="C57" s="273"/>
      <c r="D57" s="247"/>
      <c r="E57" s="284"/>
      <c r="F57" s="291"/>
      <c r="G57" s="284"/>
      <c r="H57" s="308"/>
      <c r="I57" s="315" t="s">
        <v>716</v>
      </c>
      <c r="J57" s="319"/>
      <c r="K57" s="320"/>
    </row>
    <row r="58" spans="1:11" ht="18.75" customHeight="1">
      <c r="A58" s="247"/>
      <c r="B58" s="247"/>
      <c r="C58" s="273"/>
      <c r="D58" s="247"/>
      <c r="E58" s="284"/>
      <c r="F58" s="291"/>
      <c r="G58" s="284"/>
      <c r="H58" s="308"/>
      <c r="I58" s="240" t="s">
        <v>387</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404</v>
      </c>
      <c r="B2" s="229"/>
      <c r="C2" s="229"/>
      <c r="D2" s="229"/>
      <c r="E2" s="229"/>
      <c r="F2" s="229"/>
      <c r="G2" s="229"/>
      <c r="H2" s="229"/>
      <c r="I2" s="229"/>
      <c r="J2" s="229"/>
      <c r="K2" s="229"/>
    </row>
    <row r="5" spans="1:11" ht="18.75" customHeight="1">
      <c r="A5" s="230" t="s">
        <v>299</v>
      </c>
      <c r="B5" s="232" t="s">
        <v>294</v>
      </c>
      <c r="C5" s="232"/>
      <c r="D5" s="232"/>
      <c r="E5" s="232"/>
      <c r="F5" s="232"/>
    </row>
    <row r="6" spans="1:11" ht="18.75" customHeight="1">
      <c r="A6" s="230" t="s">
        <v>583</v>
      </c>
      <c r="B6" s="288"/>
      <c r="C6" s="288"/>
      <c r="D6" s="288"/>
      <c r="E6" s="288"/>
      <c r="F6" s="288"/>
    </row>
    <row r="7" spans="1:11" ht="12" customHeight="1">
      <c r="A7" s="231"/>
      <c r="B7" s="249"/>
      <c r="C7" s="249"/>
      <c r="D7" s="249"/>
      <c r="E7" s="249"/>
      <c r="F7" s="249"/>
    </row>
    <row r="9" spans="1:11">
      <c r="A9" s="232" t="s">
        <v>534</v>
      </c>
      <c r="B9" s="232"/>
      <c r="C9" s="232"/>
      <c r="D9" s="232" t="s">
        <v>6</v>
      </c>
      <c r="E9" s="232"/>
      <c r="F9" s="232"/>
      <c r="G9" s="232" t="s">
        <v>535</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321</v>
      </c>
    </row>
    <row r="14" spans="1:11" ht="3.75" customHeight="1"/>
    <row r="15" spans="1:11">
      <c r="A15" s="235" t="s">
        <v>399</v>
      </c>
      <c r="B15" s="230" t="s">
        <v>550</v>
      </c>
      <c r="C15" s="230"/>
      <c r="D15" s="230"/>
      <c r="E15" s="230"/>
      <c r="F15" s="230"/>
      <c r="G15" s="230" t="s">
        <v>538</v>
      </c>
      <c r="H15" s="230"/>
      <c r="I15" s="230"/>
      <c r="J15" s="230"/>
      <c r="K15" s="230"/>
    </row>
    <row r="16" spans="1:11" ht="18.75" customHeight="1">
      <c r="A16" s="236"/>
      <c r="B16" s="250" t="s">
        <v>567</v>
      </c>
      <c r="C16" s="265" t="s">
        <v>694</v>
      </c>
      <c r="D16" s="275" t="s">
        <v>221</v>
      </c>
      <c r="E16" s="275" t="s">
        <v>695</v>
      </c>
      <c r="F16" s="286" t="s">
        <v>694</v>
      </c>
      <c r="G16" s="250" t="s">
        <v>567</v>
      </c>
      <c r="H16" s="265" t="s">
        <v>694</v>
      </c>
      <c r="I16" s="275" t="s">
        <v>221</v>
      </c>
      <c r="J16" s="275" t="s">
        <v>695</v>
      </c>
      <c r="K16" s="286" t="s">
        <v>694</v>
      </c>
    </row>
    <row r="17" spans="1:11" ht="18.75" customHeight="1">
      <c r="A17" s="230" t="s">
        <v>431</v>
      </c>
      <c r="B17" s="251"/>
      <c r="C17" s="251"/>
      <c r="D17" s="251"/>
      <c r="E17" s="251"/>
      <c r="F17" s="251"/>
      <c r="G17" s="293"/>
      <c r="H17" s="300"/>
      <c r="I17" s="300"/>
      <c r="J17" s="300"/>
      <c r="K17" s="305"/>
    </row>
    <row r="18" spans="1:11">
      <c r="A18" s="230" t="s">
        <v>433</v>
      </c>
      <c r="B18" s="230" t="s">
        <v>289</v>
      </c>
      <c r="C18" s="230"/>
      <c r="D18" s="230"/>
      <c r="E18" s="230"/>
      <c r="F18" s="230"/>
      <c r="G18" s="230" t="s">
        <v>521</v>
      </c>
      <c r="H18" s="230"/>
      <c r="I18" s="230"/>
      <c r="J18" s="230"/>
      <c r="K18" s="230"/>
    </row>
    <row r="19" spans="1:11" ht="18.75" customHeight="1">
      <c r="A19" s="230"/>
      <c r="B19" s="251"/>
      <c r="C19" s="251"/>
      <c r="D19" s="276" t="s">
        <v>310</v>
      </c>
      <c r="E19" s="281"/>
      <c r="F19" s="287"/>
      <c r="G19" s="251"/>
      <c r="H19" s="251"/>
      <c r="I19" s="276" t="s">
        <v>310</v>
      </c>
      <c r="J19" s="281"/>
      <c r="K19" s="287"/>
    </row>
    <row r="20" spans="1:11">
      <c r="A20" s="237" t="s">
        <v>323</v>
      </c>
      <c r="B20" s="230" t="s">
        <v>556</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143</v>
      </c>
      <c r="C22" s="232" t="s">
        <v>558</v>
      </c>
      <c r="D22" s="232"/>
      <c r="E22" s="232"/>
      <c r="F22" s="232"/>
      <c r="G22" s="232"/>
      <c r="H22" s="232"/>
      <c r="I22" s="232"/>
      <c r="J22" s="232"/>
      <c r="K22" s="232"/>
    </row>
    <row r="23" spans="1:11">
      <c r="A23" s="238"/>
      <c r="B23" s="251"/>
      <c r="C23" s="230" t="s">
        <v>334</v>
      </c>
      <c r="D23" s="230" t="s">
        <v>29</v>
      </c>
      <c r="E23" s="230" t="s">
        <v>560</v>
      </c>
      <c r="F23" s="250" t="s">
        <v>409</v>
      </c>
      <c r="G23" s="294"/>
      <c r="H23" s="230" t="s">
        <v>375</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333</v>
      </c>
    </row>
    <row r="29" spans="1:11" ht="3.75" customHeight="1"/>
    <row r="30" spans="1:11" ht="13.5" customHeight="1">
      <c r="A30" s="239" t="s">
        <v>18</v>
      </c>
      <c r="B30" s="252" t="s">
        <v>474</v>
      </c>
      <c r="C30" s="267"/>
      <c r="D30" s="267"/>
      <c r="E30" s="267"/>
      <c r="F30" s="267"/>
      <c r="G30" s="295"/>
      <c r="H30" s="252" t="s">
        <v>482</v>
      </c>
      <c r="I30" s="295"/>
      <c r="J30" s="245" t="s">
        <v>548</v>
      </c>
      <c r="K30" s="261"/>
    </row>
    <row r="31" spans="1:11" ht="24">
      <c r="A31" s="240"/>
      <c r="B31" s="239" t="s">
        <v>540</v>
      </c>
      <c r="C31" s="239" t="s">
        <v>0</v>
      </c>
      <c r="D31" s="239" t="s">
        <v>509</v>
      </c>
      <c r="E31" s="239" t="s">
        <v>511</v>
      </c>
      <c r="F31" s="239" t="s">
        <v>7</v>
      </c>
      <c r="G31" s="239" t="s">
        <v>44</v>
      </c>
      <c r="H31" s="302" t="s">
        <v>478</v>
      </c>
      <c r="I31" s="245" t="s">
        <v>545</v>
      </c>
      <c r="J31" s="335"/>
      <c r="K31" s="339"/>
    </row>
    <row r="32" spans="1:11" ht="18.75" customHeight="1">
      <c r="A32" s="230" t="s">
        <v>576</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488</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582</v>
      </c>
    </row>
    <row r="46" spans="1:11" ht="3.75" customHeight="1"/>
    <row r="47" spans="1:11" ht="18.75" customHeight="1">
      <c r="A47" s="244" t="s">
        <v>319</v>
      </c>
      <c r="B47" s="260"/>
      <c r="C47" s="293"/>
      <c r="D47" s="300"/>
      <c r="E47" s="300"/>
      <c r="F47" s="300"/>
      <c r="G47" s="300"/>
      <c r="H47" s="305"/>
      <c r="I47" s="273"/>
      <c r="J47" s="273"/>
      <c r="K47" s="273"/>
    </row>
    <row r="48" spans="1:11" ht="18.75" customHeight="1">
      <c r="A48" s="330" t="s">
        <v>440</v>
      </c>
      <c r="B48" s="332"/>
      <c r="C48" s="332"/>
      <c r="D48" s="332"/>
      <c r="E48" s="307"/>
      <c r="F48" s="293"/>
      <c r="G48" s="300"/>
      <c r="H48" s="305"/>
    </row>
    <row r="49" spans="1:11" ht="18.75" customHeight="1">
      <c r="A49" s="331" t="s">
        <v>201</v>
      </c>
      <c r="B49" s="333"/>
      <c r="C49" s="305"/>
      <c r="D49" s="251"/>
      <c r="E49" s="251"/>
      <c r="F49" s="334"/>
      <c r="G49" s="334"/>
      <c r="H49" s="334"/>
    </row>
    <row r="50" spans="1:11" ht="7.5" customHeight="1"/>
    <row r="51" spans="1:11">
      <c r="A51" s="228" t="s">
        <v>211</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546</v>
      </c>
    </row>
    <row r="2" spans="1:11" ht="18" customHeight="1">
      <c r="A2" s="229" t="s">
        <v>404</v>
      </c>
      <c r="B2" s="229"/>
      <c r="C2" s="229"/>
      <c r="D2" s="229"/>
      <c r="E2" s="229"/>
      <c r="F2" s="229"/>
      <c r="G2" s="229"/>
      <c r="H2" s="229"/>
      <c r="I2" s="229"/>
      <c r="J2" s="229"/>
      <c r="K2" s="229"/>
    </row>
    <row r="5" spans="1:11" ht="18.75" customHeight="1">
      <c r="A5" s="230" t="s">
        <v>299</v>
      </c>
      <c r="B5" s="232" t="s">
        <v>137</v>
      </c>
      <c r="C5" s="232"/>
      <c r="D5" s="232"/>
      <c r="E5" s="232"/>
      <c r="F5" s="232"/>
    </row>
    <row r="6" spans="1:11" ht="12" customHeight="1">
      <c r="A6" s="231"/>
      <c r="B6" s="249"/>
      <c r="C6" s="249"/>
      <c r="D6" s="249"/>
      <c r="E6" s="249"/>
      <c r="F6" s="249"/>
    </row>
    <row r="8" spans="1:11">
      <c r="A8" s="232" t="s">
        <v>81</v>
      </c>
      <c r="B8" s="232"/>
      <c r="C8" s="232"/>
      <c r="D8" s="232" t="s">
        <v>416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c r="A17" s="237" t="s">
        <v>323</v>
      </c>
      <c r="B17" s="230" t="s">
        <v>556</v>
      </c>
      <c r="C17" s="230"/>
      <c r="D17" s="230"/>
      <c r="E17" s="230"/>
      <c r="F17" s="230"/>
      <c r="G17" s="230" t="s">
        <v>409</v>
      </c>
      <c r="H17" s="230"/>
      <c r="I17" s="230"/>
      <c r="J17" s="230"/>
      <c r="K17" s="230"/>
    </row>
    <row r="18" spans="1:11" ht="18.75" customHeight="1">
      <c r="A18" s="236"/>
      <c r="B18" s="251"/>
      <c r="C18" s="251"/>
      <c r="D18" s="251"/>
      <c r="E18" s="251"/>
      <c r="F18" s="251"/>
      <c r="G18" s="251"/>
      <c r="H18" s="251"/>
      <c r="I18" s="251"/>
      <c r="J18" s="251"/>
      <c r="K18" s="251"/>
    </row>
    <row r="21" spans="1:11">
      <c r="A21" s="228" t="s">
        <v>333</v>
      </c>
    </row>
    <row r="22" spans="1:11" ht="3.75" customHeight="1"/>
    <row r="23" spans="1:11">
      <c r="A23" s="239" t="s">
        <v>18</v>
      </c>
      <c r="B23" s="252" t="s">
        <v>585</v>
      </c>
      <c r="C23" s="267"/>
      <c r="D23" s="267"/>
      <c r="E23" s="267"/>
      <c r="F23" s="267"/>
      <c r="G23" s="267"/>
      <c r="H23" s="267"/>
      <c r="I23" s="295"/>
      <c r="J23" s="302" t="s">
        <v>31</v>
      </c>
      <c r="K23" s="239" t="s">
        <v>548</v>
      </c>
    </row>
    <row r="24" spans="1:11">
      <c r="A24" s="240"/>
      <c r="B24" s="239" t="s">
        <v>160</v>
      </c>
      <c r="C24" s="239" t="s">
        <v>540</v>
      </c>
      <c r="D24" s="239" t="s">
        <v>83</v>
      </c>
      <c r="E24" s="239" t="s">
        <v>355</v>
      </c>
      <c r="F24" s="239" t="s">
        <v>13</v>
      </c>
      <c r="G24" s="239" t="s">
        <v>296</v>
      </c>
      <c r="H24" s="302" t="s">
        <v>505</v>
      </c>
      <c r="I24" s="245" t="s">
        <v>7</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488</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569</v>
      </c>
    </row>
    <row r="37" spans="1:11" ht="3.75" customHeight="1"/>
    <row r="38" spans="1:11" ht="18.75" customHeight="1">
      <c r="A38" s="244" t="s">
        <v>495</v>
      </c>
      <c r="B38" s="260"/>
      <c r="C38" s="268"/>
      <c r="D38" s="277"/>
      <c r="E38" s="277"/>
      <c r="F38" s="277"/>
      <c r="G38" s="277"/>
      <c r="H38" s="303"/>
      <c r="I38" s="234"/>
      <c r="J38" s="234"/>
      <c r="K38" s="234"/>
    </row>
    <row r="39" spans="1:11" ht="18.75" customHeight="1">
      <c r="A39" s="245" t="s">
        <v>268</v>
      </c>
      <c r="B39" s="261"/>
      <c r="C39" s="269"/>
      <c r="D39" s="278"/>
      <c r="E39" s="278"/>
      <c r="F39" s="278"/>
      <c r="G39" s="278"/>
      <c r="H39" s="304"/>
      <c r="I39" s="273"/>
      <c r="J39" s="273"/>
      <c r="K39" s="273"/>
    </row>
    <row r="40" spans="1:11" ht="18.75" customHeight="1">
      <c r="A40" s="246"/>
      <c r="B40" s="262" t="s">
        <v>206</v>
      </c>
      <c r="C40" s="270"/>
      <c r="D40" s="279" t="s">
        <v>542</v>
      </c>
      <c r="E40" s="279"/>
      <c r="F40" s="279"/>
      <c r="G40" s="293"/>
      <c r="H40" s="305"/>
      <c r="I40" s="273"/>
      <c r="J40" s="273"/>
      <c r="K40" s="273"/>
    </row>
    <row r="41" spans="1:11" ht="18.75" customHeight="1">
      <c r="A41" s="247"/>
      <c r="B41" s="263"/>
      <c r="C41" s="271"/>
      <c r="D41" s="279" t="s">
        <v>519</v>
      </c>
      <c r="E41" s="279"/>
      <c r="F41" s="279"/>
      <c r="G41" s="296"/>
      <c r="H41" s="306"/>
      <c r="I41" s="273"/>
      <c r="J41" s="273"/>
      <c r="K41" s="273"/>
    </row>
    <row r="42" spans="1:11" ht="18.75" customHeight="1">
      <c r="A42" s="247"/>
      <c r="B42" s="262" t="s">
        <v>571</v>
      </c>
      <c r="C42" s="270"/>
      <c r="D42" s="280" t="s">
        <v>312</v>
      </c>
      <c r="E42" s="280"/>
      <c r="F42" s="280"/>
      <c r="G42" s="296"/>
      <c r="H42" s="306"/>
      <c r="I42" s="248"/>
      <c r="J42" s="274"/>
      <c r="K42" s="274"/>
    </row>
    <row r="43" spans="1:11" ht="18.75" customHeight="1">
      <c r="A43" s="247"/>
      <c r="B43" s="264" t="s">
        <v>591</v>
      </c>
      <c r="C43" s="272"/>
      <c r="D43" s="280" t="s">
        <v>194</v>
      </c>
      <c r="E43" s="280"/>
      <c r="F43" s="280"/>
      <c r="G43" s="230" t="s">
        <v>574</v>
      </c>
      <c r="H43" s="289"/>
      <c r="I43" s="311"/>
      <c r="J43" s="311"/>
      <c r="K43" s="327"/>
    </row>
    <row r="44" spans="1:11" ht="18.75" customHeight="1">
      <c r="A44" s="247"/>
      <c r="B44" s="264"/>
      <c r="C44" s="272"/>
      <c r="D44" s="246"/>
      <c r="E44" s="235" t="s">
        <v>421</v>
      </c>
      <c r="F44" s="288"/>
      <c r="G44" s="288"/>
      <c r="H44" s="230" t="s">
        <v>117</v>
      </c>
      <c r="I44" s="288"/>
      <c r="J44" s="288"/>
      <c r="K44" s="288"/>
    </row>
    <row r="45" spans="1:11" ht="18.75" customHeight="1">
      <c r="A45" s="247"/>
      <c r="B45" s="247"/>
      <c r="C45" s="273"/>
      <c r="D45" s="247"/>
      <c r="E45" s="235" t="s">
        <v>553</v>
      </c>
      <c r="F45" s="289"/>
      <c r="G45" s="297" t="s">
        <v>498</v>
      </c>
      <c r="H45" s="230" t="s">
        <v>575</v>
      </c>
      <c r="I45" s="289"/>
      <c r="J45" s="317"/>
      <c r="K45" s="297" t="s">
        <v>93</v>
      </c>
    </row>
    <row r="46" spans="1:11" ht="18.75" customHeight="1">
      <c r="A46" s="247"/>
      <c r="B46" s="247"/>
      <c r="C46" s="273"/>
      <c r="D46" s="247"/>
      <c r="E46" s="279" t="s">
        <v>285</v>
      </c>
      <c r="F46" s="279"/>
      <c r="G46" s="279"/>
      <c r="H46" s="279"/>
      <c r="I46" s="312"/>
      <c r="J46" s="312"/>
      <c r="K46" s="312"/>
    </row>
    <row r="47" spans="1:11" ht="18.75" customHeight="1">
      <c r="A47" s="247"/>
      <c r="B47" s="247"/>
      <c r="C47" s="273"/>
      <c r="D47" s="247"/>
      <c r="E47" s="283" t="s">
        <v>144</v>
      </c>
      <c r="F47" s="290"/>
      <c r="G47" s="283" t="s">
        <v>557</v>
      </c>
      <c r="H47" s="307"/>
      <c r="I47" s="313"/>
      <c r="J47" s="318"/>
      <c r="K47" s="328"/>
    </row>
    <row r="48" spans="1:11" ht="18.75" customHeight="1">
      <c r="A48" s="247"/>
      <c r="B48" s="247"/>
      <c r="C48" s="273"/>
      <c r="D48" s="247"/>
      <c r="E48" s="284"/>
      <c r="F48" s="291"/>
      <c r="G48" s="298"/>
      <c r="H48" s="237" t="s">
        <v>718</v>
      </c>
      <c r="I48" s="314"/>
      <c r="J48" s="260" t="s">
        <v>578</v>
      </c>
      <c r="K48" s="315" t="s">
        <v>717</v>
      </c>
    </row>
    <row r="49" spans="1:11" ht="18.75" customHeight="1">
      <c r="A49" s="247"/>
      <c r="B49" s="247"/>
      <c r="C49" s="273"/>
      <c r="D49" s="247"/>
      <c r="E49" s="284"/>
      <c r="F49" s="291"/>
      <c r="G49" s="284"/>
      <c r="H49" s="308"/>
      <c r="I49" s="315" t="s">
        <v>716</v>
      </c>
      <c r="J49" s="319"/>
      <c r="K49" s="320"/>
    </row>
    <row r="50" spans="1:11" ht="18.75" customHeight="1">
      <c r="A50" s="247"/>
      <c r="B50" s="247"/>
      <c r="C50" s="273"/>
      <c r="D50" s="247"/>
      <c r="E50" s="284"/>
      <c r="F50" s="291"/>
      <c r="G50" s="284"/>
      <c r="H50" s="308"/>
      <c r="I50" s="240" t="s">
        <v>387</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282</v>
      </c>
    </row>
    <row r="2" spans="1:11" ht="18" customHeight="1">
      <c r="A2" s="229" t="s">
        <v>404</v>
      </c>
      <c r="B2" s="229"/>
      <c r="C2" s="229"/>
      <c r="D2" s="229"/>
      <c r="E2" s="229"/>
      <c r="F2" s="229"/>
      <c r="G2" s="229"/>
      <c r="H2" s="229"/>
      <c r="I2" s="229"/>
      <c r="J2" s="229"/>
      <c r="K2" s="229"/>
    </row>
    <row r="5" spans="1:11" ht="18.75" customHeight="1">
      <c r="A5" s="230" t="s">
        <v>299</v>
      </c>
      <c r="B5" s="232" t="s">
        <v>228</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696</v>
      </c>
      <c r="E17" s="359"/>
      <c r="F17" s="368" t="s">
        <v>697</v>
      </c>
      <c r="G17" s="359"/>
      <c r="H17" s="382" t="s">
        <v>86</v>
      </c>
      <c r="I17" s="359"/>
      <c r="J17" s="382" t="s">
        <v>426</v>
      </c>
      <c r="K17" s="399">
        <f>C17+E17+G17+I17</f>
        <v>0</v>
      </c>
    </row>
    <row r="18" spans="1:11">
      <c r="A18" s="237" t="s">
        <v>323</v>
      </c>
      <c r="B18" s="230" t="s">
        <v>407</v>
      </c>
      <c r="C18" s="230"/>
      <c r="D18" s="230"/>
      <c r="E18" s="230"/>
      <c r="F18" s="230"/>
      <c r="G18" s="230" t="s">
        <v>593</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333</v>
      </c>
    </row>
    <row r="27" spans="1:11" ht="3.75" customHeight="1"/>
    <row r="28" spans="1:11">
      <c r="A28" s="239" t="s">
        <v>18</v>
      </c>
      <c r="B28" s="244" t="s">
        <v>263</v>
      </c>
      <c r="C28" s="260"/>
      <c r="D28" s="244" t="s">
        <v>580</v>
      </c>
      <c r="E28" s="360"/>
      <c r="F28" s="260"/>
      <c r="G28" s="244" t="s">
        <v>635</v>
      </c>
      <c r="H28" s="360"/>
      <c r="I28" s="360"/>
      <c r="J28" s="360"/>
      <c r="K28" s="260"/>
    </row>
    <row r="29" spans="1:11">
      <c r="A29" s="240"/>
      <c r="B29" s="239" t="s">
        <v>551</v>
      </c>
      <c r="C29" s="239" t="s">
        <v>12</v>
      </c>
      <c r="D29" s="239" t="s">
        <v>384</v>
      </c>
      <c r="E29" s="239" t="s">
        <v>78</v>
      </c>
      <c r="F29" s="239" t="s">
        <v>279</v>
      </c>
      <c r="G29" s="377" t="s">
        <v>496</v>
      </c>
      <c r="H29" s="383" t="s">
        <v>260</v>
      </c>
      <c r="I29" s="390" t="s">
        <v>382</v>
      </c>
      <c r="J29" s="240" t="s">
        <v>596</v>
      </c>
      <c r="K29" s="240" t="s">
        <v>44</v>
      </c>
    </row>
    <row r="30" spans="1:11" ht="18.75" customHeight="1">
      <c r="A30" s="230" t="s">
        <v>576</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594</v>
      </c>
      <c r="C33" s="239" t="s">
        <v>563</v>
      </c>
      <c r="D33" s="239" t="s">
        <v>44</v>
      </c>
      <c r="E33" s="239" t="s">
        <v>548</v>
      </c>
      <c r="F33" s="315" t="s">
        <v>539</v>
      </c>
      <c r="G33" s="315"/>
      <c r="H33" s="315"/>
      <c r="I33" s="315"/>
      <c r="J33" s="315"/>
      <c r="K33" s="315"/>
    </row>
    <row r="34" spans="1:13">
      <c r="A34" s="240"/>
      <c r="B34" s="240"/>
      <c r="C34" s="240"/>
      <c r="D34" s="240"/>
      <c r="E34" s="240"/>
      <c r="F34" s="315" t="s">
        <v>335</v>
      </c>
      <c r="G34" s="315"/>
      <c r="H34" s="315"/>
      <c r="I34" s="315" t="s">
        <v>44</v>
      </c>
      <c r="J34" s="315"/>
      <c r="K34" s="315"/>
    </row>
    <row r="35" spans="1:13" ht="18.75" customHeight="1">
      <c r="A35" s="230" t="s">
        <v>576</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471</v>
      </c>
    </row>
    <row r="41" spans="1:13" ht="3.75" customHeight="1">
      <c r="J41" s="273"/>
    </row>
    <row r="42" spans="1:13" ht="15" customHeight="1">
      <c r="A42" s="343" t="s">
        <v>597</v>
      </c>
      <c r="B42" s="349"/>
      <c r="C42" s="349"/>
      <c r="D42" s="356"/>
      <c r="E42" s="362" t="s">
        <v>102</v>
      </c>
      <c r="F42" s="370"/>
      <c r="G42" s="370"/>
      <c r="H42" s="384"/>
      <c r="I42" s="392" t="s">
        <v>548</v>
      </c>
      <c r="J42" s="227"/>
      <c r="K42" s="273"/>
    </row>
    <row r="43" spans="1:13" ht="15" customHeight="1">
      <c r="A43" s="344"/>
      <c r="B43" s="231"/>
      <c r="C43" s="231"/>
      <c r="D43" s="357"/>
      <c r="E43" s="363" t="s">
        <v>599</v>
      </c>
      <c r="F43" s="371"/>
      <c r="G43" s="363" t="s">
        <v>600</v>
      </c>
      <c r="H43" s="385"/>
      <c r="I43" s="393"/>
      <c r="J43" s="227"/>
      <c r="K43" s="273"/>
    </row>
    <row r="44" spans="1:13" ht="27" customHeight="1">
      <c r="A44" s="263"/>
      <c r="B44" s="350"/>
      <c r="C44" s="350"/>
      <c r="D44" s="271"/>
      <c r="E44" s="364"/>
      <c r="F44" s="372" t="s">
        <v>428</v>
      </c>
      <c r="G44" s="364"/>
      <c r="H44" s="386" t="s">
        <v>428</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548</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544</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220</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601</v>
      </c>
    </row>
    <row r="2" spans="1:11" ht="18" customHeight="1">
      <c r="A2" s="229" t="s">
        <v>404</v>
      </c>
      <c r="B2" s="229"/>
      <c r="C2" s="229"/>
      <c r="D2" s="229"/>
      <c r="E2" s="229"/>
      <c r="F2" s="229"/>
      <c r="G2" s="229"/>
      <c r="H2" s="229"/>
      <c r="I2" s="229"/>
      <c r="J2" s="229"/>
      <c r="K2" s="229"/>
    </row>
    <row r="5" spans="1:11" ht="18.75" customHeight="1">
      <c r="A5" s="230" t="s">
        <v>299</v>
      </c>
      <c r="B5" s="232" t="s">
        <v>254</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696</v>
      </c>
      <c r="E17" s="359"/>
      <c r="F17" s="368" t="s">
        <v>697</v>
      </c>
      <c r="G17" s="359"/>
      <c r="H17" s="382" t="s">
        <v>86</v>
      </c>
      <c r="I17" s="359"/>
      <c r="J17" s="382" t="s">
        <v>426</v>
      </c>
      <c r="K17" s="399">
        <f>C17+E17+G17+I17</f>
        <v>0</v>
      </c>
    </row>
    <row r="18" spans="1:11">
      <c r="A18" s="237" t="s">
        <v>323</v>
      </c>
      <c r="B18" s="230" t="s">
        <v>602</v>
      </c>
      <c r="C18" s="230"/>
      <c r="D18" s="230"/>
      <c r="E18" s="230"/>
      <c r="F18" s="230"/>
      <c r="G18" s="230" t="s">
        <v>273</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333</v>
      </c>
    </row>
    <row r="27" spans="1:11" ht="3.75" customHeight="1"/>
    <row r="28" spans="1:11">
      <c r="A28" s="245" t="s">
        <v>18</v>
      </c>
      <c r="B28" s="252" t="s">
        <v>388</v>
      </c>
      <c r="C28" s="267"/>
      <c r="D28" s="267"/>
      <c r="E28" s="267"/>
      <c r="F28" s="267"/>
      <c r="G28" s="267"/>
      <c r="H28" s="267"/>
      <c r="I28" s="267"/>
      <c r="J28" s="267"/>
      <c r="K28" s="295"/>
    </row>
    <row r="29" spans="1:11">
      <c r="A29" s="335"/>
      <c r="B29" s="315" t="s">
        <v>177</v>
      </c>
      <c r="C29" s="315" t="s">
        <v>452</v>
      </c>
      <c r="D29" s="315" t="s">
        <v>604</v>
      </c>
      <c r="E29" s="315" t="s">
        <v>605</v>
      </c>
      <c r="F29" s="315" t="s">
        <v>442</v>
      </c>
      <c r="G29" s="315" t="s">
        <v>241</v>
      </c>
      <c r="H29" s="315" t="s">
        <v>464</v>
      </c>
      <c r="I29" s="408" t="s">
        <v>366</v>
      </c>
      <c r="J29" s="240" t="s">
        <v>590</v>
      </c>
      <c r="K29" s="240" t="s">
        <v>606</v>
      </c>
    </row>
    <row r="30" spans="1:11" ht="18.75" customHeight="1">
      <c r="A30" s="230" t="s">
        <v>576</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363</v>
      </c>
      <c r="E33" s="314" t="s">
        <v>303</v>
      </c>
      <c r="F33" s="239" t="s">
        <v>500</v>
      </c>
      <c r="G33" s="239" t="s">
        <v>44</v>
      </c>
      <c r="H33" s="239" t="s">
        <v>548</v>
      </c>
      <c r="I33" s="245" t="s">
        <v>539</v>
      </c>
      <c r="J33" s="415"/>
      <c r="K33" s="261"/>
    </row>
    <row r="34" spans="1:11" ht="24">
      <c r="A34" s="335"/>
      <c r="B34" s="402" t="s">
        <v>441</v>
      </c>
      <c r="C34" s="402" t="s">
        <v>165</v>
      </c>
      <c r="D34" s="402" t="s">
        <v>336</v>
      </c>
      <c r="E34" s="402" t="s">
        <v>306</v>
      </c>
      <c r="F34" s="240"/>
      <c r="G34" s="240"/>
      <c r="H34" s="240"/>
      <c r="I34" s="335"/>
      <c r="J34" s="416"/>
      <c r="K34" s="339"/>
    </row>
    <row r="35" spans="1:11" ht="18.75" customHeight="1">
      <c r="A35" s="230" t="s">
        <v>576</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608</v>
      </c>
    </row>
    <row r="41" spans="1:11" ht="3.75" customHeight="1">
      <c r="J41" s="273"/>
    </row>
    <row r="42" spans="1:11" ht="15" customHeight="1">
      <c r="A42" s="400" t="s">
        <v>528</v>
      </c>
      <c r="B42" s="403"/>
      <c r="C42" s="403"/>
      <c r="D42" s="403"/>
      <c r="E42" s="403"/>
      <c r="F42" s="403"/>
      <c r="G42" s="403"/>
      <c r="H42" s="403"/>
      <c r="I42" s="412"/>
      <c r="J42" s="227"/>
      <c r="K42" s="273"/>
    </row>
    <row r="43" spans="1:11" ht="15" customHeight="1">
      <c r="A43" s="400" t="s">
        <v>516</v>
      </c>
      <c r="B43" s="403"/>
      <c r="C43" s="403"/>
      <c r="D43" s="403"/>
      <c r="E43" s="403"/>
      <c r="F43" s="403"/>
      <c r="G43" s="403"/>
      <c r="H43" s="403"/>
      <c r="I43" s="412"/>
      <c r="J43" s="273"/>
      <c r="K43" s="273"/>
    </row>
    <row r="44" spans="1:11" ht="15" customHeight="1">
      <c r="A44" s="276" t="s">
        <v>218</v>
      </c>
      <c r="B44" s="404"/>
      <c r="C44" s="300"/>
      <c r="D44" s="276" t="s">
        <v>452</v>
      </c>
      <c r="E44" s="404"/>
      <c r="F44" s="405"/>
      <c r="G44" s="276" t="s">
        <v>604</v>
      </c>
      <c r="H44" s="281"/>
      <c r="I44" s="405"/>
      <c r="J44" s="273"/>
      <c r="K44" s="273"/>
    </row>
    <row r="45" spans="1:11" ht="15" customHeight="1">
      <c r="A45" s="276" t="s">
        <v>605</v>
      </c>
      <c r="B45" s="404"/>
      <c r="C45" s="300"/>
      <c r="D45" s="276" t="s">
        <v>442</v>
      </c>
      <c r="E45" s="404"/>
      <c r="F45" s="405"/>
      <c r="G45" s="276" t="s">
        <v>241</v>
      </c>
      <c r="H45" s="281"/>
      <c r="I45" s="405"/>
      <c r="J45" s="273"/>
      <c r="K45" s="273"/>
    </row>
    <row r="46" spans="1:11" ht="15" customHeight="1">
      <c r="A46" s="276" t="s">
        <v>464</v>
      </c>
      <c r="B46" s="404"/>
      <c r="C46" s="300"/>
      <c r="D46" s="301" t="s">
        <v>366</v>
      </c>
      <c r="E46" s="301"/>
      <c r="F46" s="405"/>
      <c r="G46" s="404" t="s">
        <v>590</v>
      </c>
      <c r="H46" s="301"/>
      <c r="I46" s="405"/>
      <c r="J46" s="273"/>
      <c r="K46" s="273"/>
    </row>
    <row r="47" spans="1:11" ht="15" customHeight="1">
      <c r="A47" s="276" t="s">
        <v>606</v>
      </c>
      <c r="B47" s="404"/>
      <c r="C47" s="300"/>
      <c r="D47" s="301" t="s">
        <v>441</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609</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220</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610</v>
      </c>
    </row>
    <row r="2" spans="1:11" ht="18" customHeight="1">
      <c r="A2" s="229" t="s">
        <v>404</v>
      </c>
      <c r="B2" s="229"/>
      <c r="C2" s="229"/>
      <c r="D2" s="229"/>
      <c r="E2" s="229"/>
      <c r="F2" s="229"/>
      <c r="G2" s="229"/>
      <c r="H2" s="229"/>
      <c r="I2" s="229"/>
      <c r="J2" s="229"/>
      <c r="K2" s="229"/>
    </row>
    <row r="5" spans="1:11" ht="18.75" customHeight="1">
      <c r="A5" s="230" t="s">
        <v>299</v>
      </c>
      <c r="B5" s="232" t="s">
        <v>587</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51"/>
      <c r="C16" s="251"/>
      <c r="D16" s="251"/>
      <c r="E16" s="251"/>
      <c r="F16" s="251"/>
      <c r="G16" s="250"/>
      <c r="H16" s="275"/>
      <c r="I16" s="275"/>
      <c r="J16" s="275"/>
      <c r="K16" s="294"/>
    </row>
    <row r="17" spans="1:11" ht="18.75" customHeight="1">
      <c r="A17" s="236" t="s">
        <v>433</v>
      </c>
      <c r="B17" s="348" t="s">
        <v>23</v>
      </c>
      <c r="C17" s="352"/>
      <c r="D17" s="353" t="s">
        <v>696</v>
      </c>
      <c r="E17" s="359"/>
      <c r="F17" s="368" t="s">
        <v>697</v>
      </c>
      <c r="G17" s="359"/>
      <c r="H17" s="382" t="s">
        <v>86</v>
      </c>
      <c r="I17" s="359"/>
      <c r="J17" s="382" t="s">
        <v>426</v>
      </c>
      <c r="K17" s="431">
        <f>C17+E17+G17+I17</f>
        <v>0</v>
      </c>
    </row>
    <row r="18" spans="1:11">
      <c r="A18" s="237" t="s">
        <v>323</v>
      </c>
      <c r="B18" s="230" t="s">
        <v>556</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143</v>
      </c>
      <c r="C20" s="232" t="s">
        <v>558</v>
      </c>
      <c r="D20" s="232"/>
      <c r="E20" s="232"/>
      <c r="F20" s="232"/>
      <c r="G20" s="232"/>
      <c r="H20" s="232"/>
      <c r="I20" s="232"/>
      <c r="J20" s="232"/>
      <c r="K20" s="232"/>
    </row>
    <row r="21" spans="1:11">
      <c r="A21" s="238"/>
      <c r="B21" s="251"/>
      <c r="C21" s="230" t="s">
        <v>334</v>
      </c>
      <c r="D21" s="230" t="s">
        <v>29</v>
      </c>
      <c r="E21" s="230" t="s">
        <v>560</v>
      </c>
      <c r="F21" s="250" t="s">
        <v>409</v>
      </c>
      <c r="G21" s="294"/>
      <c r="H21" s="230" t="s">
        <v>375</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333</v>
      </c>
    </row>
    <row r="27" spans="1:11" ht="3.75" customHeight="1"/>
    <row r="28" spans="1:11" ht="15" customHeight="1">
      <c r="A28" s="239" t="s">
        <v>18</v>
      </c>
      <c r="B28" s="252" t="s">
        <v>140</v>
      </c>
      <c r="C28" s="267"/>
      <c r="D28" s="267"/>
      <c r="E28" s="295"/>
      <c r="F28" s="267" t="s">
        <v>96</v>
      </c>
      <c r="G28" s="267"/>
      <c r="H28" s="267"/>
      <c r="I28" s="295"/>
      <c r="J28" s="429" t="s">
        <v>592</v>
      </c>
      <c r="K28" s="239" t="s">
        <v>548</v>
      </c>
    </row>
    <row r="29" spans="1:11" ht="58.5" customHeight="1">
      <c r="A29" s="240"/>
      <c r="B29" s="239"/>
      <c r="C29" s="239" t="s">
        <v>397</v>
      </c>
      <c r="D29" s="239" t="s">
        <v>256</v>
      </c>
      <c r="E29" s="426" t="s">
        <v>693</v>
      </c>
      <c r="F29" s="239" t="s">
        <v>444</v>
      </c>
      <c r="G29" s="239" t="s">
        <v>615</v>
      </c>
      <c r="H29" s="302" t="s">
        <v>208</v>
      </c>
      <c r="I29" s="245" t="s">
        <v>44</v>
      </c>
      <c r="J29" s="430"/>
      <c r="K29" s="240"/>
    </row>
    <row r="30" spans="1:11" ht="18.75" customHeight="1">
      <c r="A30" s="230" t="s">
        <v>576</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488</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617</v>
      </c>
    </row>
    <row r="44" spans="1:11" ht="3.75" customHeight="1"/>
    <row r="45" spans="1:11" ht="18.75" customHeight="1">
      <c r="A45" s="274" t="s">
        <v>618</v>
      </c>
      <c r="B45" s="273"/>
      <c r="C45" s="273"/>
      <c r="D45" s="273"/>
      <c r="E45" s="273"/>
      <c r="F45" s="273"/>
      <c r="G45" s="273"/>
      <c r="H45" s="273"/>
      <c r="I45" s="273"/>
      <c r="J45" s="273"/>
      <c r="K45" s="273"/>
    </row>
    <row r="46" spans="1:11" ht="18.75" customHeight="1">
      <c r="A46" s="400" t="s">
        <v>27</v>
      </c>
      <c r="B46" s="403"/>
      <c r="C46" s="412"/>
      <c r="D46" s="425"/>
      <c r="E46" s="270" t="s">
        <v>577</v>
      </c>
      <c r="F46" s="331"/>
      <c r="G46" s="333"/>
      <c r="H46" s="333"/>
      <c r="I46" s="297"/>
      <c r="J46" s="273"/>
      <c r="K46" s="273"/>
    </row>
    <row r="47" spans="1:11" ht="18.75" customHeight="1">
      <c r="A47" s="400" t="s">
        <v>320</v>
      </c>
      <c r="B47" s="403"/>
      <c r="C47" s="412"/>
      <c r="D47" s="293" t="s">
        <v>21</v>
      </c>
      <c r="E47" s="300"/>
      <c r="F47" s="300"/>
      <c r="G47" s="305"/>
      <c r="H47" s="331"/>
      <c r="I47" s="297"/>
      <c r="J47" s="273"/>
      <c r="K47" s="273"/>
    </row>
    <row r="48" spans="1:11" ht="18.75" customHeight="1">
      <c r="A48" s="422" t="s">
        <v>504</v>
      </c>
      <c r="B48" s="424"/>
      <c r="C48" s="424"/>
      <c r="D48" s="424"/>
      <c r="E48" s="424"/>
      <c r="F48" s="424"/>
      <c r="G48" s="424"/>
      <c r="H48" s="424"/>
      <c r="I48" s="428"/>
      <c r="J48" s="273"/>
      <c r="K48" s="273"/>
    </row>
    <row r="49" spans="1:11" ht="18.75" customHeight="1">
      <c r="A49" s="247"/>
      <c r="B49" s="400" t="s">
        <v>119</v>
      </c>
      <c r="C49" s="412"/>
      <c r="D49" s="276" t="s">
        <v>255</v>
      </c>
      <c r="E49" s="317"/>
      <c r="F49" s="403" t="s">
        <v>524</v>
      </c>
      <c r="G49" s="317"/>
      <c r="H49" s="403" t="s">
        <v>258</v>
      </c>
      <c r="I49" s="297"/>
      <c r="J49" s="273"/>
      <c r="K49" s="273"/>
    </row>
    <row r="50" spans="1:11" ht="18.75" customHeight="1">
      <c r="A50" s="247"/>
      <c r="B50" s="400" t="s">
        <v>503</v>
      </c>
      <c r="C50" s="412"/>
      <c r="D50" s="276" t="s">
        <v>506</v>
      </c>
      <c r="E50" s="317"/>
      <c r="F50" s="403" t="s">
        <v>524</v>
      </c>
      <c r="G50" s="317"/>
      <c r="H50" s="403" t="s">
        <v>258</v>
      </c>
      <c r="I50" s="297"/>
      <c r="J50" s="273"/>
      <c r="K50" s="273"/>
    </row>
    <row r="51" spans="1:11" ht="18.75" customHeight="1">
      <c r="A51" s="247"/>
      <c r="B51" s="400" t="s">
        <v>589</v>
      </c>
      <c r="C51" s="412"/>
      <c r="D51" s="276" t="s">
        <v>506</v>
      </c>
      <c r="E51" s="317"/>
      <c r="F51" s="403" t="s">
        <v>524</v>
      </c>
      <c r="G51" s="317"/>
      <c r="H51" s="403" t="s">
        <v>258</v>
      </c>
      <c r="I51" s="297"/>
      <c r="J51" s="273"/>
      <c r="K51" s="273"/>
    </row>
    <row r="52" spans="1:11" ht="18.75" customHeight="1">
      <c r="A52" s="248"/>
      <c r="B52" s="400" t="s">
        <v>619</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372</v>
      </c>
    </row>
    <row r="2" spans="1:11" ht="18" customHeight="1">
      <c r="A2" s="229" t="s">
        <v>404</v>
      </c>
      <c r="B2" s="229"/>
      <c r="C2" s="229"/>
      <c r="D2" s="229"/>
      <c r="E2" s="229"/>
      <c r="F2" s="229"/>
      <c r="G2" s="229"/>
      <c r="H2" s="229"/>
      <c r="I2" s="229"/>
      <c r="J2" s="229"/>
      <c r="K2" s="229"/>
    </row>
    <row r="5" spans="1:11" ht="18.75" customHeight="1">
      <c r="A5" s="230" t="s">
        <v>299</v>
      </c>
      <c r="B5" s="232" t="s">
        <v>430</v>
      </c>
      <c r="C5" s="232"/>
      <c r="D5" s="232"/>
      <c r="E5" s="232"/>
      <c r="F5" s="232"/>
    </row>
    <row r="6" spans="1:11" ht="12" customHeight="1">
      <c r="A6" s="231"/>
      <c r="B6" s="249"/>
      <c r="C6" s="249"/>
      <c r="D6" s="249"/>
      <c r="E6" s="249"/>
      <c r="F6" s="249"/>
    </row>
    <row r="8" spans="1:11">
      <c r="A8" s="232" t="s">
        <v>534</v>
      </c>
      <c r="B8" s="232"/>
      <c r="C8" s="232"/>
      <c r="D8" s="232" t="s">
        <v>6</v>
      </c>
      <c r="E8" s="232"/>
      <c r="F8" s="232"/>
      <c r="G8" s="232" t="s">
        <v>535</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550</v>
      </c>
      <c r="C14" s="230"/>
      <c r="D14" s="230"/>
      <c r="E14" s="230"/>
      <c r="F14" s="230"/>
      <c r="G14" s="230" t="s">
        <v>538</v>
      </c>
      <c r="H14" s="230"/>
      <c r="I14" s="230"/>
      <c r="J14" s="230"/>
      <c r="K14" s="230"/>
    </row>
    <row r="15" spans="1:11" ht="18.75" customHeight="1">
      <c r="A15" s="236"/>
      <c r="B15" s="250" t="s">
        <v>567</v>
      </c>
      <c r="C15" s="265" t="s">
        <v>694</v>
      </c>
      <c r="D15" s="275" t="s">
        <v>221</v>
      </c>
      <c r="E15" s="275" t="s">
        <v>695</v>
      </c>
      <c r="F15" s="286" t="s">
        <v>694</v>
      </c>
      <c r="G15" s="250" t="s">
        <v>567</v>
      </c>
      <c r="H15" s="265" t="s">
        <v>694</v>
      </c>
      <c r="I15" s="275" t="s">
        <v>221</v>
      </c>
      <c r="J15" s="275" t="s">
        <v>695</v>
      </c>
      <c r="K15" s="286" t="s">
        <v>694</v>
      </c>
    </row>
    <row r="16" spans="1:11" ht="18.75" customHeight="1">
      <c r="A16" s="230" t="s">
        <v>431</v>
      </c>
      <c r="B16" s="230"/>
      <c r="C16" s="230"/>
      <c r="D16" s="230"/>
      <c r="E16" s="230"/>
      <c r="F16" s="230"/>
      <c r="G16" s="250"/>
      <c r="H16" s="275"/>
      <c r="I16" s="275"/>
      <c r="J16" s="275"/>
      <c r="K16" s="294"/>
    </row>
    <row r="17" spans="1:11" ht="18.75" customHeight="1">
      <c r="A17" s="236" t="s">
        <v>433</v>
      </c>
      <c r="B17" s="348" t="s">
        <v>23</v>
      </c>
      <c r="C17" s="352"/>
      <c r="D17" s="353" t="s">
        <v>696</v>
      </c>
      <c r="E17" s="359"/>
      <c r="F17" s="368" t="s">
        <v>697</v>
      </c>
      <c r="G17" s="359"/>
      <c r="H17" s="382" t="s">
        <v>86</v>
      </c>
      <c r="I17" s="359"/>
      <c r="J17" s="382" t="s">
        <v>426</v>
      </c>
      <c r="K17" s="399">
        <f>C17+E17+G17+I17</f>
        <v>0</v>
      </c>
    </row>
    <row r="18" spans="1:11" ht="12" customHeight="1">
      <c r="A18" s="230" t="s">
        <v>659</v>
      </c>
      <c r="B18" s="434"/>
      <c r="C18" s="439"/>
      <c r="D18" s="439"/>
      <c r="E18" s="439"/>
      <c r="F18" s="449"/>
      <c r="G18" s="331" t="s">
        <v>620</v>
      </c>
      <c r="H18" s="333"/>
      <c r="I18" s="333"/>
      <c r="J18" s="333"/>
      <c r="K18" s="297"/>
    </row>
    <row r="19" spans="1:11" ht="19.5" customHeight="1">
      <c r="A19" s="230"/>
      <c r="B19" s="435"/>
      <c r="C19" s="440"/>
      <c r="D19" s="440"/>
      <c r="E19" s="440"/>
      <c r="F19" s="450"/>
      <c r="G19" s="276" t="s">
        <v>555</v>
      </c>
      <c r="H19" s="404"/>
      <c r="I19" s="458"/>
      <c r="J19" s="459"/>
      <c r="K19" s="460"/>
    </row>
    <row r="20" spans="1:11">
      <c r="A20" s="237" t="s">
        <v>323</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304</v>
      </c>
      <c r="B22" s="230" t="s">
        <v>143</v>
      </c>
      <c r="C22" s="232" t="s">
        <v>558</v>
      </c>
      <c r="D22" s="232"/>
      <c r="E22" s="232"/>
      <c r="F22" s="232"/>
      <c r="G22" s="232"/>
      <c r="H22" s="232"/>
      <c r="I22" s="232"/>
      <c r="J22" s="232"/>
      <c r="K22" s="232"/>
    </row>
    <row r="23" spans="1:11">
      <c r="A23" s="238"/>
      <c r="B23" s="251"/>
      <c r="C23" s="230" t="s">
        <v>334</v>
      </c>
      <c r="D23" s="230" t="s">
        <v>29</v>
      </c>
      <c r="E23" s="230" t="s">
        <v>560</v>
      </c>
      <c r="F23" s="250" t="s">
        <v>409</v>
      </c>
      <c r="G23" s="294"/>
      <c r="H23" s="230" t="s">
        <v>375</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607</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642</v>
      </c>
      <c r="C30" s="332"/>
      <c r="D30" s="307"/>
      <c r="E30" s="252" t="s">
        <v>632</v>
      </c>
      <c r="F30" s="267"/>
      <c r="G30" s="295"/>
      <c r="H30" s="239" t="s">
        <v>548</v>
      </c>
      <c r="I30" s="315" t="s">
        <v>539</v>
      </c>
      <c r="J30" s="315"/>
      <c r="K30" s="315"/>
    </row>
    <row r="31" spans="1:11" ht="18.75" customHeight="1">
      <c r="A31" s="432"/>
      <c r="B31" s="436" t="s">
        <v>183</v>
      </c>
      <c r="C31" s="441"/>
      <c r="D31" s="441"/>
      <c r="E31" s="302" t="s">
        <v>107</v>
      </c>
      <c r="F31" s="239" t="s">
        <v>586</v>
      </c>
      <c r="G31" s="261" t="s">
        <v>44</v>
      </c>
      <c r="H31" s="432"/>
      <c r="I31" s="315"/>
      <c r="J31" s="315"/>
      <c r="K31" s="315"/>
    </row>
    <row r="32" spans="1:11" ht="18.75" customHeight="1">
      <c r="A32" s="240"/>
      <c r="B32" s="437"/>
      <c r="C32" s="239" t="s">
        <v>640</v>
      </c>
      <c r="D32" s="239" t="s">
        <v>356</v>
      </c>
      <c r="E32" s="447"/>
      <c r="F32" s="240"/>
      <c r="G32" s="339"/>
      <c r="H32" s="240"/>
      <c r="I32" s="315"/>
      <c r="J32" s="315"/>
      <c r="K32" s="315"/>
    </row>
    <row r="33" spans="1:11" ht="30" customHeight="1">
      <c r="A33" s="433" t="s">
        <v>432</v>
      </c>
      <c r="B33" s="253"/>
      <c r="C33" s="253"/>
      <c r="D33" s="253"/>
      <c r="E33" s="253"/>
      <c r="F33" s="253"/>
      <c r="G33" s="253"/>
      <c r="H33" s="321" t="str">
        <f>IF(SUM(B33+E33+F33+G33)=0,"",SUM(B33+E33+F33+G33))</f>
        <v/>
      </c>
      <c r="I33" s="409"/>
      <c r="J33" s="417"/>
      <c r="K33" s="420"/>
    </row>
    <row r="34" spans="1:11" ht="15" customHeight="1">
      <c r="A34" s="433" t="s">
        <v>564</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213</v>
      </c>
    </row>
    <row r="39" spans="1:11" ht="3.75" customHeight="1">
      <c r="J39" s="273"/>
    </row>
    <row r="40" spans="1:11" ht="12" customHeight="1">
      <c r="A40" s="343" t="s">
        <v>18</v>
      </c>
      <c r="B40" s="356"/>
      <c r="C40" s="362" t="s">
        <v>616</v>
      </c>
      <c r="D40" s="370"/>
      <c r="E40" s="370"/>
      <c r="F40" s="384"/>
      <c r="G40" s="362" t="s">
        <v>64</v>
      </c>
      <c r="H40" s="370"/>
      <c r="I40" s="370"/>
      <c r="J40" s="384"/>
      <c r="K40" s="256"/>
    </row>
    <row r="41" spans="1:11" ht="12" customHeight="1">
      <c r="A41" s="344"/>
      <c r="B41" s="357"/>
      <c r="C41" s="442" t="s">
        <v>648</v>
      </c>
      <c r="D41" s="363" t="s">
        <v>330</v>
      </c>
      <c r="E41" s="448"/>
      <c r="F41" s="340"/>
      <c r="G41" s="442" t="s">
        <v>648</v>
      </c>
      <c r="H41" s="363" t="s">
        <v>330</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648</v>
      </c>
      <c r="F43" s="438" t="s">
        <v>676</v>
      </c>
      <c r="G43" s="444"/>
      <c r="H43" s="364"/>
      <c r="I43" s="438" t="s">
        <v>648</v>
      </c>
      <c r="J43" s="438" t="s">
        <v>676</v>
      </c>
      <c r="K43" s="256"/>
    </row>
    <row r="44" spans="1:11" ht="15" customHeight="1">
      <c r="A44" s="230" t="s">
        <v>639</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471</v>
      </c>
    </row>
    <row r="51" spans="1:13" ht="3.75" customHeight="1">
      <c r="J51" s="273"/>
    </row>
    <row r="52" spans="1:13" ht="15" customHeight="1">
      <c r="A52" s="343" t="s">
        <v>597</v>
      </c>
      <c r="B52" s="349"/>
      <c r="C52" s="349"/>
      <c r="D52" s="356"/>
      <c r="E52" s="362" t="s">
        <v>102</v>
      </c>
      <c r="F52" s="370"/>
      <c r="G52" s="370"/>
      <c r="H52" s="384"/>
      <c r="I52" s="392" t="s">
        <v>548</v>
      </c>
      <c r="J52" s="227"/>
      <c r="K52" s="273"/>
    </row>
    <row r="53" spans="1:13" ht="15" customHeight="1">
      <c r="A53" s="344"/>
      <c r="B53" s="231"/>
      <c r="C53" s="231"/>
      <c r="D53" s="357"/>
      <c r="E53" s="363" t="s">
        <v>599</v>
      </c>
      <c r="F53" s="371"/>
      <c r="G53" s="363" t="s">
        <v>600</v>
      </c>
      <c r="H53" s="385"/>
      <c r="I53" s="393"/>
      <c r="J53" s="227"/>
      <c r="K53" s="273"/>
    </row>
    <row r="54" spans="1:13" ht="27" customHeight="1">
      <c r="A54" s="263"/>
      <c r="B54" s="350"/>
      <c r="C54" s="350"/>
      <c r="D54" s="271"/>
      <c r="E54" s="364"/>
      <c r="F54" s="372" t="s">
        <v>428</v>
      </c>
      <c r="G54" s="364"/>
      <c r="H54" s="386" t="s">
        <v>428</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548</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544</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220</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別紙2-1（スプリンクラー）</vt:lpstr>
      <vt:lpstr>別紙2-2（ブロック塀）</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別紙5-1（スプリンクラー）</vt:lpstr>
      <vt:lpstr>別紙5-2（ブロック塀）</vt:lpstr>
      <vt:lpstr>別紙8-1（スプリンクラー）</vt:lpstr>
      <vt:lpstr>別紙8-2（ブロック塀）</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509217</cp:lastModifiedBy>
  <cp:lastPrinted>2018-03-08T00:03:07Z</cp:lastPrinted>
  <dcterms:created xsi:type="dcterms:W3CDTF">2000-07-04T04:40:42Z</dcterms:created>
  <dcterms:modified xsi:type="dcterms:W3CDTF">2024-03-22T02:58:58Z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2024-03-22T02:58:58Z</vt:filetime>
  </property>
</Properties>
</file>