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20" yWindow="-120" windowWidth="29040" windowHeight="15720" tabRatio="796"/>
  </bookViews>
  <sheets>
    <sheet name="効果検証様式（集計値）" sheetId="1" r:id="rId1"/>
    <sheet name="R4.10" sheetId="84" r:id="rId2"/>
    <sheet name="R4.11" sheetId="112" r:id="rId3"/>
    <sheet name="R4.12" sheetId="113" r:id="rId4"/>
    <sheet name="R5.1" sheetId="114" r:id="rId5"/>
    <sheet name="R5.2" sheetId="115" r:id="rId6"/>
    <sheet name="R5.3" sheetId="116" r:id="rId7"/>
    <sheet name="R5.4" sheetId="117" r:id="rId8"/>
    <sheet name="R5.5" sheetId="118" r:id="rId9"/>
    <sheet name="R5.6" sheetId="119" r:id="rId10"/>
    <sheet name="R5.7" sheetId="120" r:id="rId11"/>
    <sheet name="R5.8" sheetId="121" r:id="rId12"/>
    <sheet name="R5.9" sheetId="122" r:id="rId13"/>
    <sheet name="R5.10" sheetId="123" r:id="rId14"/>
    <sheet name="R5.11 " sheetId="124" r:id="rId15"/>
    <sheet name="R5.12 " sheetId="125" r:id="rId16"/>
  </sheets>
  <definedNames>
    <definedName name="_xlnm.Print_Area" localSheetId="0">'効果検証様式（集計値）'!$A$1:$H$38</definedName>
    <definedName name="_xlnm.Print_Area" localSheetId="1">'R4.10'!$A$1:$J$36</definedName>
    <definedName name="_xlnm.Print_Area" localSheetId="2">'R4.11'!$A$1:$J$36</definedName>
    <definedName name="_xlnm.Print_Area" localSheetId="3">'R4.12'!$A$1:$J$36</definedName>
    <definedName name="_xlnm.Print_Area" localSheetId="4">'R5.1'!$A$1:$J$36</definedName>
    <definedName name="_xlnm.Print_Area" localSheetId="5">'R5.2'!$A$1:$J$36</definedName>
    <definedName name="_xlnm.Print_Area" localSheetId="6">'R5.3'!$A$1:$J$36</definedName>
    <definedName name="_xlnm.Print_Area" localSheetId="7">'R5.4'!$A$1:$J$36</definedName>
    <definedName name="_xlnm.Print_Area" localSheetId="8">'R5.5'!$A$1:$J$36</definedName>
    <definedName name="_xlnm.Print_Area" localSheetId="9">'R5.6'!$A$1:$J$36</definedName>
    <definedName name="_xlnm.Print_Area" localSheetId="10">'R5.7'!$A$1:$J$36</definedName>
    <definedName name="_xlnm.Print_Area" localSheetId="11">'R5.8'!$A$1:$J$36</definedName>
    <definedName name="_xlnm.Print_Area" localSheetId="12">'R5.9'!$A$1:$J$36</definedName>
    <definedName name="_xlnm.Print_Area" localSheetId="13">'R5.10'!$A$1:$J$36</definedName>
    <definedName name="_xlnm.Print_Area" localSheetId="14">'R5.11 '!$A$1:$J$36</definedName>
    <definedName name="_xlnm.Print_Area" localSheetId="15">'R5.12 '!$A$1:$J$36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<sst xmlns="http://schemas.openxmlformats.org/spreadsheetml/2006/main" xmlns:r="http://schemas.openxmlformats.org/officeDocument/2006/relationships" count="55" uniqueCount="55">
  <si>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※1　例：2泊3日、3名での旅行の場合、延べ宿泊者数「6人泊」でカウント</t>
    <rPh sb="22" eb="24">
      <t>シュクハク</t>
    </rPh>
    <rPh sb="24" eb="25">
      <t>モノ</t>
    </rPh>
    <rPh sb="28" eb="30">
      <t>ニンハク</t>
    </rPh>
    <phoneticPr fontId="2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</si>
  <si>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2"/>
  </si>
  <si>
    <t>販売金額（円）</t>
    <rPh sb="0" eb="2">
      <t>ハンバイ</t>
    </rPh>
    <rPh sb="2" eb="4">
      <t>キンガク</t>
    </rPh>
    <rPh sb="5" eb="6">
      <t>エン</t>
    </rPh>
    <phoneticPr fontId="2"/>
  </si>
  <si>
    <t>※1　例：2泊3日、3名での旅行の場合、延べ宿泊者数「6人泊」でカウント</t>
    <rPh sb="22" eb="24">
      <t>シュクハク</t>
    </rPh>
    <rPh sb="24" eb="25">
      <t>モノ</t>
    </rPh>
    <rPh sb="28" eb="29">
      <t>ニン</t>
    </rPh>
    <rPh sb="29" eb="30">
      <t>ハク</t>
    </rPh>
    <phoneticPr fontId="2"/>
  </si>
  <si>
    <t>②-3：宿直販等</t>
    <rPh sb="4" eb="5">
      <t>ヤド</t>
    </rPh>
    <rPh sb="5" eb="7">
      <t>チョクハン</t>
    </rPh>
    <rPh sb="7" eb="8">
      <t>トウ</t>
    </rPh>
    <phoneticPr fontId="2"/>
  </si>
  <si>
    <t>効果検証様式（全国旅行支援）</t>
    <rPh sb="0" eb="2">
      <t>コウカ</t>
    </rPh>
    <rPh sb="2" eb="4">
      <t>ケンショウ</t>
    </rPh>
    <rPh sb="4" eb="6">
      <t>ヨウシキ</t>
    </rPh>
    <rPh sb="7" eb="13">
      <t>ゼンコクリョコウシエン</t>
    </rPh>
    <phoneticPr fontId="2"/>
  </si>
  <si>
    <t>④-1：旅行会社経由</t>
    <rPh sb="4" eb="6">
      <t>リョコウ</t>
    </rPh>
    <rPh sb="6" eb="8">
      <t>カイシャ</t>
    </rPh>
    <rPh sb="8" eb="10">
      <t>ケイユ</t>
    </rPh>
    <phoneticPr fontId="2"/>
  </si>
  <si>
    <t>①</t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</si>
  <si>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2" eb="13">
      <t>ハク</t>
    </rPh>
    <phoneticPr fontId="2"/>
  </si>
  <si>
    <t>都道府県名</t>
    <rPh sb="0" eb="4">
      <t>トドウフケン</t>
    </rPh>
    <rPh sb="4" eb="5">
      <t>メイ</t>
    </rPh>
    <phoneticPr fontId="2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</si>
  <si>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2"/>
  </si>
  <si>
    <t>作成年月日</t>
    <rPh sb="0" eb="2">
      <t>サクセイ</t>
    </rPh>
    <rPh sb="2" eb="5">
      <t>ネンガッピ</t>
    </rPh>
    <phoneticPr fontId="2"/>
  </si>
  <si>
    <t>②</t>
  </si>
  <si>
    <t>合計</t>
    <rPh sb="0" eb="2">
      <t>ゴウケイ</t>
    </rPh>
    <phoneticPr fontId="2"/>
  </si>
  <si>
    <t>対象商品の内容</t>
  </si>
  <si>
    <t>事業名（実施期間）</t>
    <rPh sb="0" eb="3">
      <t>ジギョウメイ</t>
    </rPh>
    <rPh sb="4" eb="8">
      <t>ジッシキカン</t>
    </rPh>
    <phoneticPr fontId="2"/>
  </si>
  <si>
    <t>④-2：宿直販等</t>
    <rPh sb="4" eb="5">
      <t>ヤド</t>
    </rPh>
    <rPh sb="5" eb="7">
      <t>チョクハン</t>
    </rPh>
    <rPh sb="7" eb="8">
      <t>トウ</t>
    </rPh>
    <phoneticPr fontId="2"/>
  </si>
  <si>
    <t>事業名</t>
    <rPh sb="0" eb="3">
      <t>ジギョウメイ</t>
    </rPh>
    <phoneticPr fontId="2"/>
  </si>
  <si>
    <t>対象商品の数量</t>
    <rPh sb="5" eb="7">
      <t>スウリョウ</t>
    </rPh>
    <phoneticPr fontId="2"/>
  </si>
  <si>
    <t>②-1：旅行会社経由</t>
    <rPh sb="4" eb="6">
      <t>リョコウ</t>
    </rPh>
    <rPh sb="6" eb="8">
      <t>カイシャ</t>
    </rPh>
    <rPh sb="8" eb="10">
      <t>ケイユ</t>
    </rPh>
    <phoneticPr fontId="2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</si>
  <si>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モノ</t>
    </rPh>
    <rPh sb="35" eb="36">
      <t>スウ</t>
    </rPh>
    <rPh sb="37" eb="39">
      <t>サンシュツ</t>
    </rPh>
    <phoneticPr fontId="2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</si>
  <si>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2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</si>
  <si>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2"/>
  </si>
  <si>
    <t>補助金額（円）</t>
    <rPh sb="5" eb="6">
      <t>エン</t>
    </rPh>
    <phoneticPr fontId="2"/>
  </si>
  <si>
    <t>旅行割引額</t>
    <rPh sb="0" eb="2">
      <t>リョコウ</t>
    </rPh>
    <rPh sb="2" eb="4">
      <t>ワリビキ</t>
    </rPh>
    <rPh sb="4" eb="5">
      <t>ガク</t>
    </rPh>
    <phoneticPr fontId="2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</si>
  <si>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2"/>
  </si>
  <si>
    <t>②-4：旅行会社経由</t>
    <rPh sb="4" eb="6">
      <t>リョコウ</t>
    </rPh>
    <rPh sb="6" eb="8">
      <t>カイシャ</t>
    </rPh>
    <rPh sb="8" eb="10">
      <t>ケイユ</t>
    </rPh>
    <phoneticPr fontId="2"/>
  </si>
  <si>
    <t>高知観光トク割キャンペーン</t>
    <rPh sb="0" eb="4">
      <t>コウチカンコウ</t>
    </rPh>
    <phoneticPr fontId="2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</si>
  <si>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2"/>
  </si>
  <si>
    <t>②-5：旅行会社経由（日帰り）</t>
    <rPh sb="11" eb="13">
      <t>ヒガエ</t>
    </rPh>
    <phoneticPr fontId="2"/>
  </si>
  <si>
    <t>②-6：宿直販等</t>
    <rPh sb="4" eb="5">
      <t>ヤド</t>
    </rPh>
    <rPh sb="5" eb="7">
      <t>チョクハン</t>
    </rPh>
    <rPh sb="7" eb="8">
      <t>トウ</t>
    </rPh>
    <phoneticPr fontId="2"/>
  </si>
  <si>
    <t>②-7：ｸｰﾎﾟﾝ使用額</t>
  </si>
  <si>
    <t>②-10：1人泊あたりの平均旅行代金（円）※2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2"/>
  </si>
  <si>
    <t>③</t>
  </si>
  <si>
    <t>自</t>
    <rPh sb="0" eb="1">
      <t>ジ</t>
    </rPh>
    <phoneticPr fontId="2"/>
  </si>
  <si>
    <t>至</t>
    <rPh sb="0" eb="1">
      <t>イタ</t>
    </rPh>
    <phoneticPr fontId="2"/>
  </si>
  <si>
    <t>③-1：販売期間</t>
    <rPh sb="4" eb="6">
      <t>ハンバイ</t>
    </rPh>
    <rPh sb="6" eb="8">
      <t>キカン</t>
    </rPh>
    <phoneticPr fontId="2"/>
  </si>
  <si>
    <t>-</t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</si>
  <si>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2"/>
  </si>
  <si>
    <t>④</t>
  </si>
  <si>
    <t>販路ごとの販売割合</t>
    <rPh sb="0" eb="2">
      <t>ハンロ</t>
    </rPh>
    <rPh sb="5" eb="7">
      <t>ハンバイ</t>
    </rPh>
    <rPh sb="7" eb="9">
      <t>ワリアイ</t>
    </rPh>
    <phoneticPr fontId="2"/>
  </si>
  <si>
    <t>高知県</t>
    <rPh sb="0" eb="3">
      <t>コウチケン</t>
    </rPh>
    <phoneticPr fontId="2"/>
  </si>
  <si>
    <t>②-9：延べ旅行者数（日帰り）（人）</t>
    <rPh sb="4" eb="5">
      <t>ノ</t>
    </rPh>
    <rPh sb="6" eb="9">
      <t>リョコウシャ</t>
    </rPh>
    <rPh sb="9" eb="10">
      <t>スウ</t>
    </rPh>
    <rPh sb="11" eb="13">
      <t>ヒガエ</t>
    </rPh>
    <phoneticPr fontId="2"/>
  </si>
  <si>
    <t>⑤</t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</si>
  <si>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2"/>
  </si>
  <si>
    <t>効果検証様式（全国旅行支援）</t>
    <rPh sb="0" eb="2">
      <t>コウカ</t>
    </rPh>
    <rPh sb="2" eb="4">
      <t>ケンショウ</t>
    </rPh>
    <rPh sb="4" eb="6">
      <t>ヨウシキ</t>
    </rPh>
    <rPh sb="7" eb="9">
      <t>ゼンコク</t>
    </rPh>
    <rPh sb="9" eb="11">
      <t>リョコウ</t>
    </rPh>
    <rPh sb="11" eb="13">
      <t>シエン</t>
    </rPh>
    <phoneticPr fontId="2"/>
  </si>
  <si>
    <t>旅行割引</t>
    <rPh sb="0" eb="2">
      <t>リョコウ</t>
    </rPh>
    <rPh sb="2" eb="4">
      <t>ワリビキ</t>
    </rPh>
    <phoneticPr fontId="2"/>
  </si>
  <si>
    <t>②-5：旅行会社経由（日帰り）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2"/>
  </si>
  <si>
    <r>
      <t>②-11：</t>
    </r>
    <r>
      <rPr>
        <sz val="8"/>
        <color auto="1"/>
        <rFont val="ＭＳ Ｐゴシック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2"/>
  </si>
  <si>
    <t>②-11：1人あたりの平均旅行代金（日帰り）（円）※2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2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</si>
  <si>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1" eb="13">
      <t>ニンハク</t>
    </rPh>
    <phoneticPr fontId="2"/>
  </si>
  <si>
    <t>※3　③‐２のうち、実際に旅行割引の対象となっていた日数</t>
    <rPh sb="10" eb="12">
      <t>ジッサイ</t>
    </rPh>
    <rPh sb="13" eb="17">
      <t>リョコウワリビキ</t>
    </rPh>
    <rPh sb="18" eb="20">
      <t>タイショウ</t>
    </rPh>
    <rPh sb="26" eb="28">
      <t>ニッスウ</t>
    </rPh>
    <phoneticPr fontId="2"/>
  </si>
  <si>
    <t>高知観光トク割キャンペーン（R4.10.11～R5.10.31）</t>
    <rPh sb="0" eb="2">
      <t>コウチ</t>
    </rPh>
    <rPh sb="2" eb="4">
      <t>カンコウ</t>
    </rPh>
    <rPh sb="6" eb="7">
      <t>ワリ</t>
    </rPh>
    <phoneticPr fontId="2"/>
  </si>
  <si>
    <t>・実施要領及びマニュアルに不正が発覚した場合、事業者名を公開することや警察に通報する旨を記載
・事業参画時に宿泊施設の客室数や収容人数、旅行事業者の取扱実績等の報告を求め、規模に応じた予算を配分
・補助金の請求内容とクーポン配布枚数の突合
・月毎の補助金額に異常値がないかモニタリング</t>
    <rPh sb="1" eb="5">
      <t>ジッシ</t>
    </rPh>
    <rPh sb="5" eb="6">
      <t>オヨ</t>
    </rPh>
    <rPh sb="13" eb="15">
      <t>フセイ</t>
    </rPh>
    <rPh sb="16" eb="18">
      <t>ハッカク</t>
    </rPh>
    <rPh sb="20" eb="22">
      <t>バ</t>
    </rPh>
    <rPh sb="23" eb="28">
      <t>ジギョ</t>
    </rPh>
    <rPh sb="28" eb="30">
      <t>コウカイ</t>
    </rPh>
    <rPh sb="35" eb="37">
      <t>ケイサツ</t>
    </rPh>
    <rPh sb="38" eb="40">
      <t>ツウホウ</t>
    </rPh>
    <rPh sb="42" eb="43">
      <t>ムネ</t>
    </rPh>
    <rPh sb="44" eb="46">
      <t>キサイ</t>
    </rPh>
    <rPh sb="48" eb="54">
      <t>ジギョウ</t>
    </rPh>
    <rPh sb="54" eb="56">
      <t>シュクハク</t>
    </rPh>
    <rPh sb="56" eb="58">
      <t>シセツ</t>
    </rPh>
    <rPh sb="59" eb="61">
      <t>キャクシツ</t>
    </rPh>
    <rPh sb="61" eb="62">
      <t>スウ</t>
    </rPh>
    <rPh sb="63" eb="67">
      <t>シュウヨ</t>
    </rPh>
    <rPh sb="68" eb="73">
      <t>リョコウジ</t>
    </rPh>
    <rPh sb="74" eb="76">
      <t>トリアツカ</t>
    </rPh>
    <rPh sb="76" eb="78">
      <t>ジッセキ</t>
    </rPh>
    <rPh sb="78" eb="79">
      <t>トウ</t>
    </rPh>
    <rPh sb="80" eb="82">
      <t>ホウコク</t>
    </rPh>
    <rPh sb="83" eb="84">
      <t>モト</t>
    </rPh>
    <rPh sb="86" eb="88">
      <t>キボ</t>
    </rPh>
    <rPh sb="89" eb="90">
      <t>オウ</t>
    </rPh>
    <rPh sb="92" eb="94">
      <t>ヨサン</t>
    </rPh>
    <rPh sb="95" eb="97">
      <t>ハイブン</t>
    </rPh>
    <rPh sb="99" eb="102">
      <t>ホジョキン</t>
    </rPh>
    <rPh sb="103" eb="105">
      <t>セイキュウ</t>
    </rPh>
    <rPh sb="105" eb="107">
      <t>ナイヨウ</t>
    </rPh>
    <rPh sb="112" eb="114">
      <t>ハイフ</t>
    </rPh>
    <rPh sb="114" eb="116">
      <t>マイスウ</t>
    </rPh>
    <rPh sb="117" eb="119">
      <t>トツゴウ</t>
    </rPh>
    <rPh sb="121" eb="122">
      <t>ツキ</t>
    </rPh>
    <rPh sb="122" eb="123">
      <t>マイ</t>
    </rPh>
    <rPh sb="124" eb="128">
      <t>ホジョ</t>
    </rPh>
    <rPh sb="129" eb="132">
      <t>イジョウチ</t>
    </rPh>
    <phoneticPr fontId="2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</si>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</sst>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);[Red]\(0\)"/>
  </numFmts>
  <fonts count="8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0"/>
      <color auto="1"/>
      <name val="ＭＳ Ｐゴシック"/>
      <family val="3"/>
    </font>
    <font>
      <b/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11"/>
      <color theme="1"/>
      <name val="游ゴシック"/>
      <family val="3"/>
      <scheme val="minor"/>
    </font>
    <font>
      <sz val="9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/>
      <bottom style="dotted">
        <color auto="1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dotted">
        <color indexed="64"/>
      </left>
      <right style="medium">
        <color indexed="64"/>
      </right>
      <top/>
      <bottom style="dotted">
        <color auto="1"/>
      </bottom>
      <diagonal/>
    </border>
  </borders>
  <cellStyleXfs count="3">
    <xf numFmtId="0" fontId="0" fillId="0" borderId="0"/>
    <xf numFmtId="0" fontId="1" fillId="0" borderId="0"/>
    <xf numFmtId="38" fontId="6" fillId="0" borderId="0" applyFont="0" applyFill="0" applyBorder="0" applyAlignment="0" applyProtection="0">
      <alignment vertical="center"/>
    </xf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3" xfId="0" applyFont="1" applyBorder="1" applyAlignment="1">
      <alignment horizontal="left" vertical="center" wrapText="1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3" fontId="5" fillId="0" borderId="22" xfId="0" applyNumberFormat="1" applyFont="1" applyBorder="1" applyAlignment="1">
      <alignment horizontal="right" vertical="center"/>
    </xf>
    <xf numFmtId="38" fontId="5" fillId="0" borderId="18" xfId="2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57" fontId="5" fillId="0" borderId="20" xfId="0" applyNumberFormat="1" applyFont="1" applyBorder="1" applyAlignment="1">
      <alignment horizontal="center" vertical="center"/>
    </xf>
    <xf numFmtId="57" fontId="5" fillId="0" borderId="21" xfId="0" applyNumberFormat="1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9" fontId="5" fillId="0" borderId="21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 wrapText="1"/>
    </xf>
    <xf numFmtId="3" fontId="5" fillId="0" borderId="27" xfId="0" applyNumberFormat="1" applyFont="1" applyBorder="1" applyAlignment="1">
      <alignment horizontal="right" vertical="center"/>
    </xf>
    <xf numFmtId="3" fontId="5" fillId="0" borderId="28" xfId="0" applyNumberFormat="1" applyFont="1" applyBorder="1" applyAlignment="1">
      <alignment horizontal="right" vertical="center"/>
    </xf>
    <xf numFmtId="3" fontId="5" fillId="0" borderId="29" xfId="0" applyNumberFormat="1" applyFont="1" applyBorder="1" applyAlignment="1">
      <alignment horizontal="right" vertical="center"/>
    </xf>
    <xf numFmtId="3" fontId="5" fillId="0" borderId="30" xfId="0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left" vertical="center"/>
    </xf>
    <xf numFmtId="38" fontId="5" fillId="0" borderId="31" xfId="2" applyFont="1" applyBorder="1" applyAlignment="1">
      <alignment horizontal="right" vertical="center"/>
    </xf>
    <xf numFmtId="38" fontId="5" fillId="0" borderId="32" xfId="2" applyFont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3" fontId="5" fillId="0" borderId="32" xfId="0" applyNumberFormat="1" applyFont="1" applyBorder="1" applyAlignment="1">
      <alignment horizontal="right" vertical="center"/>
    </xf>
    <xf numFmtId="57" fontId="5" fillId="0" borderId="33" xfId="0" applyNumberFormat="1" applyFont="1" applyBorder="1" applyAlignment="1">
      <alignment horizontal="center" vertical="center"/>
    </xf>
    <xf numFmtId="57" fontId="5" fillId="0" borderId="34" xfId="0" applyNumberFormat="1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center" vertical="center"/>
    </xf>
    <xf numFmtId="9" fontId="5" fillId="0" borderId="3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9" fontId="5" fillId="0" borderId="0" xfId="0" applyNumberFormat="1" applyFont="1" applyAlignment="1">
      <alignment vertical="center"/>
    </xf>
    <xf numFmtId="57" fontId="5" fillId="0" borderId="0" xfId="0" applyNumberFormat="1" applyFont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left" vertical="top"/>
    </xf>
    <xf numFmtId="0" fontId="5" fillId="0" borderId="36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15" xfId="0" applyFont="1" applyBorder="1" applyAlignment="1">
      <alignment vertical="top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37" xfId="0" applyFont="1" applyBorder="1" applyAlignment="1">
      <alignment horizontal="right" vertical="center"/>
    </xf>
    <xf numFmtId="0" fontId="7" fillId="0" borderId="13" xfId="0" applyFont="1" applyBorder="1" applyAlignment="1">
      <alignment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3" fontId="5" fillId="0" borderId="37" xfId="0" applyNumberFormat="1" applyFont="1" applyBorder="1" applyAlignment="1">
      <alignment horizontal="right" vertical="center"/>
    </xf>
    <xf numFmtId="38" fontId="5" fillId="0" borderId="14" xfId="2" applyFont="1" applyBorder="1" applyAlignment="1">
      <alignment horizontal="right" vertical="center"/>
    </xf>
    <xf numFmtId="38" fontId="5" fillId="0" borderId="16" xfId="2" applyFont="1" applyBorder="1" applyAlignment="1">
      <alignment horizontal="right" vertical="center"/>
    </xf>
    <xf numFmtId="0" fontId="5" fillId="0" borderId="38" xfId="0" applyFont="1" applyBorder="1" applyAlignment="1">
      <alignment horizontal="center" vertical="center"/>
    </xf>
    <xf numFmtId="57" fontId="5" fillId="2" borderId="39" xfId="0" applyNumberFormat="1" applyFont="1" applyFill="1" applyBorder="1" applyAlignment="1">
      <alignment horizontal="center" vertical="center"/>
    </xf>
    <xf numFmtId="57" fontId="5" fillId="2" borderId="21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57" fontId="5" fillId="2" borderId="40" xfId="0" applyNumberFormat="1" applyFont="1" applyFill="1" applyBorder="1" applyAlignment="1">
      <alignment horizontal="center" vertical="center"/>
    </xf>
    <xf numFmtId="57" fontId="5" fillId="2" borderId="20" xfId="0" applyNumberFormat="1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3" fontId="5" fillId="0" borderId="41" xfId="0" applyNumberFormat="1" applyFont="1" applyBorder="1" applyAlignment="1">
      <alignment horizontal="right" vertical="center"/>
    </xf>
    <xf numFmtId="38" fontId="5" fillId="0" borderId="27" xfId="2" applyFont="1" applyBorder="1" applyAlignment="1">
      <alignment horizontal="right" vertical="center"/>
    </xf>
    <xf numFmtId="38" fontId="5" fillId="0" borderId="29" xfId="2" applyFont="1" applyBorder="1" applyAlignment="1">
      <alignment horizontal="right" vertical="center"/>
    </xf>
    <xf numFmtId="57" fontId="5" fillId="2" borderId="33" xfId="0" applyNumberFormat="1" applyFont="1" applyFill="1" applyBorder="1" applyAlignment="1">
      <alignment horizontal="center" vertical="center"/>
    </xf>
    <xf numFmtId="57" fontId="5" fillId="2" borderId="34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5" fillId="0" borderId="42" xfId="0" applyNumberFormat="1" applyFont="1" applyBorder="1" applyAlignment="1">
      <alignment horizontal="right" vertical="center"/>
    </xf>
    <xf numFmtId="3" fontId="5" fillId="0" borderId="43" xfId="0" applyNumberFormat="1" applyFont="1" applyBorder="1" applyAlignment="1">
      <alignment horizontal="right" vertical="center"/>
    </xf>
    <xf numFmtId="3" fontId="5" fillId="0" borderId="44" xfId="0" applyNumberFormat="1" applyFont="1" applyBorder="1" applyAlignment="1">
      <alignment horizontal="right" vertical="center"/>
    </xf>
    <xf numFmtId="3" fontId="5" fillId="0" borderId="45" xfId="0" applyNumberFormat="1" applyFont="1" applyBorder="1" applyAlignment="1">
      <alignment horizontal="right" vertical="center"/>
    </xf>
  </cellXfs>
  <cellStyles count="3">
    <cellStyle name="標準" xfId="0" builtinId="0"/>
    <cellStyle name="標準 5" xfId="1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theme" Target="theme/theme1.xml" /><Relationship Id="rId18" Type="http://schemas.openxmlformats.org/officeDocument/2006/relationships/sharedStrings" Target="sharedStrings.xml" /><Relationship Id="rId1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7"/>
  <sheetViews>
    <sheetView tabSelected="1" view="pageBreakPreview" zoomScale="115" zoomScaleSheetLayoutView="115" workbookViewId="0">
      <selection activeCell="L9" sqref="L9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0.625" style="1" customWidth="1"/>
    <col min="5" max="5" width="25.625" style="1" customWidth="1"/>
    <col min="6" max="6" width="10.625" style="1" customWidth="1"/>
    <col min="7" max="7" width="15.625" style="1" customWidth="1"/>
    <col min="8" max="8" width="0.875" style="1" customWidth="1"/>
    <col min="9" max="16384" width="9" style="1"/>
  </cols>
  <sheetData>
    <row r="1" spans="1:8" ht="18.75" customHeight="1">
      <c r="A1" s="2" t="s">
        <v>5</v>
      </c>
      <c r="B1" s="2"/>
      <c r="C1" s="2"/>
      <c r="D1" s="2"/>
      <c r="E1" s="2"/>
      <c r="F1" s="2"/>
      <c r="G1" s="2"/>
      <c r="H1" s="4"/>
    </row>
    <row r="2" spans="1:8">
      <c r="B2" s="2"/>
      <c r="C2" s="3" t="s">
        <v>9</v>
      </c>
      <c r="D2" s="20" t="s">
        <v>41</v>
      </c>
      <c r="E2" s="4"/>
      <c r="F2" s="3" t="s">
        <v>11</v>
      </c>
      <c r="G2" s="50">
        <v>45439</v>
      </c>
    </row>
    <row r="3" spans="1:8" ht="15" customHeight="1">
      <c r="B3" s="2"/>
      <c r="C3" s="4"/>
      <c r="D3" s="4"/>
      <c r="E3" s="4"/>
      <c r="F3" s="4"/>
      <c r="G3" s="4"/>
      <c r="H3" s="4"/>
    </row>
    <row r="4" spans="1:8" ht="15" customHeight="1">
      <c r="B4" s="1" t="s">
        <v>7</v>
      </c>
      <c r="C4" s="4" t="s">
        <v>14</v>
      </c>
      <c r="D4" s="4"/>
      <c r="E4" s="4"/>
      <c r="F4" s="4"/>
      <c r="G4" s="4"/>
    </row>
    <row r="5" spans="1:8" ht="32.25" customHeight="1">
      <c r="C5" s="5" t="s">
        <v>15</v>
      </c>
      <c r="D5" s="21"/>
      <c r="E5" s="32" t="s">
        <v>52</v>
      </c>
      <c r="F5" s="32"/>
      <c r="G5" s="51"/>
      <c r="H5" s="14"/>
    </row>
    <row r="6" spans="1:8" ht="15" customHeight="1"/>
    <row r="7" spans="1:8" ht="15" customHeight="1">
      <c r="B7" s="1" t="s">
        <v>12</v>
      </c>
      <c r="C7" s="4" t="s">
        <v>18</v>
      </c>
      <c r="D7" s="4"/>
      <c r="E7" s="4"/>
      <c r="F7" s="4"/>
    </row>
    <row r="8" spans="1:8" ht="15" customHeight="1">
      <c r="C8" s="6" t="s">
        <v>2</v>
      </c>
      <c r="D8" s="22" t="s">
        <v>19</v>
      </c>
      <c r="E8" s="33">
        <f>SUM('R4.10:R5.12 '!E6:I6)</f>
        <v>11672134467</v>
      </c>
      <c r="F8" s="33"/>
      <c r="G8" s="52"/>
      <c r="H8" s="14"/>
    </row>
    <row r="9" spans="1:8" ht="15" customHeight="1">
      <c r="C9" s="7"/>
      <c r="D9" s="23" t="s">
        <v>21</v>
      </c>
      <c r="E9" s="34">
        <f>SUM('R4.10:R5.12 '!E7:I7)</f>
        <v>470634543</v>
      </c>
      <c r="F9" s="34"/>
      <c r="G9" s="53"/>
      <c r="H9" s="14"/>
    </row>
    <row r="10" spans="1:8" ht="15" customHeight="1">
      <c r="C10" s="7"/>
      <c r="D10" s="24" t="s">
        <v>4</v>
      </c>
      <c r="E10" s="35">
        <f>SUM('R4.10:R5.12 '!E8:I8)</f>
        <v>2934012014</v>
      </c>
      <c r="F10" s="35"/>
      <c r="G10" s="54"/>
      <c r="H10" s="14"/>
    </row>
    <row r="11" spans="1:8" ht="15" customHeight="1">
      <c r="C11" s="8" t="s">
        <v>13</v>
      </c>
      <c r="D11" s="25"/>
      <c r="E11" s="36">
        <f>SUM(E8:G10)</f>
        <v>15076781024</v>
      </c>
      <c r="F11" s="48"/>
      <c r="G11" s="55"/>
      <c r="H11" s="14"/>
    </row>
    <row r="12" spans="1:8" ht="15" customHeight="1">
      <c r="C12" s="9" t="s">
        <v>23</v>
      </c>
      <c r="D12" s="26"/>
      <c r="E12" s="26"/>
      <c r="F12" s="26"/>
      <c r="G12" s="56"/>
      <c r="H12" s="66"/>
    </row>
    <row r="13" spans="1:8" ht="15" customHeight="1">
      <c r="C13" s="10" t="s">
        <v>24</v>
      </c>
      <c r="D13" s="23" t="s">
        <v>26</v>
      </c>
      <c r="E13" s="34">
        <f>SUM('R4.10:R5.12 '!E11:I11)</f>
        <v>2440578579</v>
      </c>
      <c r="F13" s="34"/>
      <c r="G13" s="53"/>
      <c r="H13" s="67"/>
    </row>
    <row r="14" spans="1:8" ht="15" customHeight="1">
      <c r="C14" s="10"/>
      <c r="D14" s="23" t="s">
        <v>29</v>
      </c>
      <c r="E14" s="34">
        <f>SUM('R4.10:R5.12 '!E12:I12)</f>
        <v>108398307</v>
      </c>
      <c r="F14" s="34"/>
      <c r="G14" s="53"/>
      <c r="H14" s="67"/>
    </row>
    <row r="15" spans="1:8" ht="15" customHeight="1">
      <c r="C15" s="10"/>
      <c r="D15" s="23" t="s">
        <v>30</v>
      </c>
      <c r="E15" s="34">
        <f>SUM('R4.10:R5.12 '!E13:I13)</f>
        <v>769262742</v>
      </c>
      <c r="F15" s="34"/>
      <c r="G15" s="53"/>
      <c r="H15" s="67"/>
    </row>
    <row r="16" spans="1:8" ht="15" customHeight="1">
      <c r="C16" s="11" t="s">
        <v>31</v>
      </c>
      <c r="D16" s="27"/>
      <c r="E16" s="35">
        <f>SUM('R4.10:R5.12 '!E14:I14)</f>
        <v>2252953546</v>
      </c>
      <c r="F16" s="35"/>
      <c r="G16" s="54"/>
      <c r="H16" s="67"/>
    </row>
    <row r="17" spans="2:8" ht="15" customHeight="1">
      <c r="C17" s="8" t="s">
        <v>13</v>
      </c>
      <c r="D17" s="25"/>
      <c r="E17" s="36">
        <f>SUM(E13:G16)</f>
        <v>5571193174</v>
      </c>
      <c r="F17" s="48"/>
      <c r="G17" s="55"/>
      <c r="H17" s="67"/>
    </row>
    <row r="18" spans="2:8" ht="15" customHeight="1">
      <c r="C18" s="12" t="s">
        <v>50</v>
      </c>
      <c r="D18" s="28"/>
      <c r="E18" s="37">
        <f>SUM('R4.10:R5.12 '!E16:I16)</f>
        <v>1102096</v>
      </c>
      <c r="F18" s="37"/>
      <c r="G18" s="57"/>
      <c r="H18" s="67"/>
    </row>
    <row r="19" spans="2:8" ht="15" customHeight="1">
      <c r="C19" s="13" t="s">
        <v>42</v>
      </c>
      <c r="D19" s="29"/>
      <c r="E19" s="38">
        <f>SUM('R4.10:R5.12 '!E17:I17)</f>
        <v>39792</v>
      </c>
      <c r="F19" s="38"/>
      <c r="G19" s="58"/>
      <c r="H19" s="14"/>
    </row>
    <row r="20" spans="2:8" ht="15" customHeight="1">
      <c r="C20" s="12" t="s">
        <v>32</v>
      </c>
      <c r="D20" s="28"/>
      <c r="E20" s="39">
        <f>(E8+E10)/E18</f>
        <v>13253.061875734964</v>
      </c>
      <c r="F20" s="39"/>
      <c r="G20" s="59"/>
      <c r="H20" s="14"/>
    </row>
    <row r="21" spans="2:8" ht="15" customHeight="1">
      <c r="C21" s="13" t="s">
        <v>48</v>
      </c>
      <c r="D21" s="29"/>
      <c r="E21" s="40">
        <f>E9/E19</f>
        <v>11827.365877563328</v>
      </c>
      <c r="F21" s="40"/>
      <c r="G21" s="60"/>
      <c r="H21" s="14"/>
    </row>
    <row r="22" spans="2:8" ht="15" customHeight="1">
      <c r="C22" s="14" t="s">
        <v>3</v>
      </c>
      <c r="D22" s="14"/>
      <c r="E22" s="14"/>
      <c r="F22" s="14"/>
      <c r="G22" s="14"/>
      <c r="H22" s="14"/>
    </row>
    <row r="23" spans="2:8" ht="15" customHeight="1">
      <c r="C23" s="14" t="s">
        <v>28</v>
      </c>
      <c r="D23" s="14"/>
      <c r="E23" s="14"/>
      <c r="F23" s="14"/>
      <c r="G23" s="14"/>
      <c r="H23" s="14"/>
    </row>
    <row r="24" spans="2:8" ht="15" customHeight="1"/>
    <row r="25" spans="2:8" ht="15" customHeight="1">
      <c r="B25" s="1" t="s">
        <v>33</v>
      </c>
      <c r="C25" s="4" t="s">
        <v>25</v>
      </c>
      <c r="D25" s="4"/>
      <c r="E25" s="4"/>
      <c r="F25" s="4"/>
    </row>
    <row r="26" spans="2:8" ht="12.75">
      <c r="C26" s="4"/>
      <c r="D26" s="4"/>
      <c r="E26" s="41" t="s">
        <v>34</v>
      </c>
      <c r="F26" s="41" t="s">
        <v>35</v>
      </c>
      <c r="G26" s="41"/>
      <c r="H26" s="41"/>
    </row>
    <row r="27" spans="2:8" ht="15" customHeight="1">
      <c r="C27" s="15" t="s">
        <v>36</v>
      </c>
      <c r="D27" s="30"/>
      <c r="E27" s="42">
        <v>44845</v>
      </c>
      <c r="F27" s="42">
        <v>45230</v>
      </c>
      <c r="G27" s="61"/>
      <c r="H27" s="68"/>
    </row>
    <row r="28" spans="2:8" ht="15" customHeight="1">
      <c r="C28" s="16" t="s">
        <v>38</v>
      </c>
      <c r="D28" s="31"/>
      <c r="E28" s="43">
        <v>44845</v>
      </c>
      <c r="F28" s="43">
        <v>45230</v>
      </c>
      <c r="G28" s="62"/>
      <c r="H28" s="68"/>
    </row>
    <row r="29" spans="2:8" ht="15" customHeight="1">
      <c r="C29" s="16" t="s">
        <v>10</v>
      </c>
      <c r="D29" s="31"/>
      <c r="E29" s="44">
        <f>SUM('R4.10:R5.10'!E27:I27)</f>
        <v>316</v>
      </c>
      <c r="F29" s="49"/>
      <c r="G29" s="63"/>
      <c r="H29" s="68"/>
    </row>
    <row r="30" spans="2:8" ht="15" customHeight="1">
      <c r="C30" s="14" t="s">
        <v>51</v>
      </c>
      <c r="D30" s="14"/>
      <c r="E30" s="45"/>
      <c r="F30" s="45"/>
      <c r="G30" s="45"/>
      <c r="H30" s="68"/>
    </row>
    <row r="31" spans="2:8" ht="15" customHeight="1"/>
    <row r="32" spans="2:8" ht="15" customHeight="1">
      <c r="B32" s="1" t="s">
        <v>39</v>
      </c>
      <c r="C32" s="4" t="s">
        <v>22</v>
      </c>
      <c r="D32" s="4"/>
      <c r="E32" s="4"/>
      <c r="F32" s="4"/>
    </row>
    <row r="33" spans="2:8" ht="15" customHeight="1">
      <c r="C33" s="17" t="s">
        <v>40</v>
      </c>
      <c r="D33" s="30" t="s">
        <v>6</v>
      </c>
      <c r="E33" s="46">
        <f>(E8+E9)/E11</f>
        <v>0.80539532879535181</v>
      </c>
      <c r="F33" s="46"/>
      <c r="G33" s="64"/>
    </row>
    <row r="34" spans="2:8" ht="15" customHeight="1">
      <c r="C34" s="18"/>
      <c r="D34" s="31" t="s">
        <v>16</v>
      </c>
      <c r="E34" s="47">
        <f>E10/E11</f>
        <v>0.19460467120464825</v>
      </c>
      <c r="F34" s="47"/>
      <c r="G34" s="65"/>
    </row>
    <row r="35" spans="2:8" ht="15" customHeight="1"/>
    <row r="36" spans="2:8" ht="15" customHeight="1">
      <c r="B36" s="1" t="s">
        <v>43</v>
      </c>
      <c r="C36" s="4" t="s">
        <v>1</v>
      </c>
      <c r="D36" s="4"/>
      <c r="E36" s="4"/>
      <c r="F36" s="4"/>
      <c r="G36" s="4"/>
      <c r="H36" s="4"/>
    </row>
    <row r="37" spans="2:8" ht="69.95" customHeight="1">
      <c r="C37" s="19" t="s">
        <v>44</v>
      </c>
      <c r="D37" s="32" t="s">
        <v>53</v>
      </c>
      <c r="E37" s="32"/>
      <c r="F37" s="32"/>
      <c r="G37" s="51"/>
      <c r="H37" s="14"/>
    </row>
  </sheetData>
  <mergeCells count="42">
    <mergeCell ref="A1:G1"/>
    <mergeCell ref="C4:F4"/>
    <mergeCell ref="C5:D5"/>
    <mergeCell ref="E5:G5"/>
    <mergeCell ref="C7:F7"/>
    <mergeCell ref="E8:G8"/>
    <mergeCell ref="E9:G9"/>
    <mergeCell ref="E10:G10"/>
    <mergeCell ref="C11:D11"/>
    <mergeCell ref="E11:G11"/>
    <mergeCell ref="C12:G12"/>
    <mergeCell ref="E13:G13"/>
    <mergeCell ref="E14:G14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5:F25"/>
    <mergeCell ref="F26:G26"/>
    <mergeCell ref="C27:D27"/>
    <mergeCell ref="F27:G27"/>
    <mergeCell ref="C28:D28"/>
    <mergeCell ref="F28:G28"/>
    <mergeCell ref="C29:D29"/>
    <mergeCell ref="E29:G29"/>
    <mergeCell ref="C32:F32"/>
    <mergeCell ref="E33:G33"/>
    <mergeCell ref="E34:G34"/>
    <mergeCell ref="C36:H36"/>
    <mergeCell ref="D37:G37"/>
    <mergeCell ref="C8:C10"/>
    <mergeCell ref="C13:C15"/>
    <mergeCell ref="C33:C34"/>
  </mergeCells>
  <phoneticPr fontId="2"/>
  <pageMargins left="0.51181102362204722" right="0.11811023622047244" top="0.55118110236220474" bottom="0.15748031496062992" header="0.31496062992125984" footer="0.11811023622047244"/>
  <pageSetup paperSize="9" fitToWidth="1" fitToHeight="1" orientation="portrait" usePrinterDefaults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view="pageBreakPreview" topLeftCell="A19" zoomScaleSheetLayoutView="100" workbookViewId="0">
      <selection activeCell="C27" sqref="C27:D27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6384" width="9" style="1"/>
  </cols>
  <sheetData>
    <row r="1" spans="1:14" ht="18.75" customHeight="1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4" ht="15" customHeight="1">
      <c r="B2" s="1" t="s">
        <v>7</v>
      </c>
      <c r="C2" s="4" t="s">
        <v>14</v>
      </c>
      <c r="D2" s="4"/>
      <c r="E2" s="4"/>
      <c r="F2" s="4"/>
      <c r="G2" s="4"/>
      <c r="H2" s="4"/>
    </row>
    <row r="3" spans="1:14" ht="19.5" customHeight="1">
      <c r="C3" s="5" t="s">
        <v>17</v>
      </c>
      <c r="D3" s="21"/>
      <c r="E3" s="82" t="s">
        <v>27</v>
      </c>
      <c r="F3" s="90"/>
      <c r="G3" s="90"/>
      <c r="H3" s="90"/>
      <c r="I3" s="93"/>
    </row>
    <row r="4" spans="1:14" ht="15" customHeight="1"/>
    <row r="5" spans="1:14" ht="15" customHeight="1">
      <c r="B5" s="1" t="s">
        <v>12</v>
      </c>
      <c r="C5" s="4" t="s">
        <v>18</v>
      </c>
      <c r="D5" s="4"/>
      <c r="E5" s="4"/>
      <c r="F5" s="4"/>
      <c r="G5" s="4"/>
    </row>
    <row r="6" spans="1:14" ht="15" customHeight="1">
      <c r="C6" s="69" t="s">
        <v>2</v>
      </c>
      <c r="D6" s="22" t="s">
        <v>19</v>
      </c>
      <c r="E6" s="33">
        <v>1304978299</v>
      </c>
      <c r="F6" s="33"/>
      <c r="G6" s="33"/>
      <c r="H6" s="33"/>
      <c r="I6" s="52"/>
    </row>
    <row r="7" spans="1:14" ht="15" customHeight="1">
      <c r="C7" s="70"/>
      <c r="D7" s="23" t="s">
        <v>21</v>
      </c>
      <c r="E7" s="34">
        <v>95439039</v>
      </c>
      <c r="F7" s="34"/>
      <c r="G7" s="34"/>
      <c r="H7" s="34"/>
      <c r="I7" s="53"/>
    </row>
    <row r="8" spans="1:14" ht="15" customHeight="1">
      <c r="C8" s="71"/>
      <c r="D8" s="24" t="s">
        <v>4</v>
      </c>
      <c r="E8" s="35">
        <v>240205005</v>
      </c>
      <c r="F8" s="35"/>
      <c r="G8" s="35"/>
      <c r="H8" s="35"/>
      <c r="I8" s="54"/>
    </row>
    <row r="9" spans="1:14" ht="15" customHeight="1">
      <c r="C9" s="8" t="s">
        <v>13</v>
      </c>
      <c r="D9" s="25"/>
      <c r="E9" s="36">
        <f>SUM(E6:I8)</f>
        <v>1640622343</v>
      </c>
      <c r="F9" s="48"/>
      <c r="G9" s="48"/>
      <c r="H9" s="48"/>
      <c r="I9" s="55"/>
    </row>
    <row r="10" spans="1:14" ht="15" customHeight="1">
      <c r="C10" s="9" t="s">
        <v>23</v>
      </c>
      <c r="D10" s="26"/>
      <c r="E10" s="26"/>
      <c r="F10" s="26"/>
      <c r="G10" s="26"/>
      <c r="H10" s="26"/>
      <c r="I10" s="56"/>
    </row>
    <row r="11" spans="1:14" ht="15" customHeight="1">
      <c r="C11" s="10" t="s">
        <v>46</v>
      </c>
      <c r="D11" s="76" t="s">
        <v>26</v>
      </c>
      <c r="E11" s="34">
        <v>203614707</v>
      </c>
      <c r="F11" s="34"/>
      <c r="G11" s="34"/>
      <c r="H11" s="34"/>
      <c r="I11" s="53"/>
    </row>
    <row r="12" spans="1:14" ht="15" customHeight="1">
      <c r="C12" s="10"/>
      <c r="D12" s="76" t="s">
        <v>47</v>
      </c>
      <c r="E12" s="34">
        <v>18874322</v>
      </c>
      <c r="F12" s="34"/>
      <c r="G12" s="34"/>
      <c r="H12" s="34"/>
      <c r="I12" s="53"/>
    </row>
    <row r="13" spans="1:14" ht="15" customHeight="1">
      <c r="C13" s="10"/>
      <c r="D13" s="77" t="s">
        <v>30</v>
      </c>
      <c r="E13" s="34">
        <v>44127754</v>
      </c>
      <c r="F13" s="34"/>
      <c r="G13" s="34"/>
      <c r="H13" s="34"/>
      <c r="I13" s="53"/>
      <c r="M13" s="100"/>
      <c r="N13" s="100"/>
    </row>
    <row r="14" spans="1:14" ht="15" customHeight="1">
      <c r="C14" s="72" t="s">
        <v>31</v>
      </c>
      <c r="D14" s="78"/>
      <c r="E14" s="35">
        <v>180802904</v>
      </c>
      <c r="F14" s="35"/>
      <c r="G14" s="35"/>
      <c r="H14" s="35"/>
      <c r="I14" s="54"/>
    </row>
    <row r="15" spans="1:14" ht="15" customHeight="1">
      <c r="C15" s="73" t="s">
        <v>13</v>
      </c>
      <c r="D15" s="79"/>
      <c r="E15" s="83">
        <f>SUM(E11:I14)</f>
        <v>447419687</v>
      </c>
      <c r="F15" s="83"/>
      <c r="G15" s="83"/>
      <c r="H15" s="83"/>
      <c r="I15" s="94"/>
    </row>
    <row r="16" spans="1:14" ht="15" customHeight="1">
      <c r="C16" s="74" t="s">
        <v>8</v>
      </c>
      <c r="D16" s="22"/>
      <c r="E16" s="84">
        <v>96040</v>
      </c>
      <c r="F16" s="84"/>
      <c r="G16" s="84"/>
      <c r="H16" s="84"/>
      <c r="I16" s="95"/>
    </row>
    <row r="17" spans="2:9" ht="15" customHeight="1">
      <c r="C17" s="71" t="s">
        <v>42</v>
      </c>
      <c r="D17" s="24"/>
      <c r="E17" s="85">
        <v>8369</v>
      </c>
      <c r="F17" s="85"/>
      <c r="G17" s="85"/>
      <c r="H17" s="85"/>
      <c r="I17" s="96"/>
    </row>
    <row r="18" spans="2:9" ht="15" customHeight="1">
      <c r="C18" s="74" t="s">
        <v>32</v>
      </c>
      <c r="D18" s="22"/>
      <c r="E18" s="33">
        <f>(E6+E8)/E16</f>
        <v>16088.955685131195</v>
      </c>
      <c r="F18" s="33"/>
      <c r="G18" s="33"/>
      <c r="H18" s="33"/>
      <c r="I18" s="52"/>
    </row>
    <row r="19" spans="2:9" ht="15" customHeight="1">
      <c r="C19" s="13" t="s">
        <v>49</v>
      </c>
      <c r="D19" s="29"/>
      <c r="E19" s="40">
        <f>E7/E17</f>
        <v>11403.876090333373</v>
      </c>
      <c r="F19" s="40"/>
      <c r="G19" s="40"/>
      <c r="H19" s="40"/>
      <c r="I19" s="60"/>
    </row>
    <row r="20" spans="2:9" ht="15" customHeight="1">
      <c r="C20" s="14" t="s">
        <v>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20</v>
      </c>
      <c r="D21" s="14"/>
      <c r="E21" s="14"/>
      <c r="F21" s="14"/>
      <c r="G21" s="14"/>
      <c r="H21" s="14"/>
      <c r="I21" s="14"/>
    </row>
    <row r="22" spans="2:9" ht="15" customHeight="1"/>
    <row r="23" spans="2:9" ht="15" customHeight="1">
      <c r="B23" s="1" t="s">
        <v>33</v>
      </c>
      <c r="C23" s="4" t="s">
        <v>25</v>
      </c>
      <c r="D23" s="4"/>
      <c r="E23" s="4"/>
      <c r="F23" s="4"/>
      <c r="G23" s="4"/>
    </row>
    <row r="24" spans="2:9" ht="12.75">
      <c r="C24" s="4"/>
      <c r="D24" s="4"/>
      <c r="E24" s="86" t="s">
        <v>34</v>
      </c>
      <c r="F24" s="86"/>
      <c r="G24" s="86" t="s">
        <v>35</v>
      </c>
      <c r="H24" s="86"/>
      <c r="I24" s="86"/>
    </row>
    <row r="25" spans="2:9" ht="15" customHeight="1">
      <c r="C25" s="15" t="s">
        <v>36</v>
      </c>
      <c r="D25" s="30"/>
      <c r="E25" s="87"/>
      <c r="F25" s="91"/>
      <c r="G25" s="92"/>
      <c r="H25" s="92"/>
      <c r="I25" s="97"/>
    </row>
    <row r="26" spans="2:9" ht="15" customHeight="1">
      <c r="C26" s="16" t="s">
        <v>38</v>
      </c>
      <c r="D26" s="31"/>
      <c r="E26" s="88"/>
      <c r="F26" s="88"/>
      <c r="G26" s="88"/>
      <c r="H26" s="88"/>
      <c r="I26" s="98"/>
    </row>
    <row r="27" spans="2:9" ht="15" customHeight="1">
      <c r="C27" s="75" t="s">
        <v>54</v>
      </c>
      <c r="D27" s="80"/>
      <c r="E27" s="44">
        <v>30</v>
      </c>
      <c r="F27" s="49"/>
      <c r="G27" s="49"/>
      <c r="H27" s="49"/>
      <c r="I27" s="63"/>
    </row>
    <row r="28" spans="2:9" ht="15" customHeight="1">
      <c r="C28" s="14" t="s">
        <v>51</v>
      </c>
      <c r="D28" s="14"/>
      <c r="E28" s="45"/>
      <c r="F28" s="45"/>
      <c r="G28" s="45"/>
      <c r="H28" s="45"/>
      <c r="I28" s="45"/>
    </row>
    <row r="29" spans="2:9" ht="15" customHeight="1"/>
    <row r="30" spans="2:9" ht="15" customHeight="1">
      <c r="B30" s="1" t="s">
        <v>39</v>
      </c>
      <c r="C30" s="4" t="s">
        <v>22</v>
      </c>
      <c r="D30" s="4"/>
      <c r="E30" s="4"/>
      <c r="F30" s="4"/>
      <c r="G30" s="4"/>
    </row>
    <row r="31" spans="2:9" ht="15" customHeight="1">
      <c r="C31" s="17" t="s">
        <v>40</v>
      </c>
      <c r="D31" s="30" t="s">
        <v>6</v>
      </c>
      <c r="E31" s="46">
        <f>(E6+E7)/E9</f>
        <v>0.8535890931725536</v>
      </c>
      <c r="F31" s="46"/>
      <c r="G31" s="46"/>
      <c r="H31" s="46"/>
      <c r="I31" s="64"/>
    </row>
    <row r="32" spans="2:9" ht="15" customHeight="1">
      <c r="C32" s="18"/>
      <c r="D32" s="31" t="s">
        <v>16</v>
      </c>
      <c r="E32" s="47">
        <f>E8/E9</f>
        <v>0.14641090682744651</v>
      </c>
      <c r="F32" s="47"/>
      <c r="G32" s="47"/>
      <c r="H32" s="47"/>
      <c r="I32" s="65"/>
    </row>
    <row r="33" spans="2:9" ht="15" customHeight="1"/>
    <row r="34" spans="2:9" ht="15" customHeight="1">
      <c r="B34" s="1" t="s">
        <v>43</v>
      </c>
      <c r="C34" s="4" t="s">
        <v>1</v>
      </c>
      <c r="D34" s="4"/>
      <c r="E34" s="4"/>
      <c r="F34" s="4"/>
      <c r="G34" s="4"/>
      <c r="H34" s="4"/>
      <c r="I34" s="4"/>
    </row>
    <row r="35" spans="2:9" ht="69.95" customHeight="1">
      <c r="C35" s="19" t="s">
        <v>44</v>
      </c>
      <c r="D35" s="81"/>
      <c r="E35" s="89"/>
      <c r="F35" s="89"/>
      <c r="G35" s="89"/>
      <c r="H35" s="89"/>
      <c r="I35" s="99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2"/>
  <pageMargins left="0.51181102362204722" right="0.11811023622047244" top="0.55118110236220474" bottom="0.19685039370078741" header="0.31496062992125984" footer="0.11811023622047244"/>
  <pageSetup paperSize="9" fitToWidth="1" fitToHeight="1" orientation="portrait" usePrinterDefaults="1" r:id="rId1"/>
  <headerFooter scaleWithDoc="0" alignWithMargins="0"/>
  <colBreaks count="1" manualBreakCount="1">
    <brk id="10" max="6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view="pageBreakPreview" topLeftCell="A13" zoomScaleSheetLayoutView="100" workbookViewId="0">
      <selection activeCell="N25" sqref="N25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6384" width="9" style="1"/>
  </cols>
  <sheetData>
    <row r="1" spans="1:14" ht="18.75" customHeight="1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4" ht="15" customHeight="1">
      <c r="B2" s="1" t="s">
        <v>7</v>
      </c>
      <c r="C2" s="4" t="s">
        <v>14</v>
      </c>
      <c r="D2" s="4"/>
      <c r="E2" s="4"/>
      <c r="F2" s="4"/>
      <c r="G2" s="4"/>
      <c r="H2" s="4"/>
    </row>
    <row r="3" spans="1:14" ht="19.5" customHeight="1">
      <c r="C3" s="5" t="s">
        <v>17</v>
      </c>
      <c r="D3" s="21"/>
      <c r="E3" s="82" t="s">
        <v>27</v>
      </c>
      <c r="F3" s="90"/>
      <c r="G3" s="90"/>
      <c r="H3" s="90"/>
      <c r="I3" s="93"/>
    </row>
    <row r="4" spans="1:14" ht="15" customHeight="1"/>
    <row r="5" spans="1:14" ht="15" customHeight="1">
      <c r="B5" s="1" t="s">
        <v>12</v>
      </c>
      <c r="C5" s="4" t="s">
        <v>18</v>
      </c>
      <c r="D5" s="4"/>
      <c r="E5" s="4"/>
      <c r="F5" s="4"/>
      <c r="G5" s="4"/>
    </row>
    <row r="6" spans="1:14" ht="15" customHeight="1">
      <c r="C6" s="69" t="s">
        <v>2</v>
      </c>
      <c r="D6" s="22" t="s">
        <v>19</v>
      </c>
      <c r="E6" s="33">
        <v>446610908</v>
      </c>
      <c r="F6" s="33"/>
      <c r="G6" s="33"/>
      <c r="H6" s="33"/>
      <c r="I6" s="52"/>
    </row>
    <row r="7" spans="1:14" ht="15" customHeight="1">
      <c r="C7" s="70"/>
      <c r="D7" s="23" t="s">
        <v>21</v>
      </c>
      <c r="E7" s="34">
        <v>44710746</v>
      </c>
      <c r="F7" s="34"/>
      <c r="G7" s="34"/>
      <c r="H7" s="34"/>
      <c r="I7" s="53"/>
    </row>
    <row r="8" spans="1:14" ht="15" customHeight="1">
      <c r="C8" s="71"/>
      <c r="D8" s="24" t="s">
        <v>4</v>
      </c>
      <c r="E8" s="35">
        <v>94549760</v>
      </c>
      <c r="F8" s="35"/>
      <c r="G8" s="35"/>
      <c r="H8" s="35"/>
      <c r="I8" s="54"/>
    </row>
    <row r="9" spans="1:14" ht="15" customHeight="1">
      <c r="C9" s="8" t="s">
        <v>13</v>
      </c>
      <c r="D9" s="25"/>
      <c r="E9" s="36">
        <f>SUM(E6:I8)</f>
        <v>585871414</v>
      </c>
      <c r="F9" s="48"/>
      <c r="G9" s="48"/>
      <c r="H9" s="48"/>
      <c r="I9" s="55"/>
    </row>
    <row r="10" spans="1:14" ht="15" customHeight="1">
      <c r="C10" s="9" t="s">
        <v>23</v>
      </c>
      <c r="D10" s="26"/>
      <c r="E10" s="26"/>
      <c r="F10" s="26"/>
      <c r="G10" s="26"/>
      <c r="H10" s="26"/>
      <c r="I10" s="56"/>
    </row>
    <row r="11" spans="1:14" ht="15" customHeight="1">
      <c r="C11" s="10" t="s">
        <v>46</v>
      </c>
      <c r="D11" s="76" t="s">
        <v>26</v>
      </c>
      <c r="E11" s="34">
        <v>67890591</v>
      </c>
      <c r="F11" s="34"/>
      <c r="G11" s="34"/>
      <c r="H11" s="34"/>
      <c r="I11" s="53"/>
    </row>
    <row r="12" spans="1:14" ht="15" customHeight="1">
      <c r="C12" s="10"/>
      <c r="D12" s="76" t="s">
        <v>47</v>
      </c>
      <c r="E12" s="34">
        <v>8793878</v>
      </c>
      <c r="F12" s="34"/>
      <c r="G12" s="34"/>
      <c r="H12" s="34"/>
      <c r="I12" s="53"/>
    </row>
    <row r="13" spans="1:14" ht="15" customHeight="1">
      <c r="C13" s="10"/>
      <c r="D13" s="77" t="s">
        <v>30</v>
      </c>
      <c r="E13" s="34">
        <v>17371547</v>
      </c>
      <c r="F13" s="34"/>
      <c r="G13" s="34"/>
      <c r="H13" s="34"/>
      <c r="I13" s="53"/>
      <c r="M13" s="100"/>
      <c r="N13" s="100"/>
    </row>
    <row r="14" spans="1:14" ht="15" customHeight="1">
      <c r="C14" s="72" t="s">
        <v>31</v>
      </c>
      <c r="D14" s="78"/>
      <c r="E14" s="35">
        <v>81016924</v>
      </c>
      <c r="F14" s="35"/>
      <c r="G14" s="35"/>
      <c r="H14" s="35"/>
      <c r="I14" s="54"/>
    </row>
    <row r="15" spans="1:14" ht="15" customHeight="1">
      <c r="C15" s="73" t="s">
        <v>13</v>
      </c>
      <c r="D15" s="79"/>
      <c r="E15" s="83">
        <f>SUM(E11:I14)</f>
        <v>175072940</v>
      </c>
      <c r="F15" s="83"/>
      <c r="G15" s="83"/>
      <c r="H15" s="83"/>
      <c r="I15" s="94"/>
    </row>
    <row r="16" spans="1:14" ht="15" customHeight="1">
      <c r="C16" s="74" t="s">
        <v>8</v>
      </c>
      <c r="D16" s="22"/>
      <c r="E16" s="84">
        <v>33466</v>
      </c>
      <c r="F16" s="84"/>
      <c r="G16" s="84"/>
      <c r="H16" s="84"/>
      <c r="I16" s="95"/>
    </row>
    <row r="17" spans="2:9" ht="15" customHeight="1">
      <c r="C17" s="71" t="s">
        <v>42</v>
      </c>
      <c r="D17" s="24"/>
      <c r="E17" s="85">
        <v>3762</v>
      </c>
      <c r="F17" s="85"/>
      <c r="G17" s="85"/>
      <c r="H17" s="85"/>
      <c r="I17" s="96"/>
    </row>
    <row r="18" spans="2:9" ht="15" customHeight="1">
      <c r="C18" s="74" t="s">
        <v>32</v>
      </c>
      <c r="D18" s="22"/>
      <c r="E18" s="33">
        <f>(E6+E8)/E16</f>
        <v>16170.461602820773</v>
      </c>
      <c r="F18" s="33"/>
      <c r="G18" s="33"/>
      <c r="H18" s="33"/>
      <c r="I18" s="52"/>
    </row>
    <row r="19" spans="2:9" ht="15" customHeight="1">
      <c r="C19" s="13" t="s">
        <v>49</v>
      </c>
      <c r="D19" s="29"/>
      <c r="E19" s="40">
        <f>E7/E17</f>
        <v>11884.834130781499</v>
      </c>
      <c r="F19" s="40"/>
      <c r="G19" s="40"/>
      <c r="H19" s="40"/>
      <c r="I19" s="60"/>
    </row>
    <row r="20" spans="2:9" ht="15" customHeight="1">
      <c r="C20" s="14" t="s">
        <v>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20</v>
      </c>
      <c r="D21" s="14"/>
      <c r="E21" s="14"/>
      <c r="F21" s="14"/>
      <c r="G21" s="14"/>
      <c r="H21" s="14"/>
      <c r="I21" s="14"/>
    </row>
    <row r="22" spans="2:9" ht="15" customHeight="1"/>
    <row r="23" spans="2:9" ht="15" customHeight="1">
      <c r="B23" s="1" t="s">
        <v>33</v>
      </c>
      <c r="C23" s="4" t="s">
        <v>25</v>
      </c>
      <c r="D23" s="4"/>
      <c r="E23" s="4"/>
      <c r="F23" s="4"/>
      <c r="G23" s="4"/>
    </row>
    <row r="24" spans="2:9" ht="12.75">
      <c r="C24" s="4"/>
      <c r="D24" s="4"/>
      <c r="E24" s="86" t="s">
        <v>34</v>
      </c>
      <c r="F24" s="86"/>
      <c r="G24" s="86" t="s">
        <v>35</v>
      </c>
      <c r="H24" s="86"/>
      <c r="I24" s="86"/>
    </row>
    <row r="25" spans="2:9" ht="15" customHeight="1">
      <c r="C25" s="15" t="s">
        <v>36</v>
      </c>
      <c r="D25" s="30"/>
      <c r="E25" s="87"/>
      <c r="F25" s="91"/>
      <c r="G25" s="92"/>
      <c r="H25" s="92"/>
      <c r="I25" s="97"/>
    </row>
    <row r="26" spans="2:9" ht="15" customHeight="1">
      <c r="C26" s="16" t="s">
        <v>38</v>
      </c>
      <c r="D26" s="31"/>
      <c r="E26" s="88"/>
      <c r="F26" s="88"/>
      <c r="G26" s="88"/>
      <c r="H26" s="88"/>
      <c r="I26" s="98"/>
    </row>
    <row r="27" spans="2:9" ht="15" customHeight="1">
      <c r="C27" s="75" t="s">
        <v>54</v>
      </c>
      <c r="D27" s="80"/>
      <c r="E27" s="44">
        <v>14</v>
      </c>
      <c r="F27" s="49"/>
      <c r="G27" s="49"/>
      <c r="H27" s="49"/>
      <c r="I27" s="63"/>
    </row>
    <row r="28" spans="2:9" ht="15" customHeight="1">
      <c r="C28" s="14" t="s">
        <v>51</v>
      </c>
      <c r="D28" s="14"/>
      <c r="E28" s="45"/>
      <c r="F28" s="45"/>
      <c r="G28" s="45"/>
      <c r="H28" s="45"/>
      <c r="I28" s="45"/>
    </row>
    <row r="29" spans="2:9" ht="15" customHeight="1"/>
    <row r="30" spans="2:9" ht="15" customHeight="1">
      <c r="B30" s="1" t="s">
        <v>39</v>
      </c>
      <c r="C30" s="4" t="s">
        <v>22</v>
      </c>
      <c r="D30" s="4"/>
      <c r="E30" s="4"/>
      <c r="F30" s="4"/>
      <c r="G30" s="4"/>
    </row>
    <row r="31" spans="2:9" ht="15" customHeight="1">
      <c r="C31" s="17" t="s">
        <v>40</v>
      </c>
      <c r="D31" s="30" t="s">
        <v>6</v>
      </c>
      <c r="E31" s="46">
        <f>(E6+E7)/E9</f>
        <v>0.83861687438465793</v>
      </c>
      <c r="F31" s="46"/>
      <c r="G31" s="46"/>
      <c r="H31" s="46"/>
      <c r="I31" s="64"/>
    </row>
    <row r="32" spans="2:9" ht="15" customHeight="1">
      <c r="C32" s="18"/>
      <c r="D32" s="31" t="s">
        <v>16</v>
      </c>
      <c r="E32" s="47">
        <f>E8/E9</f>
        <v>0.16138312561534193</v>
      </c>
      <c r="F32" s="47"/>
      <c r="G32" s="47"/>
      <c r="H32" s="47"/>
      <c r="I32" s="65"/>
    </row>
    <row r="33" spans="2:9" ht="15" customHeight="1"/>
    <row r="34" spans="2:9" ht="15" customHeight="1">
      <c r="B34" s="1" t="s">
        <v>43</v>
      </c>
      <c r="C34" s="4" t="s">
        <v>1</v>
      </c>
      <c r="D34" s="4"/>
      <c r="E34" s="4"/>
      <c r="F34" s="4"/>
      <c r="G34" s="4"/>
      <c r="H34" s="4"/>
      <c r="I34" s="4"/>
    </row>
    <row r="35" spans="2:9" ht="69.95" customHeight="1">
      <c r="C35" s="19" t="s">
        <v>44</v>
      </c>
      <c r="D35" s="81"/>
      <c r="E35" s="89"/>
      <c r="F35" s="89"/>
      <c r="G35" s="89"/>
      <c r="H35" s="89"/>
      <c r="I35" s="99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2"/>
  <pageMargins left="0.51181102362204722" right="0.11811023622047244" top="0.55118110236220474" bottom="0.19685039370078741" header="0.31496062992125984" footer="0.11811023622047244"/>
  <pageSetup paperSize="9" fitToWidth="1" fitToHeight="1" orientation="portrait" usePrinterDefaults="1" r:id="rId1"/>
  <headerFooter scaleWithDoc="0" alignWithMargins="0"/>
  <colBreaks count="1" manualBreakCount="1">
    <brk id="10" max="6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view="pageBreakPreview" topLeftCell="A14" zoomScaleSheetLayoutView="100" workbookViewId="0">
      <selection activeCell="M23" sqref="M23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6384" width="9" style="1"/>
  </cols>
  <sheetData>
    <row r="1" spans="1:14" ht="18.75" customHeight="1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4" ht="15" customHeight="1">
      <c r="B2" s="1" t="s">
        <v>7</v>
      </c>
      <c r="C2" s="4" t="s">
        <v>14</v>
      </c>
      <c r="D2" s="4"/>
      <c r="E2" s="4"/>
      <c r="F2" s="4"/>
      <c r="G2" s="4"/>
      <c r="H2" s="4"/>
    </row>
    <row r="3" spans="1:14" ht="19.5" customHeight="1">
      <c r="C3" s="5" t="s">
        <v>17</v>
      </c>
      <c r="D3" s="21"/>
      <c r="E3" s="82" t="s">
        <v>27</v>
      </c>
      <c r="F3" s="90"/>
      <c r="G3" s="90"/>
      <c r="H3" s="90"/>
      <c r="I3" s="93"/>
    </row>
    <row r="4" spans="1:14" ht="15" customHeight="1"/>
    <row r="5" spans="1:14" ht="15" customHeight="1">
      <c r="B5" s="1" t="s">
        <v>12</v>
      </c>
      <c r="C5" s="4" t="s">
        <v>18</v>
      </c>
      <c r="D5" s="4"/>
      <c r="E5" s="4"/>
      <c r="F5" s="4"/>
      <c r="G5" s="4"/>
    </row>
    <row r="6" spans="1:14" ht="15" customHeight="1">
      <c r="C6" s="69" t="s">
        <v>2</v>
      </c>
      <c r="D6" s="22" t="s">
        <v>19</v>
      </c>
      <c r="E6" s="33">
        <v>0</v>
      </c>
      <c r="F6" s="33"/>
      <c r="G6" s="33"/>
      <c r="H6" s="33"/>
      <c r="I6" s="52"/>
    </row>
    <row r="7" spans="1:14" ht="15" customHeight="1">
      <c r="C7" s="70"/>
      <c r="D7" s="23" t="s">
        <v>21</v>
      </c>
      <c r="E7" s="34">
        <v>0</v>
      </c>
      <c r="F7" s="34"/>
      <c r="G7" s="34"/>
      <c r="H7" s="34"/>
      <c r="I7" s="53"/>
    </row>
    <row r="8" spans="1:14" ht="15" customHeight="1">
      <c r="C8" s="71"/>
      <c r="D8" s="24" t="s">
        <v>4</v>
      </c>
      <c r="E8" s="35">
        <v>0</v>
      </c>
      <c r="F8" s="35"/>
      <c r="G8" s="35"/>
      <c r="H8" s="35"/>
      <c r="I8" s="54"/>
    </row>
    <row r="9" spans="1:14" ht="15" customHeight="1">
      <c r="C9" s="8" t="s">
        <v>13</v>
      </c>
      <c r="D9" s="25"/>
      <c r="E9" s="36">
        <f>SUM(E6:I8)</f>
        <v>0</v>
      </c>
      <c r="F9" s="48"/>
      <c r="G9" s="48"/>
      <c r="H9" s="48"/>
      <c r="I9" s="55"/>
    </row>
    <row r="10" spans="1:14" ht="15" customHeight="1">
      <c r="C10" s="9" t="s">
        <v>23</v>
      </c>
      <c r="D10" s="26"/>
      <c r="E10" s="26"/>
      <c r="F10" s="26"/>
      <c r="G10" s="26"/>
      <c r="H10" s="26"/>
      <c r="I10" s="56"/>
    </row>
    <row r="11" spans="1:14" ht="15" customHeight="1">
      <c r="C11" s="10" t="s">
        <v>46</v>
      </c>
      <c r="D11" s="76" t="s">
        <v>26</v>
      </c>
      <c r="E11" s="34">
        <v>0</v>
      </c>
      <c r="F11" s="34"/>
      <c r="G11" s="34"/>
      <c r="H11" s="34"/>
      <c r="I11" s="53"/>
    </row>
    <row r="12" spans="1:14" ht="15" customHeight="1">
      <c r="C12" s="10"/>
      <c r="D12" s="76" t="s">
        <v>47</v>
      </c>
      <c r="E12" s="34">
        <v>0</v>
      </c>
      <c r="F12" s="34"/>
      <c r="G12" s="34"/>
      <c r="H12" s="34"/>
      <c r="I12" s="53"/>
    </row>
    <row r="13" spans="1:14" ht="15" customHeight="1">
      <c r="C13" s="10"/>
      <c r="D13" s="77" t="s">
        <v>30</v>
      </c>
      <c r="E13" s="34">
        <v>0</v>
      </c>
      <c r="F13" s="34"/>
      <c r="G13" s="34"/>
      <c r="H13" s="34"/>
      <c r="I13" s="53"/>
      <c r="M13" s="100"/>
      <c r="N13" s="100"/>
    </row>
    <row r="14" spans="1:14" ht="15" customHeight="1">
      <c r="C14" s="72" t="s">
        <v>31</v>
      </c>
      <c r="D14" s="78"/>
      <c r="E14" s="35">
        <v>1371902</v>
      </c>
      <c r="F14" s="35"/>
      <c r="G14" s="35"/>
      <c r="H14" s="35"/>
      <c r="I14" s="54"/>
    </row>
    <row r="15" spans="1:14" ht="15" customHeight="1">
      <c r="C15" s="73" t="s">
        <v>13</v>
      </c>
      <c r="D15" s="79"/>
      <c r="E15" s="83">
        <f>SUM(E11:I14)</f>
        <v>1371902</v>
      </c>
      <c r="F15" s="83"/>
      <c r="G15" s="83"/>
      <c r="H15" s="83"/>
      <c r="I15" s="94"/>
    </row>
    <row r="16" spans="1:14" ht="15" customHeight="1">
      <c r="C16" s="74" t="s">
        <v>8</v>
      </c>
      <c r="D16" s="22"/>
      <c r="E16" s="84">
        <v>0</v>
      </c>
      <c r="F16" s="84"/>
      <c r="G16" s="84"/>
      <c r="H16" s="84"/>
      <c r="I16" s="95"/>
    </row>
    <row r="17" spans="2:9" ht="15" customHeight="1">
      <c r="C17" s="71" t="s">
        <v>42</v>
      </c>
      <c r="D17" s="24"/>
      <c r="E17" s="85">
        <v>0</v>
      </c>
      <c r="F17" s="85"/>
      <c r="G17" s="85"/>
      <c r="H17" s="85"/>
      <c r="I17" s="96"/>
    </row>
    <row r="18" spans="2:9" ht="15" customHeight="1">
      <c r="C18" s="74" t="s">
        <v>32</v>
      </c>
      <c r="D18" s="22"/>
      <c r="E18" s="33">
        <v>0</v>
      </c>
      <c r="F18" s="33"/>
      <c r="G18" s="33"/>
      <c r="H18" s="33"/>
      <c r="I18" s="52"/>
    </row>
    <row r="19" spans="2:9" ht="15" customHeight="1">
      <c r="C19" s="13" t="s">
        <v>49</v>
      </c>
      <c r="D19" s="29"/>
      <c r="E19" s="40">
        <v>0</v>
      </c>
      <c r="F19" s="40"/>
      <c r="G19" s="40"/>
      <c r="H19" s="40"/>
      <c r="I19" s="60"/>
    </row>
    <row r="20" spans="2:9" ht="15" customHeight="1">
      <c r="C20" s="14" t="s">
        <v>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20</v>
      </c>
      <c r="D21" s="14"/>
      <c r="E21" s="14"/>
      <c r="F21" s="14"/>
      <c r="G21" s="14"/>
      <c r="H21" s="14"/>
      <c r="I21" s="14"/>
    </row>
    <row r="22" spans="2:9" ht="15" customHeight="1"/>
    <row r="23" spans="2:9" ht="15" customHeight="1">
      <c r="B23" s="1" t="s">
        <v>33</v>
      </c>
      <c r="C23" s="4" t="s">
        <v>25</v>
      </c>
      <c r="D23" s="4"/>
      <c r="E23" s="4"/>
      <c r="F23" s="4"/>
      <c r="G23" s="4"/>
    </row>
    <row r="24" spans="2:9" ht="12.75">
      <c r="C24" s="4"/>
      <c r="D24" s="4"/>
      <c r="E24" s="86" t="s">
        <v>34</v>
      </c>
      <c r="F24" s="86"/>
      <c r="G24" s="86" t="s">
        <v>35</v>
      </c>
      <c r="H24" s="86"/>
      <c r="I24" s="86"/>
    </row>
    <row r="25" spans="2:9" ht="15" customHeight="1">
      <c r="C25" s="15" t="s">
        <v>36</v>
      </c>
      <c r="D25" s="30"/>
      <c r="E25" s="87"/>
      <c r="F25" s="91"/>
      <c r="G25" s="92"/>
      <c r="H25" s="92"/>
      <c r="I25" s="97"/>
    </row>
    <row r="26" spans="2:9" ht="15" customHeight="1">
      <c r="C26" s="16" t="s">
        <v>38</v>
      </c>
      <c r="D26" s="31"/>
      <c r="E26" s="88"/>
      <c r="F26" s="88"/>
      <c r="G26" s="88"/>
      <c r="H26" s="88"/>
      <c r="I26" s="98"/>
    </row>
    <row r="27" spans="2:9" ht="15" customHeight="1">
      <c r="C27" s="75" t="s">
        <v>54</v>
      </c>
      <c r="D27" s="80"/>
      <c r="E27" s="44">
        <v>0</v>
      </c>
      <c r="F27" s="49"/>
      <c r="G27" s="49"/>
      <c r="H27" s="49"/>
      <c r="I27" s="63"/>
    </row>
    <row r="28" spans="2:9" ht="15" customHeight="1">
      <c r="C28" s="14" t="s">
        <v>51</v>
      </c>
      <c r="D28" s="14"/>
      <c r="E28" s="45"/>
      <c r="F28" s="45"/>
      <c r="G28" s="45"/>
      <c r="H28" s="45"/>
      <c r="I28" s="45"/>
    </row>
    <row r="29" spans="2:9" ht="15" customHeight="1"/>
    <row r="30" spans="2:9" ht="15" customHeight="1">
      <c r="B30" s="1" t="s">
        <v>39</v>
      </c>
      <c r="C30" s="4" t="s">
        <v>22</v>
      </c>
      <c r="D30" s="4"/>
      <c r="E30" s="4"/>
      <c r="F30" s="4"/>
      <c r="G30" s="4"/>
    </row>
    <row r="31" spans="2:9" ht="15" customHeight="1">
      <c r="C31" s="17" t="s">
        <v>40</v>
      </c>
      <c r="D31" s="30" t="s">
        <v>6</v>
      </c>
      <c r="E31" s="46" t="s">
        <v>37</v>
      </c>
      <c r="F31" s="46"/>
      <c r="G31" s="46"/>
      <c r="H31" s="46"/>
      <c r="I31" s="64"/>
    </row>
    <row r="32" spans="2:9" ht="15" customHeight="1">
      <c r="C32" s="18"/>
      <c r="D32" s="31" t="s">
        <v>16</v>
      </c>
      <c r="E32" s="47" t="s">
        <v>37</v>
      </c>
      <c r="F32" s="47"/>
      <c r="G32" s="47"/>
      <c r="H32" s="47"/>
      <c r="I32" s="65"/>
    </row>
    <row r="33" spans="2:9" ht="15" customHeight="1"/>
    <row r="34" spans="2:9" ht="15" customHeight="1">
      <c r="B34" s="1" t="s">
        <v>43</v>
      </c>
      <c r="C34" s="4" t="s">
        <v>1</v>
      </c>
      <c r="D34" s="4"/>
      <c r="E34" s="4"/>
      <c r="F34" s="4"/>
      <c r="G34" s="4"/>
      <c r="H34" s="4"/>
      <c r="I34" s="4"/>
    </row>
    <row r="35" spans="2:9" ht="69.95" customHeight="1">
      <c r="C35" s="19" t="s">
        <v>44</v>
      </c>
      <c r="D35" s="81"/>
      <c r="E35" s="89"/>
      <c r="F35" s="89"/>
      <c r="G35" s="89"/>
      <c r="H35" s="89"/>
      <c r="I35" s="99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2"/>
  <pageMargins left="0.51181102362204722" right="0.11811023622047244" top="0.55118110236220474" bottom="0.19685039370078741" header="0.31496062992125984" footer="0.11811023622047244"/>
  <pageSetup paperSize="9" fitToWidth="1" fitToHeight="1" orientation="portrait" usePrinterDefaults="1" r:id="rId1"/>
  <headerFooter scaleWithDoc="0" alignWithMargins="0"/>
  <colBreaks count="1" manualBreakCount="1">
    <brk id="10" max="6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view="pageBreakPreview" topLeftCell="A16" zoomScaleSheetLayoutView="100" workbookViewId="0">
      <selection activeCell="M30" sqref="M30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6384" width="9" style="1"/>
  </cols>
  <sheetData>
    <row r="1" spans="1:14" ht="18.75" customHeight="1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4" ht="15" customHeight="1">
      <c r="B2" s="1" t="s">
        <v>7</v>
      </c>
      <c r="C2" s="4" t="s">
        <v>14</v>
      </c>
      <c r="D2" s="4"/>
      <c r="E2" s="4"/>
      <c r="F2" s="4"/>
      <c r="G2" s="4"/>
      <c r="H2" s="4"/>
    </row>
    <row r="3" spans="1:14" ht="19.5" customHeight="1">
      <c r="C3" s="5" t="s">
        <v>17</v>
      </c>
      <c r="D3" s="21"/>
      <c r="E3" s="82" t="s">
        <v>27</v>
      </c>
      <c r="F3" s="90"/>
      <c r="G3" s="90"/>
      <c r="H3" s="90"/>
      <c r="I3" s="93"/>
    </row>
    <row r="4" spans="1:14" ht="15" customHeight="1"/>
    <row r="5" spans="1:14" ht="15" customHeight="1">
      <c r="B5" s="1" t="s">
        <v>12</v>
      </c>
      <c r="C5" s="4" t="s">
        <v>18</v>
      </c>
      <c r="D5" s="4"/>
      <c r="E5" s="4"/>
      <c r="F5" s="4"/>
      <c r="G5" s="4"/>
    </row>
    <row r="6" spans="1:14" ht="15" customHeight="1">
      <c r="C6" s="69" t="s">
        <v>2</v>
      </c>
      <c r="D6" s="22" t="s">
        <v>19</v>
      </c>
      <c r="E6" s="33">
        <f>193327365+496970</f>
        <v>193824335</v>
      </c>
      <c r="F6" s="33"/>
      <c r="G6" s="33"/>
      <c r="H6" s="33"/>
      <c r="I6" s="52"/>
    </row>
    <row r="7" spans="1:14" ht="15" customHeight="1">
      <c r="C7" s="70"/>
      <c r="D7" s="23" t="s">
        <v>21</v>
      </c>
      <c r="E7" s="34">
        <v>34406090</v>
      </c>
      <c r="F7" s="34"/>
      <c r="G7" s="34"/>
      <c r="H7" s="34"/>
      <c r="I7" s="53"/>
    </row>
    <row r="8" spans="1:14" ht="15" customHeight="1">
      <c r="C8" s="71"/>
      <c r="D8" s="24" t="s">
        <v>4</v>
      </c>
      <c r="E8" s="35">
        <v>0</v>
      </c>
      <c r="F8" s="35"/>
      <c r="G8" s="35"/>
      <c r="H8" s="35"/>
      <c r="I8" s="54"/>
    </row>
    <row r="9" spans="1:14" ht="15" customHeight="1">
      <c r="C9" s="8" t="s">
        <v>13</v>
      </c>
      <c r="D9" s="25"/>
      <c r="E9" s="36">
        <f>SUM(E6:I8)</f>
        <v>228230425</v>
      </c>
      <c r="F9" s="48"/>
      <c r="G9" s="48"/>
      <c r="H9" s="48"/>
      <c r="I9" s="55"/>
    </row>
    <row r="10" spans="1:14" ht="15" customHeight="1">
      <c r="C10" s="9" t="s">
        <v>23</v>
      </c>
      <c r="D10" s="26"/>
      <c r="E10" s="26"/>
      <c r="F10" s="26"/>
      <c r="G10" s="26"/>
      <c r="H10" s="26"/>
      <c r="I10" s="56"/>
    </row>
    <row r="11" spans="1:14" ht="15" customHeight="1">
      <c r="C11" s="10" t="s">
        <v>46</v>
      </c>
      <c r="D11" s="76" t="s">
        <v>26</v>
      </c>
      <c r="E11" s="34">
        <f>22819420+241900</f>
        <v>23061320</v>
      </c>
      <c r="F11" s="34"/>
      <c r="G11" s="34"/>
      <c r="H11" s="34"/>
      <c r="I11" s="53"/>
    </row>
    <row r="12" spans="1:14" ht="15" customHeight="1">
      <c r="C12" s="10"/>
      <c r="D12" s="76" t="s">
        <v>47</v>
      </c>
      <c r="E12" s="34">
        <v>6586301</v>
      </c>
      <c r="F12" s="34"/>
      <c r="G12" s="34"/>
      <c r="H12" s="34"/>
      <c r="I12" s="53"/>
    </row>
    <row r="13" spans="1:14" ht="15" customHeight="1">
      <c r="C13" s="10"/>
      <c r="D13" s="77" t="s">
        <v>30</v>
      </c>
      <c r="E13" s="34">
        <v>0</v>
      </c>
      <c r="F13" s="34"/>
      <c r="G13" s="34"/>
      <c r="H13" s="34"/>
      <c r="I13" s="53"/>
      <c r="M13" s="100"/>
      <c r="N13" s="100"/>
    </row>
    <row r="14" spans="1:14" ht="15" customHeight="1">
      <c r="C14" s="72" t="s">
        <v>31</v>
      </c>
      <c r="D14" s="78"/>
      <c r="E14" s="35">
        <v>12793627</v>
      </c>
      <c r="F14" s="35"/>
      <c r="G14" s="35"/>
      <c r="H14" s="35"/>
      <c r="I14" s="54"/>
    </row>
    <row r="15" spans="1:14" ht="15" customHeight="1">
      <c r="C15" s="73" t="s">
        <v>13</v>
      </c>
      <c r="D15" s="79"/>
      <c r="E15" s="83">
        <f>SUM(E11:I14)</f>
        <v>42441248</v>
      </c>
      <c r="F15" s="83"/>
      <c r="G15" s="83"/>
      <c r="H15" s="83"/>
      <c r="I15" s="94"/>
    </row>
    <row r="16" spans="1:14" ht="15" customHeight="1">
      <c r="C16" s="74" t="s">
        <v>8</v>
      </c>
      <c r="D16" s="22"/>
      <c r="E16" s="84">
        <v>4632</v>
      </c>
      <c r="F16" s="84"/>
      <c r="G16" s="84"/>
      <c r="H16" s="84"/>
      <c r="I16" s="95"/>
    </row>
    <row r="17" spans="2:9" ht="15" customHeight="1">
      <c r="C17" s="71" t="s">
        <v>42</v>
      </c>
      <c r="D17" s="24"/>
      <c r="E17" s="85">
        <v>2676</v>
      </c>
      <c r="F17" s="85"/>
      <c r="G17" s="85"/>
      <c r="H17" s="85"/>
      <c r="I17" s="96"/>
    </row>
    <row r="18" spans="2:9" ht="15" customHeight="1">
      <c r="C18" s="74" t="s">
        <v>32</v>
      </c>
      <c r="D18" s="22"/>
      <c r="E18" s="33">
        <f>(E6+E8)/E16</f>
        <v>41844.63190846287</v>
      </c>
      <c r="F18" s="33"/>
      <c r="G18" s="33"/>
      <c r="H18" s="33"/>
      <c r="I18" s="52"/>
    </row>
    <row r="19" spans="2:9" ht="15" customHeight="1">
      <c r="C19" s="13" t="s">
        <v>49</v>
      </c>
      <c r="D19" s="29"/>
      <c r="E19" s="40">
        <f>E7/E17</f>
        <v>12857.283258594918</v>
      </c>
      <c r="F19" s="40"/>
      <c r="G19" s="40"/>
      <c r="H19" s="40"/>
      <c r="I19" s="60"/>
    </row>
    <row r="20" spans="2:9" ht="15" customHeight="1">
      <c r="C20" s="14" t="s">
        <v>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20</v>
      </c>
      <c r="D21" s="14"/>
      <c r="E21" s="14"/>
      <c r="F21" s="14"/>
      <c r="G21" s="14"/>
      <c r="H21" s="14"/>
      <c r="I21" s="14"/>
    </row>
    <row r="22" spans="2:9" ht="15" customHeight="1"/>
    <row r="23" spans="2:9" ht="15" customHeight="1">
      <c r="B23" s="1" t="s">
        <v>33</v>
      </c>
      <c r="C23" s="4" t="s">
        <v>25</v>
      </c>
      <c r="D23" s="4"/>
      <c r="E23" s="4"/>
      <c r="F23" s="4"/>
      <c r="G23" s="4"/>
    </row>
    <row r="24" spans="2:9" ht="12.75">
      <c r="C24" s="4"/>
      <c r="D24" s="4"/>
      <c r="E24" s="86" t="s">
        <v>34</v>
      </c>
      <c r="F24" s="86"/>
      <c r="G24" s="86" t="s">
        <v>35</v>
      </c>
      <c r="H24" s="86"/>
      <c r="I24" s="86"/>
    </row>
    <row r="25" spans="2:9" ht="15" customHeight="1">
      <c r="C25" s="15" t="s">
        <v>36</v>
      </c>
      <c r="D25" s="30"/>
      <c r="E25" s="87"/>
      <c r="F25" s="91"/>
      <c r="G25" s="92"/>
      <c r="H25" s="92"/>
      <c r="I25" s="97"/>
    </row>
    <row r="26" spans="2:9" ht="15" customHeight="1">
      <c r="C26" s="16" t="s">
        <v>38</v>
      </c>
      <c r="D26" s="31"/>
      <c r="E26" s="88"/>
      <c r="F26" s="88"/>
      <c r="G26" s="88"/>
      <c r="H26" s="88"/>
      <c r="I26" s="98"/>
    </row>
    <row r="27" spans="2:9" ht="15" customHeight="1">
      <c r="C27" s="75" t="s">
        <v>54</v>
      </c>
      <c r="D27" s="80"/>
      <c r="E27" s="44">
        <v>30</v>
      </c>
      <c r="F27" s="49"/>
      <c r="G27" s="49"/>
      <c r="H27" s="49"/>
      <c r="I27" s="63"/>
    </row>
    <row r="28" spans="2:9" ht="15" customHeight="1">
      <c r="C28" s="14" t="s">
        <v>51</v>
      </c>
      <c r="D28" s="14"/>
      <c r="E28" s="45"/>
      <c r="F28" s="45"/>
      <c r="G28" s="45"/>
      <c r="H28" s="45"/>
      <c r="I28" s="45"/>
    </row>
    <row r="29" spans="2:9" ht="15" customHeight="1"/>
    <row r="30" spans="2:9" ht="15" customHeight="1">
      <c r="B30" s="1" t="s">
        <v>39</v>
      </c>
      <c r="C30" s="4" t="s">
        <v>22</v>
      </c>
      <c r="D30" s="4"/>
      <c r="E30" s="4"/>
      <c r="F30" s="4"/>
      <c r="G30" s="4"/>
    </row>
    <row r="31" spans="2:9" ht="15" customHeight="1">
      <c r="C31" s="17" t="s">
        <v>40</v>
      </c>
      <c r="D31" s="30" t="s">
        <v>6</v>
      </c>
      <c r="E31" s="46">
        <f>(E6+E7)/E9</f>
        <v>1</v>
      </c>
      <c r="F31" s="46"/>
      <c r="G31" s="46"/>
      <c r="H31" s="46"/>
      <c r="I31" s="64"/>
    </row>
    <row r="32" spans="2:9" ht="15" customHeight="1">
      <c r="C32" s="18"/>
      <c r="D32" s="31" t="s">
        <v>16</v>
      </c>
      <c r="E32" s="47">
        <f>E8/E9</f>
        <v>0</v>
      </c>
      <c r="F32" s="47"/>
      <c r="G32" s="47"/>
      <c r="H32" s="47"/>
      <c r="I32" s="65"/>
    </row>
    <row r="33" spans="2:9" ht="15" customHeight="1"/>
    <row r="34" spans="2:9" ht="15" customHeight="1">
      <c r="B34" s="1" t="s">
        <v>43</v>
      </c>
      <c r="C34" s="4" t="s">
        <v>1</v>
      </c>
      <c r="D34" s="4"/>
      <c r="E34" s="4"/>
      <c r="F34" s="4"/>
      <c r="G34" s="4"/>
      <c r="H34" s="4"/>
      <c r="I34" s="4"/>
    </row>
    <row r="35" spans="2:9" ht="69.95" customHeight="1">
      <c r="C35" s="19" t="s">
        <v>44</v>
      </c>
      <c r="D35" s="81"/>
      <c r="E35" s="89"/>
      <c r="F35" s="89"/>
      <c r="G35" s="89"/>
      <c r="H35" s="89"/>
      <c r="I35" s="99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2"/>
  <pageMargins left="0.51181102362204722" right="0.11811023622047244" top="0.55118110236220474" bottom="0.19685039370078741" header="0.31496062992125984" footer="0.11811023622047244"/>
  <pageSetup paperSize="9" fitToWidth="1" fitToHeight="1" orientation="portrait" usePrinterDefaults="1" r:id="rId1"/>
  <headerFooter scaleWithDoc="0" alignWithMargins="0"/>
  <colBreaks count="1" manualBreakCount="1">
    <brk id="10" max="6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view="pageBreakPreview" topLeftCell="A19" zoomScaleSheetLayoutView="100" workbookViewId="0">
      <selection activeCell="C27" sqref="C27:D27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6384" width="9" style="1"/>
  </cols>
  <sheetData>
    <row r="1" spans="1:14" ht="18.75" customHeight="1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4" ht="15" customHeight="1">
      <c r="B2" s="1" t="s">
        <v>7</v>
      </c>
      <c r="C2" s="4" t="s">
        <v>14</v>
      </c>
      <c r="D2" s="4"/>
      <c r="E2" s="4"/>
      <c r="F2" s="4"/>
      <c r="G2" s="4"/>
      <c r="H2" s="4"/>
    </row>
    <row r="3" spans="1:14" ht="19.5" customHeight="1">
      <c r="C3" s="5" t="s">
        <v>17</v>
      </c>
      <c r="D3" s="21"/>
      <c r="E3" s="82" t="s">
        <v>27</v>
      </c>
      <c r="F3" s="90"/>
      <c r="G3" s="90"/>
      <c r="H3" s="90"/>
      <c r="I3" s="93"/>
    </row>
    <row r="4" spans="1:14" ht="15" customHeight="1"/>
    <row r="5" spans="1:14" ht="15" customHeight="1">
      <c r="B5" s="1" t="s">
        <v>12</v>
      </c>
      <c r="C5" s="4" t="s">
        <v>18</v>
      </c>
      <c r="D5" s="4"/>
      <c r="E5" s="4"/>
      <c r="F5" s="4"/>
      <c r="G5" s="4"/>
    </row>
    <row r="6" spans="1:14" ht="15" customHeight="1">
      <c r="C6" s="69" t="s">
        <v>2</v>
      </c>
      <c r="D6" s="22" t="s">
        <v>19</v>
      </c>
      <c r="E6" s="33">
        <f>334781851+256830</f>
        <v>335038681</v>
      </c>
      <c r="F6" s="33"/>
      <c r="G6" s="33"/>
      <c r="H6" s="33"/>
      <c r="I6" s="52"/>
    </row>
    <row r="7" spans="1:14" ht="15" customHeight="1">
      <c r="C7" s="70"/>
      <c r="D7" s="23" t="s">
        <v>21</v>
      </c>
      <c r="E7" s="34">
        <v>57653448</v>
      </c>
      <c r="F7" s="34"/>
      <c r="G7" s="34"/>
      <c r="H7" s="34"/>
      <c r="I7" s="53"/>
    </row>
    <row r="8" spans="1:14" ht="15" customHeight="1">
      <c r="C8" s="71"/>
      <c r="D8" s="24" t="s">
        <v>4</v>
      </c>
      <c r="E8" s="35">
        <v>0</v>
      </c>
      <c r="F8" s="35"/>
      <c r="G8" s="35"/>
      <c r="H8" s="35"/>
      <c r="I8" s="54"/>
    </row>
    <row r="9" spans="1:14" ht="15" customHeight="1">
      <c r="C9" s="8" t="s">
        <v>13</v>
      </c>
      <c r="D9" s="25"/>
      <c r="E9" s="36">
        <f>SUM(E6:I8)</f>
        <v>392692129</v>
      </c>
      <c r="F9" s="48"/>
      <c r="G9" s="48"/>
      <c r="H9" s="48"/>
      <c r="I9" s="55"/>
    </row>
    <row r="10" spans="1:14" ht="15" customHeight="1">
      <c r="C10" s="9" t="s">
        <v>23</v>
      </c>
      <c r="D10" s="26"/>
      <c r="E10" s="26"/>
      <c r="F10" s="26"/>
      <c r="G10" s="26"/>
      <c r="H10" s="26"/>
      <c r="I10" s="56"/>
    </row>
    <row r="11" spans="1:14" ht="15" customHeight="1">
      <c r="C11" s="10" t="s">
        <v>46</v>
      </c>
      <c r="D11" s="76" t="s">
        <v>26</v>
      </c>
      <c r="E11" s="34">
        <f>40921300+125000</f>
        <v>41046300</v>
      </c>
      <c r="F11" s="34"/>
      <c r="G11" s="34"/>
      <c r="H11" s="34"/>
      <c r="I11" s="53"/>
    </row>
    <row r="12" spans="1:14" ht="15" customHeight="1">
      <c r="C12" s="10"/>
      <c r="D12" s="76" t="s">
        <v>47</v>
      </c>
      <c r="E12" s="34">
        <v>11257488</v>
      </c>
      <c r="F12" s="34"/>
      <c r="G12" s="34"/>
      <c r="H12" s="34"/>
      <c r="I12" s="53"/>
    </row>
    <row r="13" spans="1:14" ht="15" customHeight="1">
      <c r="C13" s="10"/>
      <c r="D13" s="77" t="s">
        <v>30</v>
      </c>
      <c r="E13" s="34">
        <v>0</v>
      </c>
      <c r="F13" s="34"/>
      <c r="G13" s="34"/>
      <c r="H13" s="34"/>
      <c r="I13" s="53"/>
      <c r="M13" s="100"/>
      <c r="N13" s="100"/>
    </row>
    <row r="14" spans="1:14" ht="15" customHeight="1">
      <c r="C14" s="72" t="s">
        <v>31</v>
      </c>
      <c r="D14" s="78"/>
      <c r="E14" s="35">
        <v>22727969</v>
      </c>
      <c r="F14" s="35"/>
      <c r="G14" s="35"/>
      <c r="H14" s="35"/>
      <c r="I14" s="54"/>
    </row>
    <row r="15" spans="1:14" ht="15" customHeight="1">
      <c r="C15" s="73" t="s">
        <v>13</v>
      </c>
      <c r="D15" s="79"/>
      <c r="E15" s="83">
        <f>SUM(E11:I14)</f>
        <v>75031757</v>
      </c>
      <c r="F15" s="83"/>
      <c r="G15" s="83"/>
      <c r="H15" s="83"/>
      <c r="I15" s="94"/>
    </row>
    <row r="16" spans="1:14" ht="15" customHeight="1">
      <c r="C16" s="74" t="s">
        <v>8</v>
      </c>
      <c r="D16" s="22"/>
      <c r="E16" s="84">
        <v>8294</v>
      </c>
      <c r="F16" s="84"/>
      <c r="G16" s="84"/>
      <c r="H16" s="84"/>
      <c r="I16" s="95"/>
    </row>
    <row r="17" spans="2:9" ht="15" customHeight="1">
      <c r="C17" s="71" t="s">
        <v>42</v>
      </c>
      <c r="D17" s="24"/>
      <c r="E17" s="85">
        <v>4935</v>
      </c>
      <c r="F17" s="85"/>
      <c r="G17" s="85"/>
      <c r="H17" s="85"/>
      <c r="I17" s="96"/>
    </row>
    <row r="18" spans="2:9" ht="15" customHeight="1">
      <c r="C18" s="74" t="s">
        <v>32</v>
      </c>
      <c r="D18" s="22"/>
      <c r="E18" s="33">
        <f>(E6+E8)/E16</f>
        <v>40395.307571738609</v>
      </c>
      <c r="F18" s="33"/>
      <c r="G18" s="33"/>
      <c r="H18" s="33"/>
      <c r="I18" s="52"/>
    </row>
    <row r="19" spans="2:9" ht="15" customHeight="1">
      <c r="C19" s="13" t="s">
        <v>49</v>
      </c>
      <c r="D19" s="29"/>
      <c r="E19" s="40">
        <f>E7/E17</f>
        <v>11682.56291793313</v>
      </c>
      <c r="F19" s="40"/>
      <c r="G19" s="40"/>
      <c r="H19" s="40"/>
      <c r="I19" s="60"/>
    </row>
    <row r="20" spans="2:9" ht="15" customHeight="1">
      <c r="C20" s="14" t="s">
        <v>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20</v>
      </c>
      <c r="D21" s="14"/>
      <c r="E21" s="14"/>
      <c r="F21" s="14"/>
      <c r="G21" s="14"/>
      <c r="H21" s="14"/>
      <c r="I21" s="14"/>
    </row>
    <row r="22" spans="2:9" ht="15" customHeight="1"/>
    <row r="23" spans="2:9" ht="15" customHeight="1">
      <c r="B23" s="1" t="s">
        <v>33</v>
      </c>
      <c r="C23" s="4" t="s">
        <v>25</v>
      </c>
      <c r="D23" s="4"/>
      <c r="E23" s="4"/>
      <c r="F23" s="4"/>
      <c r="G23" s="4"/>
    </row>
    <row r="24" spans="2:9" ht="12.75">
      <c r="C24" s="4"/>
      <c r="D24" s="4"/>
      <c r="E24" s="86" t="s">
        <v>34</v>
      </c>
      <c r="F24" s="86"/>
      <c r="G24" s="86" t="s">
        <v>35</v>
      </c>
      <c r="H24" s="86"/>
      <c r="I24" s="86"/>
    </row>
    <row r="25" spans="2:9" ht="15" customHeight="1">
      <c r="C25" s="15" t="s">
        <v>36</v>
      </c>
      <c r="D25" s="30"/>
      <c r="E25" s="87"/>
      <c r="F25" s="91"/>
      <c r="G25" s="92"/>
      <c r="H25" s="92"/>
      <c r="I25" s="97"/>
    </row>
    <row r="26" spans="2:9" ht="15" customHeight="1">
      <c r="C26" s="16" t="s">
        <v>38</v>
      </c>
      <c r="D26" s="31"/>
      <c r="E26" s="88"/>
      <c r="F26" s="88"/>
      <c r="G26" s="88"/>
      <c r="H26" s="88"/>
      <c r="I26" s="98"/>
    </row>
    <row r="27" spans="2:9" ht="15" customHeight="1">
      <c r="C27" s="75" t="s">
        <v>54</v>
      </c>
      <c r="D27" s="80"/>
      <c r="E27" s="44">
        <v>31</v>
      </c>
      <c r="F27" s="49"/>
      <c r="G27" s="49"/>
      <c r="H27" s="49"/>
      <c r="I27" s="63"/>
    </row>
    <row r="28" spans="2:9" ht="15" customHeight="1">
      <c r="C28" s="14" t="s">
        <v>51</v>
      </c>
      <c r="D28" s="14"/>
      <c r="E28" s="45"/>
      <c r="F28" s="45"/>
      <c r="G28" s="45"/>
      <c r="H28" s="45"/>
      <c r="I28" s="45"/>
    </row>
    <row r="29" spans="2:9" ht="15" customHeight="1"/>
    <row r="30" spans="2:9" ht="15" customHeight="1">
      <c r="B30" s="1" t="s">
        <v>39</v>
      </c>
      <c r="C30" s="4" t="s">
        <v>22</v>
      </c>
      <c r="D30" s="4"/>
      <c r="E30" s="4"/>
      <c r="F30" s="4"/>
      <c r="G30" s="4"/>
    </row>
    <row r="31" spans="2:9" ht="15" customHeight="1">
      <c r="C31" s="17" t="s">
        <v>40</v>
      </c>
      <c r="D31" s="30" t="s">
        <v>6</v>
      </c>
      <c r="E31" s="46">
        <f>(E6+E7)/E9</f>
        <v>1</v>
      </c>
      <c r="F31" s="46"/>
      <c r="G31" s="46"/>
      <c r="H31" s="46"/>
      <c r="I31" s="64"/>
    </row>
    <row r="32" spans="2:9" ht="15" customHeight="1">
      <c r="C32" s="18"/>
      <c r="D32" s="31" t="s">
        <v>16</v>
      </c>
      <c r="E32" s="47">
        <f>E8/E9</f>
        <v>0</v>
      </c>
      <c r="F32" s="47"/>
      <c r="G32" s="47"/>
      <c r="H32" s="47"/>
      <c r="I32" s="65"/>
    </row>
    <row r="33" spans="2:9" ht="15" customHeight="1"/>
    <row r="34" spans="2:9" ht="15" customHeight="1">
      <c r="B34" s="1" t="s">
        <v>43</v>
      </c>
      <c r="C34" s="4" t="s">
        <v>1</v>
      </c>
      <c r="D34" s="4"/>
      <c r="E34" s="4"/>
      <c r="F34" s="4"/>
      <c r="G34" s="4"/>
      <c r="H34" s="4"/>
      <c r="I34" s="4"/>
    </row>
    <row r="35" spans="2:9" ht="69.95" customHeight="1">
      <c r="C35" s="19" t="s">
        <v>44</v>
      </c>
      <c r="D35" s="81"/>
      <c r="E35" s="89"/>
      <c r="F35" s="89"/>
      <c r="G35" s="89"/>
      <c r="H35" s="89"/>
      <c r="I35" s="99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2"/>
  <pageMargins left="0.51181102362204722" right="0.11811023622047244" top="0.55118110236220474" bottom="0.19685039370078741" header="0.31496062992125984" footer="0.11811023622047244"/>
  <pageSetup paperSize="9" fitToWidth="1" fitToHeight="1" orientation="portrait" usePrinterDefaults="1" r:id="rId1"/>
  <headerFooter scaleWithDoc="0" alignWithMargins="0"/>
  <colBreaks count="1" manualBreakCount="1">
    <brk id="10" max="6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view="pageBreakPreview" topLeftCell="A13" zoomScaleSheetLayoutView="100" workbookViewId="0">
      <selection activeCell="C27" sqref="C27:D27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6384" width="9" style="1"/>
  </cols>
  <sheetData>
    <row r="1" spans="1:14" ht="18.75" customHeight="1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4" ht="15" customHeight="1">
      <c r="B2" s="1" t="s">
        <v>7</v>
      </c>
      <c r="C2" s="4" t="s">
        <v>14</v>
      </c>
      <c r="D2" s="4"/>
      <c r="E2" s="4"/>
      <c r="F2" s="4"/>
      <c r="G2" s="4"/>
      <c r="H2" s="4"/>
    </row>
    <row r="3" spans="1:14" ht="19.5" customHeight="1">
      <c r="C3" s="5" t="s">
        <v>17</v>
      </c>
      <c r="D3" s="21"/>
      <c r="E3" s="82" t="s">
        <v>27</v>
      </c>
      <c r="F3" s="90"/>
      <c r="G3" s="90"/>
      <c r="H3" s="90"/>
      <c r="I3" s="93"/>
    </row>
    <row r="4" spans="1:14" ht="15" customHeight="1"/>
    <row r="5" spans="1:14" ht="15" customHeight="1">
      <c r="B5" s="1" t="s">
        <v>12</v>
      </c>
      <c r="C5" s="4" t="s">
        <v>18</v>
      </c>
      <c r="D5" s="4"/>
      <c r="E5" s="4"/>
      <c r="F5" s="4"/>
      <c r="G5" s="4"/>
    </row>
    <row r="6" spans="1:14" ht="15" customHeight="1">
      <c r="C6" s="69" t="s">
        <v>2</v>
      </c>
      <c r="D6" s="22" t="s">
        <v>19</v>
      </c>
      <c r="E6" s="101">
        <v>0</v>
      </c>
      <c r="F6" s="101"/>
      <c r="G6" s="101"/>
      <c r="H6" s="101"/>
      <c r="I6" s="103"/>
    </row>
    <row r="7" spans="1:14" ht="15" customHeight="1">
      <c r="C7" s="70"/>
      <c r="D7" s="23" t="s">
        <v>21</v>
      </c>
      <c r="E7" s="102">
        <v>0</v>
      </c>
      <c r="F7" s="102"/>
      <c r="G7" s="102"/>
      <c r="H7" s="102"/>
      <c r="I7" s="104"/>
    </row>
    <row r="8" spans="1:14" ht="15" customHeight="1">
      <c r="C8" s="71"/>
      <c r="D8" s="24" t="s">
        <v>4</v>
      </c>
      <c r="E8" s="39">
        <v>0</v>
      </c>
      <c r="F8" s="39"/>
      <c r="G8" s="39"/>
      <c r="H8" s="39"/>
      <c r="I8" s="59"/>
    </row>
    <row r="9" spans="1:14" ht="15" customHeight="1">
      <c r="C9" s="8" t="s">
        <v>13</v>
      </c>
      <c r="D9" s="25"/>
      <c r="E9" s="36">
        <f>SUM(E6:I8)</f>
        <v>0</v>
      </c>
      <c r="F9" s="48"/>
      <c r="G9" s="48"/>
      <c r="H9" s="48"/>
      <c r="I9" s="55"/>
    </row>
    <row r="10" spans="1:14" ht="15" customHeight="1">
      <c r="C10" s="9" t="s">
        <v>23</v>
      </c>
      <c r="D10" s="26"/>
      <c r="E10" s="26"/>
      <c r="F10" s="26"/>
      <c r="G10" s="26"/>
      <c r="H10" s="26"/>
      <c r="I10" s="56"/>
    </row>
    <row r="11" spans="1:14" ht="15" customHeight="1">
      <c r="C11" s="10" t="s">
        <v>46</v>
      </c>
      <c r="D11" s="76" t="s">
        <v>26</v>
      </c>
      <c r="E11" s="34">
        <v>0</v>
      </c>
      <c r="F11" s="34"/>
      <c r="G11" s="34"/>
      <c r="H11" s="34"/>
      <c r="I11" s="53"/>
    </row>
    <row r="12" spans="1:14" ht="15" customHeight="1">
      <c r="C12" s="10"/>
      <c r="D12" s="76" t="s">
        <v>47</v>
      </c>
      <c r="E12" s="34">
        <v>0</v>
      </c>
      <c r="F12" s="34"/>
      <c r="G12" s="34"/>
      <c r="H12" s="34"/>
      <c r="I12" s="53"/>
    </row>
    <row r="13" spans="1:14" ht="15" customHeight="1">
      <c r="C13" s="10"/>
      <c r="D13" s="77" t="s">
        <v>30</v>
      </c>
      <c r="E13" s="34">
        <v>0</v>
      </c>
      <c r="F13" s="34"/>
      <c r="G13" s="34"/>
      <c r="H13" s="34"/>
      <c r="I13" s="53"/>
      <c r="M13" s="100"/>
      <c r="N13" s="100"/>
    </row>
    <row r="14" spans="1:14" ht="15" customHeight="1">
      <c r="C14" s="72" t="s">
        <v>31</v>
      </c>
      <c r="D14" s="78"/>
      <c r="E14" s="35">
        <v>2088396</v>
      </c>
      <c r="F14" s="35"/>
      <c r="G14" s="35"/>
      <c r="H14" s="35"/>
      <c r="I14" s="54"/>
    </row>
    <row r="15" spans="1:14" ht="15" customHeight="1">
      <c r="C15" s="73" t="s">
        <v>13</v>
      </c>
      <c r="D15" s="79"/>
      <c r="E15" s="83">
        <f>SUM(E11:I14)</f>
        <v>2088396</v>
      </c>
      <c r="F15" s="83"/>
      <c r="G15" s="83"/>
      <c r="H15" s="83"/>
      <c r="I15" s="94"/>
    </row>
    <row r="16" spans="1:14" ht="15" customHeight="1">
      <c r="C16" s="74" t="s">
        <v>8</v>
      </c>
      <c r="D16" s="22"/>
      <c r="E16" s="84">
        <v>0</v>
      </c>
      <c r="F16" s="84"/>
      <c r="G16" s="84"/>
      <c r="H16" s="84"/>
      <c r="I16" s="95"/>
    </row>
    <row r="17" spans="2:9" ht="15" customHeight="1">
      <c r="C17" s="71" t="s">
        <v>42</v>
      </c>
      <c r="D17" s="24"/>
      <c r="E17" s="85">
        <v>0</v>
      </c>
      <c r="F17" s="85"/>
      <c r="G17" s="85"/>
      <c r="H17" s="85"/>
      <c r="I17" s="96"/>
    </row>
    <row r="18" spans="2:9" ht="15" customHeight="1">
      <c r="C18" s="74" t="s">
        <v>32</v>
      </c>
      <c r="D18" s="22"/>
      <c r="E18" s="33">
        <v>0</v>
      </c>
      <c r="F18" s="33"/>
      <c r="G18" s="33"/>
      <c r="H18" s="33"/>
      <c r="I18" s="52"/>
    </row>
    <row r="19" spans="2:9" ht="15" customHeight="1">
      <c r="C19" s="13" t="s">
        <v>49</v>
      </c>
      <c r="D19" s="29"/>
      <c r="E19" s="40">
        <v>0</v>
      </c>
      <c r="F19" s="40"/>
      <c r="G19" s="40"/>
      <c r="H19" s="40"/>
      <c r="I19" s="60"/>
    </row>
    <row r="20" spans="2:9" ht="15" customHeight="1">
      <c r="C20" s="14" t="s">
        <v>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20</v>
      </c>
      <c r="D21" s="14"/>
      <c r="E21" s="14"/>
      <c r="F21" s="14"/>
      <c r="G21" s="14"/>
      <c r="H21" s="14"/>
      <c r="I21" s="14"/>
    </row>
    <row r="22" spans="2:9" ht="15" customHeight="1"/>
    <row r="23" spans="2:9" ht="15" customHeight="1">
      <c r="B23" s="1" t="s">
        <v>33</v>
      </c>
      <c r="C23" s="4" t="s">
        <v>25</v>
      </c>
      <c r="D23" s="4"/>
      <c r="E23" s="4"/>
      <c r="F23" s="4"/>
      <c r="G23" s="4"/>
    </row>
    <row r="24" spans="2:9" ht="12.75">
      <c r="C24" s="4"/>
      <c r="D24" s="4"/>
      <c r="E24" s="86" t="s">
        <v>34</v>
      </c>
      <c r="F24" s="86"/>
      <c r="G24" s="86" t="s">
        <v>35</v>
      </c>
      <c r="H24" s="86"/>
      <c r="I24" s="86"/>
    </row>
    <row r="25" spans="2:9" ht="15" customHeight="1">
      <c r="C25" s="15" t="s">
        <v>36</v>
      </c>
      <c r="D25" s="30"/>
      <c r="E25" s="87"/>
      <c r="F25" s="91"/>
      <c r="G25" s="92"/>
      <c r="H25" s="92"/>
      <c r="I25" s="97"/>
    </row>
    <row r="26" spans="2:9" ht="15" customHeight="1">
      <c r="C26" s="16" t="s">
        <v>38</v>
      </c>
      <c r="D26" s="31"/>
      <c r="E26" s="88"/>
      <c r="F26" s="88"/>
      <c r="G26" s="88"/>
      <c r="H26" s="88"/>
      <c r="I26" s="98"/>
    </row>
    <row r="27" spans="2:9" ht="15" customHeight="1">
      <c r="C27" s="75" t="s">
        <v>54</v>
      </c>
      <c r="D27" s="80"/>
      <c r="E27" s="44">
        <v>0</v>
      </c>
      <c r="F27" s="49"/>
      <c r="G27" s="49"/>
      <c r="H27" s="49"/>
      <c r="I27" s="63"/>
    </row>
    <row r="28" spans="2:9" ht="15" customHeight="1">
      <c r="C28" s="14" t="s">
        <v>51</v>
      </c>
      <c r="D28" s="14"/>
      <c r="E28" s="45"/>
      <c r="F28" s="45"/>
      <c r="G28" s="45"/>
      <c r="H28" s="45"/>
      <c r="I28" s="45"/>
    </row>
    <row r="29" spans="2:9" ht="15" customHeight="1"/>
    <row r="30" spans="2:9" ht="15" customHeight="1">
      <c r="B30" s="1" t="s">
        <v>39</v>
      </c>
      <c r="C30" s="4" t="s">
        <v>22</v>
      </c>
      <c r="D30" s="4"/>
      <c r="E30" s="4"/>
      <c r="F30" s="4"/>
      <c r="G30" s="4"/>
    </row>
    <row r="31" spans="2:9" ht="15" customHeight="1">
      <c r="C31" s="17" t="s">
        <v>40</v>
      </c>
      <c r="D31" s="30" t="s">
        <v>6</v>
      </c>
      <c r="E31" s="46" t="s">
        <v>37</v>
      </c>
      <c r="F31" s="46"/>
      <c r="G31" s="46"/>
      <c r="H31" s="46"/>
      <c r="I31" s="64"/>
    </row>
    <row r="32" spans="2:9" ht="15" customHeight="1">
      <c r="C32" s="18"/>
      <c r="D32" s="31" t="s">
        <v>16</v>
      </c>
      <c r="E32" s="47" t="s">
        <v>37</v>
      </c>
      <c r="F32" s="47"/>
      <c r="G32" s="47"/>
      <c r="H32" s="47"/>
      <c r="I32" s="65"/>
    </row>
    <row r="33" spans="2:9" ht="15" customHeight="1"/>
    <row r="34" spans="2:9" ht="15" customHeight="1">
      <c r="B34" s="1" t="s">
        <v>43</v>
      </c>
      <c r="C34" s="4" t="s">
        <v>1</v>
      </c>
      <c r="D34" s="4"/>
      <c r="E34" s="4"/>
      <c r="F34" s="4"/>
      <c r="G34" s="4"/>
      <c r="H34" s="4"/>
      <c r="I34" s="4"/>
    </row>
    <row r="35" spans="2:9" ht="69.95" customHeight="1">
      <c r="C35" s="19" t="s">
        <v>44</v>
      </c>
      <c r="D35" s="81"/>
      <c r="E35" s="89"/>
      <c r="F35" s="89"/>
      <c r="G35" s="89"/>
      <c r="H35" s="89"/>
      <c r="I35" s="99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2"/>
  <pageMargins left="0.51181102362204722" right="0.11811023622047244" top="0.55118110236220474" bottom="0.19685039370078741" header="0.31496062992125984" footer="0.11811023622047244"/>
  <pageSetup paperSize="9" fitToWidth="1" fitToHeight="1" orientation="portrait" usePrinterDefaults="1" r:id="rId1"/>
  <headerFooter scaleWithDoc="0" alignWithMargins="0"/>
  <colBreaks count="1" manualBreakCount="1">
    <brk id="10" max="6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view="pageBreakPreview" topLeftCell="A16" zoomScaleSheetLayoutView="100" workbookViewId="0">
      <selection activeCell="C23" sqref="C23:G23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6384" width="9" style="1"/>
  </cols>
  <sheetData>
    <row r="1" spans="1:14" ht="18.75" customHeight="1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4" ht="15" customHeight="1">
      <c r="B2" s="1" t="s">
        <v>7</v>
      </c>
      <c r="C2" s="4" t="s">
        <v>14</v>
      </c>
      <c r="D2" s="4"/>
      <c r="E2" s="4"/>
      <c r="F2" s="4"/>
      <c r="G2" s="4"/>
      <c r="H2" s="4"/>
    </row>
    <row r="3" spans="1:14" ht="19.5" customHeight="1">
      <c r="C3" s="5" t="s">
        <v>17</v>
      </c>
      <c r="D3" s="21"/>
      <c r="E3" s="82" t="s">
        <v>27</v>
      </c>
      <c r="F3" s="90"/>
      <c r="G3" s="90"/>
      <c r="H3" s="90"/>
      <c r="I3" s="93"/>
    </row>
    <row r="4" spans="1:14" ht="15" customHeight="1"/>
    <row r="5" spans="1:14" ht="15" customHeight="1">
      <c r="B5" s="1" t="s">
        <v>12</v>
      </c>
      <c r="C5" s="4" t="s">
        <v>18</v>
      </c>
      <c r="D5" s="4"/>
      <c r="E5" s="4"/>
      <c r="F5" s="4"/>
      <c r="G5" s="4"/>
    </row>
    <row r="6" spans="1:14" ht="15" customHeight="1">
      <c r="C6" s="69" t="s">
        <v>2</v>
      </c>
      <c r="D6" s="22" t="s">
        <v>19</v>
      </c>
      <c r="E6" s="101"/>
      <c r="F6" s="101"/>
      <c r="G6" s="101"/>
      <c r="H6" s="101"/>
      <c r="I6" s="103"/>
    </row>
    <row r="7" spans="1:14" ht="15" customHeight="1">
      <c r="C7" s="70"/>
      <c r="D7" s="23" t="s">
        <v>21</v>
      </c>
      <c r="E7" s="102">
        <v>0</v>
      </c>
      <c r="F7" s="102"/>
      <c r="G7" s="102"/>
      <c r="H7" s="102"/>
      <c r="I7" s="104"/>
    </row>
    <row r="8" spans="1:14" ht="15" customHeight="1">
      <c r="C8" s="71"/>
      <c r="D8" s="24" t="s">
        <v>4</v>
      </c>
      <c r="E8" s="39">
        <v>0</v>
      </c>
      <c r="F8" s="39"/>
      <c r="G8" s="39"/>
      <c r="H8" s="39"/>
      <c r="I8" s="59"/>
    </row>
    <row r="9" spans="1:14" ht="15" customHeight="1">
      <c r="C9" s="8" t="s">
        <v>13</v>
      </c>
      <c r="D9" s="25"/>
      <c r="E9" s="36">
        <f>SUM(E6:I8)</f>
        <v>0</v>
      </c>
      <c r="F9" s="48"/>
      <c r="G9" s="48"/>
      <c r="H9" s="48"/>
      <c r="I9" s="55"/>
    </row>
    <row r="10" spans="1:14" ht="15" customHeight="1">
      <c r="C10" s="9" t="s">
        <v>23</v>
      </c>
      <c r="D10" s="26"/>
      <c r="E10" s="26"/>
      <c r="F10" s="26"/>
      <c r="G10" s="26"/>
      <c r="H10" s="26"/>
      <c r="I10" s="56"/>
    </row>
    <row r="11" spans="1:14" ht="15" customHeight="1">
      <c r="C11" s="10" t="s">
        <v>46</v>
      </c>
      <c r="D11" s="76" t="s">
        <v>26</v>
      </c>
      <c r="E11" s="34">
        <v>0</v>
      </c>
      <c r="F11" s="34"/>
      <c r="G11" s="34"/>
      <c r="H11" s="34"/>
      <c r="I11" s="53"/>
    </row>
    <row r="12" spans="1:14" ht="15" customHeight="1">
      <c r="C12" s="10"/>
      <c r="D12" s="76" t="s">
        <v>47</v>
      </c>
      <c r="E12" s="34">
        <v>0</v>
      </c>
      <c r="F12" s="34"/>
      <c r="G12" s="34"/>
      <c r="H12" s="34"/>
      <c r="I12" s="53"/>
    </row>
    <row r="13" spans="1:14" ht="15" customHeight="1">
      <c r="C13" s="10"/>
      <c r="D13" s="77" t="s">
        <v>30</v>
      </c>
      <c r="E13" s="34">
        <v>0</v>
      </c>
      <c r="F13" s="34"/>
      <c r="G13" s="34"/>
      <c r="H13" s="34"/>
      <c r="I13" s="53"/>
      <c r="M13" s="100"/>
      <c r="N13" s="100"/>
    </row>
    <row r="14" spans="1:14" ht="15" customHeight="1">
      <c r="C14" s="72" t="s">
        <v>31</v>
      </c>
      <c r="D14" s="78"/>
      <c r="E14" s="35">
        <v>523001</v>
      </c>
      <c r="F14" s="35"/>
      <c r="G14" s="35"/>
      <c r="H14" s="35"/>
      <c r="I14" s="54"/>
    </row>
    <row r="15" spans="1:14" ht="15" customHeight="1">
      <c r="C15" s="73" t="s">
        <v>13</v>
      </c>
      <c r="D15" s="79"/>
      <c r="E15" s="83">
        <f>SUM(E11:I14)</f>
        <v>523001</v>
      </c>
      <c r="F15" s="83"/>
      <c r="G15" s="83"/>
      <c r="H15" s="83"/>
      <c r="I15" s="94"/>
    </row>
    <row r="16" spans="1:14" ht="15" customHeight="1">
      <c r="C16" s="74" t="s">
        <v>8</v>
      </c>
      <c r="D16" s="22"/>
      <c r="E16" s="84">
        <v>0</v>
      </c>
      <c r="F16" s="84"/>
      <c r="G16" s="84"/>
      <c r="H16" s="84"/>
      <c r="I16" s="95"/>
    </row>
    <row r="17" spans="2:9" ht="15" customHeight="1">
      <c r="C17" s="71" t="s">
        <v>42</v>
      </c>
      <c r="D17" s="24"/>
      <c r="E17" s="85">
        <v>0</v>
      </c>
      <c r="F17" s="85"/>
      <c r="G17" s="85"/>
      <c r="H17" s="85"/>
      <c r="I17" s="96"/>
    </row>
    <row r="18" spans="2:9" ht="15" customHeight="1">
      <c r="C18" s="74" t="s">
        <v>32</v>
      </c>
      <c r="D18" s="22"/>
      <c r="E18" s="33">
        <v>0</v>
      </c>
      <c r="F18" s="33"/>
      <c r="G18" s="33"/>
      <c r="H18" s="33"/>
      <c r="I18" s="52"/>
    </row>
    <row r="19" spans="2:9" ht="15" customHeight="1">
      <c r="C19" s="13" t="s">
        <v>49</v>
      </c>
      <c r="D19" s="29"/>
      <c r="E19" s="40">
        <v>0</v>
      </c>
      <c r="F19" s="40"/>
      <c r="G19" s="40"/>
      <c r="H19" s="40"/>
      <c r="I19" s="60"/>
    </row>
    <row r="20" spans="2:9" ht="15" customHeight="1">
      <c r="C20" s="14" t="s">
        <v>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20</v>
      </c>
      <c r="D21" s="14"/>
      <c r="E21" s="14"/>
      <c r="F21" s="14"/>
      <c r="G21" s="14"/>
      <c r="H21" s="14"/>
      <c r="I21" s="14"/>
    </row>
    <row r="22" spans="2:9" ht="15" customHeight="1"/>
    <row r="23" spans="2:9" ht="15" customHeight="1">
      <c r="B23" s="1" t="s">
        <v>33</v>
      </c>
      <c r="C23" s="4" t="s">
        <v>25</v>
      </c>
      <c r="D23" s="4"/>
      <c r="E23" s="4"/>
      <c r="F23" s="4"/>
      <c r="G23" s="4"/>
    </row>
    <row r="24" spans="2:9" ht="12.75">
      <c r="C24" s="4"/>
      <c r="D24" s="4"/>
      <c r="E24" s="86" t="s">
        <v>34</v>
      </c>
      <c r="F24" s="86"/>
      <c r="G24" s="86" t="s">
        <v>35</v>
      </c>
      <c r="H24" s="86"/>
      <c r="I24" s="86"/>
    </row>
    <row r="25" spans="2:9" ht="15" customHeight="1">
      <c r="C25" s="15" t="s">
        <v>36</v>
      </c>
      <c r="D25" s="30"/>
      <c r="E25" s="87"/>
      <c r="F25" s="91"/>
      <c r="G25" s="92"/>
      <c r="H25" s="92"/>
      <c r="I25" s="97"/>
    </row>
    <row r="26" spans="2:9" ht="15" customHeight="1">
      <c r="C26" s="16" t="s">
        <v>38</v>
      </c>
      <c r="D26" s="31"/>
      <c r="E26" s="88"/>
      <c r="F26" s="88"/>
      <c r="G26" s="88"/>
      <c r="H26" s="88"/>
      <c r="I26" s="98"/>
    </row>
    <row r="27" spans="2:9" ht="15" customHeight="1">
      <c r="C27" s="75" t="s">
        <v>54</v>
      </c>
      <c r="D27" s="80"/>
      <c r="E27" s="44">
        <v>0</v>
      </c>
      <c r="F27" s="49"/>
      <c r="G27" s="49"/>
      <c r="H27" s="49"/>
      <c r="I27" s="63"/>
    </row>
    <row r="28" spans="2:9" ht="15" customHeight="1">
      <c r="C28" s="14" t="s">
        <v>51</v>
      </c>
      <c r="D28" s="14"/>
      <c r="E28" s="45"/>
      <c r="F28" s="45"/>
      <c r="G28" s="45"/>
      <c r="H28" s="45"/>
      <c r="I28" s="45"/>
    </row>
    <row r="29" spans="2:9" ht="15" customHeight="1"/>
    <row r="30" spans="2:9" ht="15" customHeight="1">
      <c r="B30" s="1" t="s">
        <v>39</v>
      </c>
      <c r="C30" s="4" t="s">
        <v>22</v>
      </c>
      <c r="D30" s="4"/>
      <c r="E30" s="4"/>
      <c r="F30" s="4"/>
      <c r="G30" s="4"/>
    </row>
    <row r="31" spans="2:9" ht="15" customHeight="1">
      <c r="C31" s="17" t="s">
        <v>40</v>
      </c>
      <c r="D31" s="30" t="s">
        <v>6</v>
      </c>
      <c r="E31" s="46" t="s">
        <v>37</v>
      </c>
      <c r="F31" s="46"/>
      <c r="G31" s="46"/>
      <c r="H31" s="46"/>
      <c r="I31" s="64"/>
    </row>
    <row r="32" spans="2:9" ht="15" customHeight="1">
      <c r="C32" s="18"/>
      <c r="D32" s="31" t="s">
        <v>16</v>
      </c>
      <c r="E32" s="47" t="s">
        <v>37</v>
      </c>
      <c r="F32" s="47"/>
      <c r="G32" s="47"/>
      <c r="H32" s="47"/>
      <c r="I32" s="65"/>
    </row>
    <row r="33" spans="2:9" ht="15" customHeight="1"/>
    <row r="34" spans="2:9" ht="15" customHeight="1">
      <c r="B34" s="1" t="s">
        <v>43</v>
      </c>
      <c r="C34" s="4" t="s">
        <v>1</v>
      </c>
      <c r="D34" s="4"/>
      <c r="E34" s="4"/>
      <c r="F34" s="4"/>
      <c r="G34" s="4"/>
      <c r="H34" s="4"/>
      <c r="I34" s="4"/>
    </row>
    <row r="35" spans="2:9" ht="69.95" customHeight="1">
      <c r="C35" s="19" t="s">
        <v>44</v>
      </c>
      <c r="D35" s="81"/>
      <c r="E35" s="89"/>
      <c r="F35" s="89"/>
      <c r="G35" s="89"/>
      <c r="H35" s="89"/>
      <c r="I35" s="99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2"/>
  <pageMargins left="0.51181102362204722" right="0.11811023622047244" top="0.55118110236220474" bottom="0.19685039370078741" header="0.31496062992125984" footer="0.11811023622047244"/>
  <pageSetup paperSize="9" fitToWidth="1" fitToHeight="1" orientation="portrait" usePrinterDefaults="1" r:id="rId1"/>
  <headerFooter scaleWithDoc="0" alignWithMargins="0"/>
  <colBreaks count="1" manualBreakCount="1">
    <brk id="10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view="pageBreakPreview" topLeftCell="A19" zoomScaleSheetLayoutView="100" workbookViewId="0">
      <selection activeCell="M27" sqref="M27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6384" width="9" style="1"/>
  </cols>
  <sheetData>
    <row r="1" spans="1:14" ht="18.75" customHeight="1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4" ht="15" customHeight="1">
      <c r="B2" s="1" t="s">
        <v>7</v>
      </c>
      <c r="C2" s="4" t="s">
        <v>14</v>
      </c>
      <c r="D2" s="4"/>
      <c r="E2" s="4"/>
      <c r="F2" s="4"/>
      <c r="G2" s="4"/>
      <c r="H2" s="4"/>
    </row>
    <row r="3" spans="1:14" ht="19.5" customHeight="1">
      <c r="C3" s="5" t="s">
        <v>17</v>
      </c>
      <c r="D3" s="21"/>
      <c r="E3" s="82" t="s">
        <v>27</v>
      </c>
      <c r="F3" s="90"/>
      <c r="G3" s="90"/>
      <c r="H3" s="90"/>
      <c r="I3" s="93"/>
    </row>
    <row r="4" spans="1:14" ht="15" customHeight="1"/>
    <row r="5" spans="1:14" ht="15" customHeight="1">
      <c r="B5" s="1" t="s">
        <v>12</v>
      </c>
      <c r="C5" s="4" t="s">
        <v>18</v>
      </c>
      <c r="D5" s="4"/>
      <c r="E5" s="4"/>
      <c r="F5" s="4"/>
      <c r="G5" s="4"/>
    </row>
    <row r="6" spans="1:14" ht="15" customHeight="1">
      <c r="C6" s="69" t="s">
        <v>2</v>
      </c>
      <c r="D6" s="22" t="s">
        <v>19</v>
      </c>
      <c r="E6" s="33">
        <v>959061694</v>
      </c>
      <c r="F6" s="33"/>
      <c r="G6" s="33"/>
      <c r="H6" s="33"/>
      <c r="I6" s="52"/>
    </row>
    <row r="7" spans="1:14" ht="15" customHeight="1">
      <c r="C7" s="70"/>
      <c r="D7" s="23" t="s">
        <v>21</v>
      </c>
      <c r="E7" s="34">
        <v>17328939</v>
      </c>
      <c r="F7" s="34"/>
      <c r="G7" s="34"/>
      <c r="H7" s="34"/>
      <c r="I7" s="53"/>
    </row>
    <row r="8" spans="1:14" ht="15" customHeight="1">
      <c r="C8" s="71"/>
      <c r="D8" s="24" t="s">
        <v>4</v>
      </c>
      <c r="E8" s="35">
        <v>377459025</v>
      </c>
      <c r="F8" s="35"/>
      <c r="G8" s="35"/>
      <c r="H8" s="35"/>
      <c r="I8" s="54"/>
    </row>
    <row r="9" spans="1:14" ht="15" customHeight="1">
      <c r="C9" s="8" t="s">
        <v>13</v>
      </c>
      <c r="D9" s="25"/>
      <c r="E9" s="36">
        <f>SUM(E6:I8)</f>
        <v>1353849658</v>
      </c>
      <c r="F9" s="48"/>
      <c r="G9" s="48"/>
      <c r="H9" s="48"/>
      <c r="I9" s="55"/>
    </row>
    <row r="10" spans="1:14" ht="15" customHeight="1">
      <c r="C10" s="9" t="s">
        <v>23</v>
      </c>
      <c r="D10" s="26"/>
      <c r="E10" s="26"/>
      <c r="F10" s="26"/>
      <c r="G10" s="26"/>
      <c r="H10" s="26"/>
      <c r="I10" s="56"/>
    </row>
    <row r="11" spans="1:14" ht="15" customHeight="1">
      <c r="C11" s="10" t="s">
        <v>46</v>
      </c>
      <c r="D11" s="76" t="s">
        <v>26</v>
      </c>
      <c r="E11" s="34">
        <v>262936681</v>
      </c>
      <c r="F11" s="34"/>
      <c r="G11" s="34"/>
      <c r="H11" s="34"/>
      <c r="I11" s="53"/>
    </row>
    <row r="12" spans="1:14" ht="15" customHeight="1">
      <c r="C12" s="10"/>
      <c r="D12" s="76" t="s">
        <v>47</v>
      </c>
      <c r="E12" s="34">
        <v>6398889</v>
      </c>
      <c r="F12" s="34"/>
      <c r="G12" s="34"/>
      <c r="H12" s="34"/>
      <c r="I12" s="53"/>
    </row>
    <row r="13" spans="1:14" ht="15" customHeight="1">
      <c r="C13" s="10"/>
      <c r="D13" s="77" t="s">
        <v>30</v>
      </c>
      <c r="E13" s="34">
        <v>131556559</v>
      </c>
      <c r="F13" s="34"/>
      <c r="G13" s="34"/>
      <c r="H13" s="34"/>
      <c r="I13" s="53"/>
      <c r="M13" s="100"/>
      <c r="N13" s="100"/>
    </row>
    <row r="14" spans="1:14" ht="15" customHeight="1">
      <c r="C14" s="72" t="s">
        <v>31</v>
      </c>
      <c r="D14" s="78"/>
      <c r="E14" s="35">
        <v>30672000</v>
      </c>
      <c r="F14" s="35"/>
      <c r="G14" s="35"/>
      <c r="H14" s="35"/>
      <c r="I14" s="54"/>
    </row>
    <row r="15" spans="1:14" ht="15" customHeight="1">
      <c r="C15" s="73" t="s">
        <v>13</v>
      </c>
      <c r="D15" s="79"/>
      <c r="E15" s="83">
        <f>SUM(E11:I14)</f>
        <v>431564129</v>
      </c>
      <c r="F15" s="83"/>
      <c r="G15" s="83"/>
      <c r="H15" s="83"/>
      <c r="I15" s="94"/>
    </row>
    <row r="16" spans="1:14" ht="15" customHeight="1">
      <c r="C16" s="74" t="s">
        <v>8</v>
      </c>
      <c r="D16" s="22"/>
      <c r="E16" s="84">
        <v>96793</v>
      </c>
      <c r="F16" s="84"/>
      <c r="G16" s="84"/>
      <c r="H16" s="84"/>
      <c r="I16" s="95"/>
    </row>
    <row r="17" spans="2:9" ht="15" customHeight="1">
      <c r="C17" s="71" t="s">
        <v>42</v>
      </c>
      <c r="D17" s="24"/>
      <c r="E17" s="85">
        <v>1607</v>
      </c>
      <c r="F17" s="85"/>
      <c r="G17" s="85"/>
      <c r="H17" s="85"/>
      <c r="I17" s="96"/>
    </row>
    <row r="18" spans="2:9" ht="15" customHeight="1">
      <c r="C18" s="74" t="s">
        <v>32</v>
      </c>
      <c r="D18" s="22"/>
      <c r="E18" s="33">
        <f>(E6+E8)/E16</f>
        <v>13808.030735693697</v>
      </c>
      <c r="F18" s="33"/>
      <c r="G18" s="33"/>
      <c r="H18" s="33"/>
      <c r="I18" s="52"/>
    </row>
    <row r="19" spans="2:9" ht="15" customHeight="1">
      <c r="C19" s="13" t="s">
        <v>49</v>
      </c>
      <c r="D19" s="29"/>
      <c r="E19" s="40">
        <f>E7/E17</f>
        <v>10783.409458618544</v>
      </c>
      <c r="F19" s="40"/>
      <c r="G19" s="40"/>
      <c r="H19" s="40"/>
      <c r="I19" s="60"/>
    </row>
    <row r="20" spans="2:9" ht="15" customHeight="1">
      <c r="C20" s="14" t="s">
        <v>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20</v>
      </c>
      <c r="D21" s="14"/>
      <c r="E21" s="14"/>
      <c r="F21" s="14"/>
      <c r="G21" s="14"/>
      <c r="H21" s="14"/>
      <c r="I21" s="14"/>
    </row>
    <row r="22" spans="2:9" ht="15" customHeight="1"/>
    <row r="23" spans="2:9" ht="15" customHeight="1">
      <c r="B23" s="1" t="s">
        <v>33</v>
      </c>
      <c r="C23" s="4" t="s">
        <v>25</v>
      </c>
      <c r="D23" s="4"/>
      <c r="E23" s="4"/>
      <c r="F23" s="4"/>
      <c r="G23" s="4"/>
    </row>
    <row r="24" spans="2:9" ht="12.75">
      <c r="C24" s="4"/>
      <c r="D24" s="4"/>
      <c r="E24" s="86" t="s">
        <v>34</v>
      </c>
      <c r="F24" s="86"/>
      <c r="G24" s="86" t="s">
        <v>35</v>
      </c>
      <c r="H24" s="86"/>
      <c r="I24" s="86"/>
    </row>
    <row r="25" spans="2:9" ht="15" customHeight="1">
      <c r="C25" s="15" t="s">
        <v>36</v>
      </c>
      <c r="D25" s="30"/>
      <c r="E25" s="87"/>
      <c r="F25" s="91"/>
      <c r="G25" s="92"/>
      <c r="H25" s="92"/>
      <c r="I25" s="97"/>
    </row>
    <row r="26" spans="2:9" ht="15" customHeight="1">
      <c r="C26" s="16" t="s">
        <v>38</v>
      </c>
      <c r="D26" s="31"/>
      <c r="E26" s="88"/>
      <c r="F26" s="88"/>
      <c r="G26" s="88"/>
      <c r="H26" s="88"/>
      <c r="I26" s="98"/>
    </row>
    <row r="27" spans="2:9" ht="15" customHeight="1">
      <c r="C27" s="75" t="s">
        <v>54</v>
      </c>
      <c r="D27" s="80"/>
      <c r="E27" s="44">
        <v>21</v>
      </c>
      <c r="F27" s="49"/>
      <c r="G27" s="49"/>
      <c r="H27" s="49"/>
      <c r="I27" s="63"/>
    </row>
    <row r="28" spans="2:9" ht="15" customHeight="1">
      <c r="C28" s="14" t="s">
        <v>51</v>
      </c>
      <c r="D28" s="14"/>
      <c r="E28" s="45"/>
      <c r="F28" s="45"/>
      <c r="G28" s="45"/>
      <c r="H28" s="45"/>
      <c r="I28" s="45"/>
    </row>
    <row r="29" spans="2:9" ht="15" customHeight="1"/>
    <row r="30" spans="2:9" ht="15" customHeight="1">
      <c r="B30" s="1" t="s">
        <v>39</v>
      </c>
      <c r="C30" s="4" t="s">
        <v>22</v>
      </c>
      <c r="D30" s="4"/>
      <c r="E30" s="4"/>
      <c r="F30" s="4"/>
      <c r="G30" s="4"/>
    </row>
    <row r="31" spans="2:9" ht="15" customHeight="1">
      <c r="C31" s="17" t="s">
        <v>40</v>
      </c>
      <c r="D31" s="30" t="s">
        <v>6</v>
      </c>
      <c r="E31" s="46">
        <f>(E6+E7)/E9</f>
        <v>0.72119575998001983</v>
      </c>
      <c r="F31" s="46"/>
      <c r="G31" s="46"/>
      <c r="H31" s="46"/>
      <c r="I31" s="64"/>
    </row>
    <row r="32" spans="2:9" ht="15" customHeight="1">
      <c r="C32" s="18"/>
      <c r="D32" s="31" t="s">
        <v>16</v>
      </c>
      <c r="E32" s="47">
        <f>E8/E9</f>
        <v>0.27880424001998005</v>
      </c>
      <c r="F32" s="47"/>
      <c r="G32" s="47"/>
      <c r="H32" s="47"/>
      <c r="I32" s="65"/>
    </row>
    <row r="33" spans="2:9" ht="15" customHeight="1"/>
    <row r="34" spans="2:9" ht="15" customHeight="1">
      <c r="B34" s="1" t="s">
        <v>43</v>
      </c>
      <c r="C34" s="4" t="s">
        <v>1</v>
      </c>
      <c r="D34" s="4"/>
      <c r="E34" s="4"/>
      <c r="F34" s="4"/>
      <c r="G34" s="4"/>
      <c r="H34" s="4"/>
      <c r="I34" s="4"/>
    </row>
    <row r="35" spans="2:9" ht="69.95" customHeight="1">
      <c r="C35" s="19" t="s">
        <v>44</v>
      </c>
      <c r="D35" s="81"/>
      <c r="E35" s="89"/>
      <c r="F35" s="89"/>
      <c r="G35" s="89"/>
      <c r="H35" s="89"/>
      <c r="I35" s="99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2"/>
  <pageMargins left="0.51181102362204722" right="0.11811023622047244" top="0.55118110236220474" bottom="0.19685039370078741" header="0.31496062992125984" footer="0.11811023622047244"/>
  <pageSetup paperSize="9" fitToWidth="1" fitToHeight="1" orientation="portrait" usePrinterDefaults="1" r:id="rId1"/>
  <headerFooter scaleWithDoc="0" alignWithMargins="0"/>
  <colBreaks count="1" manualBreakCount="1">
    <brk id="10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view="pageBreakPreview" topLeftCell="A13" zoomScaleSheetLayoutView="100" workbookViewId="0">
      <selection activeCell="C27" sqref="C27:D27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6384" width="9" style="1"/>
  </cols>
  <sheetData>
    <row r="1" spans="1:14" ht="18.75" customHeight="1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4" ht="15" customHeight="1">
      <c r="B2" s="1" t="s">
        <v>7</v>
      </c>
      <c r="C2" s="4" t="s">
        <v>14</v>
      </c>
      <c r="D2" s="4"/>
      <c r="E2" s="4"/>
      <c r="F2" s="4"/>
      <c r="G2" s="4"/>
      <c r="H2" s="4"/>
    </row>
    <row r="3" spans="1:14" ht="19.5" customHeight="1">
      <c r="C3" s="5" t="s">
        <v>17</v>
      </c>
      <c r="D3" s="21"/>
      <c r="E3" s="82" t="s">
        <v>27</v>
      </c>
      <c r="F3" s="90"/>
      <c r="G3" s="90"/>
      <c r="H3" s="90"/>
      <c r="I3" s="93"/>
    </row>
    <row r="4" spans="1:14" ht="15" customHeight="1"/>
    <row r="5" spans="1:14" ht="15" customHeight="1">
      <c r="B5" s="1" t="s">
        <v>12</v>
      </c>
      <c r="C5" s="4" t="s">
        <v>18</v>
      </c>
      <c r="D5" s="4"/>
      <c r="E5" s="4"/>
      <c r="F5" s="4"/>
      <c r="G5" s="4"/>
    </row>
    <row r="6" spans="1:14" ht="15" customHeight="1">
      <c r="C6" s="69" t="s">
        <v>2</v>
      </c>
      <c r="D6" s="22" t="s">
        <v>19</v>
      </c>
      <c r="E6" s="33">
        <v>1882128596</v>
      </c>
      <c r="F6" s="33"/>
      <c r="G6" s="33"/>
      <c r="H6" s="33"/>
      <c r="I6" s="52"/>
    </row>
    <row r="7" spans="1:14" ht="15" customHeight="1">
      <c r="C7" s="70"/>
      <c r="D7" s="23" t="s">
        <v>21</v>
      </c>
      <c r="E7" s="34">
        <v>57857888</v>
      </c>
      <c r="F7" s="34"/>
      <c r="G7" s="34"/>
      <c r="H7" s="34"/>
      <c r="I7" s="53"/>
    </row>
    <row r="8" spans="1:14" ht="15" customHeight="1">
      <c r="C8" s="71"/>
      <c r="D8" s="24" t="s">
        <v>4</v>
      </c>
      <c r="E8" s="35">
        <v>514575124</v>
      </c>
      <c r="F8" s="35"/>
      <c r="G8" s="35"/>
      <c r="H8" s="35"/>
      <c r="I8" s="54"/>
    </row>
    <row r="9" spans="1:14" ht="15" customHeight="1">
      <c r="C9" s="8" t="s">
        <v>13</v>
      </c>
      <c r="D9" s="25"/>
      <c r="E9" s="36">
        <f>SUM(E6:I8)</f>
        <v>2454561608</v>
      </c>
      <c r="F9" s="48"/>
      <c r="G9" s="48"/>
      <c r="H9" s="48"/>
      <c r="I9" s="55"/>
    </row>
    <row r="10" spans="1:14" ht="15" customHeight="1">
      <c r="C10" s="9" t="s">
        <v>23</v>
      </c>
      <c r="D10" s="26"/>
      <c r="E10" s="26"/>
      <c r="F10" s="26"/>
      <c r="G10" s="26"/>
      <c r="H10" s="26"/>
      <c r="I10" s="56"/>
    </row>
    <row r="11" spans="1:14" ht="15" customHeight="1">
      <c r="C11" s="10" t="s">
        <v>46</v>
      </c>
      <c r="D11" s="76" t="s">
        <v>26</v>
      </c>
      <c r="E11" s="34">
        <v>527907610</v>
      </c>
      <c r="F11" s="34"/>
      <c r="G11" s="34"/>
      <c r="H11" s="34"/>
      <c r="I11" s="53"/>
    </row>
    <row r="12" spans="1:14" ht="15" customHeight="1">
      <c r="C12" s="10"/>
      <c r="D12" s="76" t="s">
        <v>47</v>
      </c>
      <c r="E12" s="34">
        <v>20864900</v>
      </c>
      <c r="F12" s="34"/>
      <c r="G12" s="34"/>
      <c r="H12" s="34"/>
      <c r="I12" s="53"/>
    </row>
    <row r="13" spans="1:14" ht="15" customHeight="1">
      <c r="C13" s="10"/>
      <c r="D13" s="77" t="s">
        <v>30</v>
      </c>
      <c r="E13" s="34">
        <v>177794784</v>
      </c>
      <c r="F13" s="34"/>
      <c r="G13" s="34"/>
      <c r="H13" s="34"/>
      <c r="I13" s="53"/>
      <c r="M13" s="100"/>
      <c r="N13" s="100"/>
    </row>
    <row r="14" spans="1:14" ht="15" customHeight="1">
      <c r="C14" s="72" t="s">
        <v>31</v>
      </c>
      <c r="D14" s="78"/>
      <c r="E14" s="35">
        <v>297453000</v>
      </c>
      <c r="F14" s="35"/>
      <c r="G14" s="35"/>
      <c r="H14" s="35"/>
      <c r="I14" s="54"/>
    </row>
    <row r="15" spans="1:14" ht="15" customHeight="1">
      <c r="C15" s="73" t="s">
        <v>13</v>
      </c>
      <c r="D15" s="79"/>
      <c r="E15" s="83">
        <f>SUM(E11:I14)</f>
        <v>1024020294</v>
      </c>
      <c r="F15" s="83"/>
      <c r="G15" s="83"/>
      <c r="H15" s="83"/>
      <c r="I15" s="94"/>
    </row>
    <row r="16" spans="1:14" ht="15" customHeight="1">
      <c r="C16" s="74" t="s">
        <v>8</v>
      </c>
      <c r="D16" s="22"/>
      <c r="E16" s="84">
        <v>163202</v>
      </c>
      <c r="F16" s="84"/>
      <c r="G16" s="84"/>
      <c r="H16" s="84"/>
      <c r="I16" s="95"/>
    </row>
    <row r="17" spans="2:9" ht="15" customHeight="1">
      <c r="C17" s="71" t="s">
        <v>42</v>
      </c>
      <c r="D17" s="24"/>
      <c r="E17" s="85">
        <v>4944</v>
      </c>
      <c r="F17" s="85"/>
      <c r="G17" s="85"/>
      <c r="H17" s="85"/>
      <c r="I17" s="96"/>
    </row>
    <row r="18" spans="2:9" ht="15" customHeight="1">
      <c r="C18" s="74" t="s">
        <v>32</v>
      </c>
      <c r="D18" s="22"/>
      <c r="E18" s="33">
        <f>(E6+E8)/E16</f>
        <v>14685.504589404542</v>
      </c>
      <c r="F18" s="33"/>
      <c r="G18" s="33"/>
      <c r="H18" s="33"/>
      <c r="I18" s="52"/>
    </row>
    <row r="19" spans="2:9" ht="15" customHeight="1">
      <c r="C19" s="13" t="s">
        <v>49</v>
      </c>
      <c r="D19" s="29"/>
      <c r="E19" s="40">
        <f>E7/E17</f>
        <v>11702.647249190939</v>
      </c>
      <c r="F19" s="40"/>
      <c r="G19" s="40"/>
      <c r="H19" s="40"/>
      <c r="I19" s="60"/>
    </row>
    <row r="20" spans="2:9" ht="15" customHeight="1">
      <c r="C20" s="14" t="s">
        <v>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20</v>
      </c>
      <c r="D21" s="14"/>
      <c r="E21" s="14"/>
      <c r="F21" s="14"/>
      <c r="G21" s="14"/>
      <c r="H21" s="14"/>
      <c r="I21" s="14"/>
    </row>
    <row r="22" spans="2:9" ht="15" customHeight="1"/>
    <row r="23" spans="2:9" ht="15" customHeight="1">
      <c r="B23" s="1" t="s">
        <v>33</v>
      </c>
      <c r="C23" s="4" t="s">
        <v>25</v>
      </c>
      <c r="D23" s="4"/>
      <c r="E23" s="4"/>
      <c r="F23" s="4"/>
      <c r="G23" s="4"/>
    </row>
    <row r="24" spans="2:9" ht="12.75">
      <c r="C24" s="4"/>
      <c r="D24" s="4"/>
      <c r="E24" s="86" t="s">
        <v>34</v>
      </c>
      <c r="F24" s="86"/>
      <c r="G24" s="86" t="s">
        <v>35</v>
      </c>
      <c r="H24" s="86"/>
      <c r="I24" s="86"/>
    </row>
    <row r="25" spans="2:9" ht="15" customHeight="1">
      <c r="C25" s="15" t="s">
        <v>36</v>
      </c>
      <c r="D25" s="30"/>
      <c r="E25" s="87"/>
      <c r="F25" s="91"/>
      <c r="G25" s="92"/>
      <c r="H25" s="92"/>
      <c r="I25" s="97"/>
    </row>
    <row r="26" spans="2:9" ht="15" customHeight="1">
      <c r="C26" s="16" t="s">
        <v>38</v>
      </c>
      <c r="D26" s="31"/>
      <c r="E26" s="88"/>
      <c r="F26" s="88"/>
      <c r="G26" s="88"/>
      <c r="H26" s="88"/>
      <c r="I26" s="98"/>
    </row>
    <row r="27" spans="2:9" ht="15" customHeight="1">
      <c r="C27" s="75" t="s">
        <v>54</v>
      </c>
      <c r="D27" s="80"/>
      <c r="E27" s="44">
        <v>30</v>
      </c>
      <c r="F27" s="49"/>
      <c r="G27" s="49"/>
      <c r="H27" s="49"/>
      <c r="I27" s="63"/>
    </row>
    <row r="28" spans="2:9" ht="15" customHeight="1">
      <c r="C28" s="14" t="s">
        <v>51</v>
      </c>
      <c r="D28" s="14"/>
      <c r="E28" s="45"/>
      <c r="F28" s="45"/>
      <c r="G28" s="45"/>
      <c r="H28" s="45"/>
      <c r="I28" s="45"/>
    </row>
    <row r="29" spans="2:9" ht="15" customHeight="1"/>
    <row r="30" spans="2:9" ht="15" customHeight="1">
      <c r="B30" s="1" t="s">
        <v>39</v>
      </c>
      <c r="C30" s="4" t="s">
        <v>22</v>
      </c>
      <c r="D30" s="4"/>
      <c r="E30" s="4"/>
      <c r="F30" s="4"/>
      <c r="G30" s="4"/>
    </row>
    <row r="31" spans="2:9" ht="15" customHeight="1">
      <c r="C31" s="17" t="s">
        <v>40</v>
      </c>
      <c r="D31" s="30" t="s">
        <v>6</v>
      </c>
      <c r="E31" s="46">
        <f>(E6+E7)/E9</f>
        <v>0.7903596624656406</v>
      </c>
      <c r="F31" s="46"/>
      <c r="G31" s="46"/>
      <c r="H31" s="46"/>
      <c r="I31" s="64"/>
    </row>
    <row r="32" spans="2:9" ht="15" customHeight="1">
      <c r="C32" s="18"/>
      <c r="D32" s="31" t="s">
        <v>16</v>
      </c>
      <c r="E32" s="47">
        <f>E8/E9</f>
        <v>0.20964033753435943</v>
      </c>
      <c r="F32" s="47"/>
      <c r="G32" s="47"/>
      <c r="H32" s="47"/>
      <c r="I32" s="65"/>
    </row>
    <row r="33" spans="2:9" ht="15" customHeight="1"/>
    <row r="34" spans="2:9" ht="15" customHeight="1">
      <c r="B34" s="1" t="s">
        <v>43</v>
      </c>
      <c r="C34" s="4" t="s">
        <v>1</v>
      </c>
      <c r="D34" s="4"/>
      <c r="E34" s="4"/>
      <c r="F34" s="4"/>
      <c r="G34" s="4"/>
      <c r="H34" s="4"/>
      <c r="I34" s="4"/>
    </row>
    <row r="35" spans="2:9" ht="69.95" customHeight="1">
      <c r="C35" s="19" t="s">
        <v>44</v>
      </c>
      <c r="D35" s="81"/>
      <c r="E35" s="89"/>
      <c r="F35" s="89"/>
      <c r="G35" s="89"/>
      <c r="H35" s="89"/>
      <c r="I35" s="99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2"/>
  <pageMargins left="0.51181102362204722" right="0.11811023622047244" top="0.55118110236220474" bottom="0.19685039370078741" header="0.31496062992125984" footer="0.11811023622047244"/>
  <pageSetup paperSize="9" fitToWidth="1" fitToHeight="1" orientation="portrait" usePrinterDefaults="1" r:id="rId1"/>
  <headerFooter scaleWithDoc="0" alignWithMargins="0"/>
  <colBreaks count="1" manualBreakCount="1">
    <brk id="10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view="pageBreakPreview" topLeftCell="A19" zoomScaleSheetLayoutView="100" workbookViewId="0">
      <selection activeCell="L31" sqref="L31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6384" width="9" style="1"/>
  </cols>
  <sheetData>
    <row r="1" spans="1:14" ht="18.75" customHeight="1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4" ht="15" customHeight="1">
      <c r="B2" s="1" t="s">
        <v>7</v>
      </c>
      <c r="C2" s="4" t="s">
        <v>14</v>
      </c>
      <c r="D2" s="4"/>
      <c r="E2" s="4"/>
      <c r="F2" s="4"/>
      <c r="G2" s="4"/>
      <c r="H2" s="4"/>
    </row>
    <row r="3" spans="1:14" ht="19.5" customHeight="1">
      <c r="C3" s="5" t="s">
        <v>17</v>
      </c>
      <c r="D3" s="21"/>
      <c r="E3" s="82" t="s">
        <v>27</v>
      </c>
      <c r="F3" s="90"/>
      <c r="G3" s="90"/>
      <c r="H3" s="90"/>
      <c r="I3" s="93"/>
    </row>
    <row r="4" spans="1:14" ht="15" customHeight="1"/>
    <row r="5" spans="1:14" ht="15" customHeight="1">
      <c r="B5" s="1" t="s">
        <v>12</v>
      </c>
      <c r="C5" s="4" t="s">
        <v>18</v>
      </c>
      <c r="D5" s="4"/>
      <c r="E5" s="4"/>
      <c r="F5" s="4"/>
      <c r="G5" s="4"/>
    </row>
    <row r="6" spans="1:14" ht="15" customHeight="1">
      <c r="C6" s="69" t="s">
        <v>2</v>
      </c>
      <c r="D6" s="22" t="s">
        <v>19</v>
      </c>
      <c r="E6" s="33">
        <v>1420619541</v>
      </c>
      <c r="F6" s="33"/>
      <c r="G6" s="33"/>
      <c r="H6" s="33"/>
      <c r="I6" s="52"/>
    </row>
    <row r="7" spans="1:14" ht="15" customHeight="1">
      <c r="C7" s="70"/>
      <c r="D7" s="23" t="s">
        <v>21</v>
      </c>
      <c r="E7" s="34">
        <v>26268150</v>
      </c>
      <c r="F7" s="34"/>
      <c r="G7" s="34"/>
      <c r="H7" s="34"/>
      <c r="I7" s="53"/>
    </row>
    <row r="8" spans="1:14" ht="15" customHeight="1">
      <c r="C8" s="71"/>
      <c r="D8" s="24" t="s">
        <v>4</v>
      </c>
      <c r="E8" s="35">
        <v>314968150</v>
      </c>
      <c r="F8" s="35"/>
      <c r="G8" s="35"/>
      <c r="H8" s="35"/>
      <c r="I8" s="54"/>
    </row>
    <row r="9" spans="1:14" ht="15" customHeight="1">
      <c r="C9" s="8" t="s">
        <v>13</v>
      </c>
      <c r="D9" s="25"/>
      <c r="E9" s="36">
        <f>SUM(E6:I8)</f>
        <v>1761855841</v>
      </c>
      <c r="F9" s="48"/>
      <c r="G9" s="48"/>
      <c r="H9" s="48"/>
      <c r="I9" s="55"/>
    </row>
    <row r="10" spans="1:14" ht="15" customHeight="1">
      <c r="C10" s="9" t="s">
        <v>23</v>
      </c>
      <c r="D10" s="26"/>
      <c r="E10" s="26"/>
      <c r="F10" s="26"/>
      <c r="G10" s="26"/>
      <c r="H10" s="26"/>
      <c r="I10" s="56"/>
    </row>
    <row r="11" spans="1:14" ht="15" customHeight="1">
      <c r="C11" s="10" t="s">
        <v>46</v>
      </c>
      <c r="D11" s="76" t="s">
        <v>26</v>
      </c>
      <c r="E11" s="34">
        <v>452047976</v>
      </c>
      <c r="F11" s="34"/>
      <c r="G11" s="34"/>
      <c r="H11" s="34"/>
      <c r="I11" s="53"/>
    </row>
    <row r="12" spans="1:14" ht="15" customHeight="1">
      <c r="C12" s="10"/>
      <c r="D12" s="76" t="s">
        <v>47</v>
      </c>
      <c r="E12" s="34">
        <v>9143833</v>
      </c>
      <c r="F12" s="34"/>
      <c r="G12" s="34"/>
      <c r="H12" s="34"/>
      <c r="I12" s="53"/>
    </row>
    <row r="13" spans="1:14" ht="15" customHeight="1">
      <c r="C13" s="10"/>
      <c r="D13" s="77" t="s">
        <v>30</v>
      </c>
      <c r="E13" s="34">
        <v>112744418</v>
      </c>
      <c r="F13" s="34"/>
      <c r="G13" s="34"/>
      <c r="H13" s="34"/>
      <c r="I13" s="53"/>
      <c r="M13" s="100"/>
      <c r="N13" s="100"/>
    </row>
    <row r="14" spans="1:14" ht="15" customHeight="1">
      <c r="C14" s="72" t="s">
        <v>31</v>
      </c>
      <c r="D14" s="78"/>
      <c r="E14" s="35">
        <v>407427000</v>
      </c>
      <c r="F14" s="35"/>
      <c r="G14" s="35"/>
      <c r="H14" s="35"/>
      <c r="I14" s="54"/>
    </row>
    <row r="15" spans="1:14" ht="15" customHeight="1">
      <c r="C15" s="73" t="s">
        <v>13</v>
      </c>
      <c r="D15" s="79"/>
      <c r="E15" s="83">
        <f>SUM(E11:I14)</f>
        <v>981363227</v>
      </c>
      <c r="F15" s="83"/>
      <c r="G15" s="83"/>
      <c r="H15" s="83"/>
      <c r="I15" s="94"/>
    </row>
    <row r="16" spans="1:14" ht="15" customHeight="1">
      <c r="C16" s="74" t="s">
        <v>8</v>
      </c>
      <c r="D16" s="22"/>
      <c r="E16" s="84">
        <v>133726</v>
      </c>
      <c r="F16" s="84"/>
      <c r="G16" s="84"/>
      <c r="H16" s="84"/>
      <c r="I16" s="95"/>
    </row>
    <row r="17" spans="2:9" ht="15" customHeight="1">
      <c r="C17" s="71" t="s">
        <v>42</v>
      </c>
      <c r="D17" s="24"/>
      <c r="E17" s="85">
        <v>2064</v>
      </c>
      <c r="F17" s="85"/>
      <c r="G17" s="85"/>
      <c r="H17" s="85"/>
      <c r="I17" s="96"/>
    </row>
    <row r="18" spans="2:9" ht="15" customHeight="1">
      <c r="C18" s="74" t="s">
        <v>32</v>
      </c>
      <c r="D18" s="22"/>
      <c r="E18" s="33">
        <f>(E6+E8)/E16</f>
        <v>12978.685453838445</v>
      </c>
      <c r="F18" s="33"/>
      <c r="G18" s="33"/>
      <c r="H18" s="33"/>
      <c r="I18" s="52"/>
    </row>
    <row r="19" spans="2:9" ht="15" customHeight="1">
      <c r="C19" s="13" t="s">
        <v>49</v>
      </c>
      <c r="D19" s="29"/>
      <c r="E19" s="40">
        <f>E7/E17</f>
        <v>12726.816860465116</v>
      </c>
      <c r="F19" s="40"/>
      <c r="G19" s="40"/>
      <c r="H19" s="40"/>
      <c r="I19" s="60"/>
    </row>
    <row r="20" spans="2:9" ht="15" customHeight="1">
      <c r="C20" s="14" t="s">
        <v>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20</v>
      </c>
      <c r="D21" s="14"/>
      <c r="E21" s="14"/>
      <c r="F21" s="14"/>
      <c r="G21" s="14"/>
      <c r="H21" s="14"/>
      <c r="I21" s="14"/>
    </row>
    <row r="22" spans="2:9" ht="15" customHeight="1"/>
    <row r="23" spans="2:9" ht="15" customHeight="1">
      <c r="B23" s="1" t="s">
        <v>33</v>
      </c>
      <c r="C23" s="4" t="s">
        <v>25</v>
      </c>
      <c r="D23" s="4"/>
      <c r="E23" s="4"/>
      <c r="F23" s="4"/>
      <c r="G23" s="4"/>
    </row>
    <row r="24" spans="2:9" ht="12.75">
      <c r="C24" s="4"/>
      <c r="D24" s="4"/>
      <c r="E24" s="86" t="s">
        <v>34</v>
      </c>
      <c r="F24" s="86"/>
      <c r="G24" s="86" t="s">
        <v>35</v>
      </c>
      <c r="H24" s="86"/>
      <c r="I24" s="86"/>
    </row>
    <row r="25" spans="2:9" ht="15" customHeight="1">
      <c r="C25" s="15" t="s">
        <v>36</v>
      </c>
      <c r="D25" s="30"/>
      <c r="E25" s="87"/>
      <c r="F25" s="91"/>
      <c r="G25" s="92"/>
      <c r="H25" s="92"/>
      <c r="I25" s="97"/>
    </row>
    <row r="26" spans="2:9" ht="15" customHeight="1">
      <c r="C26" s="16" t="s">
        <v>38</v>
      </c>
      <c r="D26" s="31"/>
      <c r="E26" s="88"/>
      <c r="F26" s="88"/>
      <c r="G26" s="88"/>
      <c r="H26" s="88"/>
      <c r="I26" s="98"/>
    </row>
    <row r="27" spans="2:9" ht="15" customHeight="1">
      <c r="C27" s="75" t="s">
        <v>54</v>
      </c>
      <c r="D27" s="80"/>
      <c r="E27" s="44">
        <v>27</v>
      </c>
      <c r="F27" s="49"/>
      <c r="G27" s="49"/>
      <c r="H27" s="49"/>
      <c r="I27" s="63"/>
    </row>
    <row r="28" spans="2:9" ht="15" customHeight="1">
      <c r="C28" s="14" t="s">
        <v>51</v>
      </c>
      <c r="D28" s="14"/>
      <c r="E28" s="45"/>
      <c r="F28" s="45"/>
      <c r="G28" s="45"/>
      <c r="H28" s="45"/>
      <c r="I28" s="45"/>
    </row>
    <row r="29" spans="2:9" ht="15" customHeight="1"/>
    <row r="30" spans="2:9" ht="15" customHeight="1">
      <c r="B30" s="1" t="s">
        <v>39</v>
      </c>
      <c r="C30" s="4" t="s">
        <v>22</v>
      </c>
      <c r="D30" s="4"/>
      <c r="E30" s="4"/>
      <c r="F30" s="4"/>
      <c r="G30" s="4"/>
    </row>
    <row r="31" spans="2:9" ht="15" customHeight="1">
      <c r="C31" s="17" t="s">
        <v>40</v>
      </c>
      <c r="D31" s="30" t="s">
        <v>6</v>
      </c>
      <c r="E31" s="46">
        <f>(E6+E7)/E9</f>
        <v>0.82122932951130112</v>
      </c>
      <c r="F31" s="46"/>
      <c r="G31" s="46"/>
      <c r="H31" s="46"/>
      <c r="I31" s="64"/>
    </row>
    <row r="32" spans="2:9" ht="15" customHeight="1">
      <c r="C32" s="18"/>
      <c r="D32" s="31" t="s">
        <v>16</v>
      </c>
      <c r="E32" s="47">
        <f>E8/E9</f>
        <v>0.17877067048869863</v>
      </c>
      <c r="F32" s="47"/>
      <c r="G32" s="47"/>
      <c r="H32" s="47"/>
      <c r="I32" s="65"/>
    </row>
    <row r="33" spans="2:9" ht="15" customHeight="1"/>
    <row r="34" spans="2:9" ht="15" customHeight="1">
      <c r="B34" s="1" t="s">
        <v>43</v>
      </c>
      <c r="C34" s="4" t="s">
        <v>1</v>
      </c>
      <c r="D34" s="4"/>
      <c r="E34" s="4"/>
      <c r="F34" s="4"/>
      <c r="G34" s="4"/>
      <c r="H34" s="4"/>
      <c r="I34" s="4"/>
    </row>
    <row r="35" spans="2:9" ht="69.95" customHeight="1">
      <c r="C35" s="19" t="s">
        <v>44</v>
      </c>
      <c r="D35" s="81"/>
      <c r="E35" s="89"/>
      <c r="F35" s="89"/>
      <c r="G35" s="89"/>
      <c r="H35" s="89"/>
      <c r="I35" s="99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2"/>
  <pageMargins left="0.51181102362204722" right="0.11811023622047244" top="0.55118110236220474" bottom="0.19685039370078741" header="0.31496062992125984" footer="0.11811023622047244"/>
  <pageSetup paperSize="9" fitToWidth="1" fitToHeight="1" orientation="portrait" usePrinterDefaults="1" r:id="rId1"/>
  <headerFooter scaleWithDoc="0" alignWithMargins="0"/>
  <colBreaks count="1" manualBreakCount="1">
    <brk id="10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view="pageBreakPreview" topLeftCell="A19" zoomScaleSheetLayoutView="100" workbookViewId="0">
      <selection activeCell="C27" sqref="C27:D27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6384" width="9" style="1"/>
  </cols>
  <sheetData>
    <row r="1" spans="1:14" ht="18.75" customHeight="1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4" ht="15" customHeight="1">
      <c r="B2" s="1" t="s">
        <v>7</v>
      </c>
      <c r="C2" s="4" t="s">
        <v>14</v>
      </c>
      <c r="D2" s="4"/>
      <c r="E2" s="4"/>
      <c r="F2" s="4"/>
      <c r="G2" s="4"/>
      <c r="H2" s="4"/>
    </row>
    <row r="3" spans="1:14" ht="19.5" customHeight="1">
      <c r="C3" s="5" t="s">
        <v>17</v>
      </c>
      <c r="D3" s="21"/>
      <c r="E3" s="82" t="s">
        <v>27</v>
      </c>
      <c r="F3" s="90"/>
      <c r="G3" s="90"/>
      <c r="H3" s="90"/>
      <c r="I3" s="93"/>
    </row>
    <row r="4" spans="1:14" ht="15" customHeight="1"/>
    <row r="5" spans="1:14" ht="15" customHeight="1">
      <c r="B5" s="1" t="s">
        <v>12</v>
      </c>
      <c r="C5" s="4" t="s">
        <v>18</v>
      </c>
      <c r="D5" s="4"/>
      <c r="E5" s="4"/>
      <c r="F5" s="4"/>
      <c r="G5" s="4"/>
    </row>
    <row r="6" spans="1:14" ht="15" customHeight="1">
      <c r="C6" s="69" t="s">
        <v>2</v>
      </c>
      <c r="D6" s="22" t="s">
        <v>19</v>
      </c>
      <c r="E6" s="33">
        <v>469216616</v>
      </c>
      <c r="F6" s="33"/>
      <c r="G6" s="33"/>
      <c r="H6" s="33"/>
      <c r="I6" s="52"/>
    </row>
    <row r="7" spans="1:14" ht="15" customHeight="1">
      <c r="C7" s="70"/>
      <c r="D7" s="23" t="s">
        <v>21</v>
      </c>
      <c r="E7" s="34">
        <v>10431222</v>
      </c>
      <c r="F7" s="34"/>
      <c r="G7" s="34"/>
      <c r="H7" s="34"/>
      <c r="I7" s="53"/>
    </row>
    <row r="8" spans="1:14" ht="15" customHeight="1">
      <c r="C8" s="71"/>
      <c r="D8" s="24" t="s">
        <v>4</v>
      </c>
      <c r="E8" s="35">
        <v>173005213</v>
      </c>
      <c r="F8" s="35"/>
      <c r="G8" s="35"/>
      <c r="H8" s="35"/>
      <c r="I8" s="54"/>
    </row>
    <row r="9" spans="1:14" ht="15" customHeight="1">
      <c r="C9" s="8" t="s">
        <v>13</v>
      </c>
      <c r="D9" s="25"/>
      <c r="E9" s="36">
        <f>SUM(E6:I8)</f>
        <v>652653051</v>
      </c>
      <c r="F9" s="48"/>
      <c r="G9" s="48"/>
      <c r="H9" s="48"/>
      <c r="I9" s="55"/>
    </row>
    <row r="10" spans="1:14" ht="15" customHeight="1">
      <c r="C10" s="9" t="s">
        <v>23</v>
      </c>
      <c r="D10" s="26"/>
      <c r="E10" s="26"/>
      <c r="F10" s="26"/>
      <c r="G10" s="26"/>
      <c r="H10" s="26"/>
      <c r="I10" s="56"/>
    </row>
    <row r="11" spans="1:14" ht="15" customHeight="1">
      <c r="C11" s="10" t="s">
        <v>46</v>
      </c>
      <c r="D11" s="76" t="s">
        <v>26</v>
      </c>
      <c r="E11" s="34">
        <v>84332683</v>
      </c>
      <c r="F11" s="34"/>
      <c r="G11" s="34"/>
      <c r="H11" s="34"/>
      <c r="I11" s="53"/>
    </row>
    <row r="12" spans="1:14" ht="15" customHeight="1">
      <c r="C12" s="10"/>
      <c r="D12" s="76" t="s">
        <v>47</v>
      </c>
      <c r="E12" s="34">
        <v>2035339</v>
      </c>
      <c r="F12" s="34"/>
      <c r="G12" s="34"/>
      <c r="H12" s="34"/>
      <c r="I12" s="53"/>
    </row>
    <row r="13" spans="1:14" ht="15" customHeight="1">
      <c r="C13" s="10"/>
      <c r="D13" s="77" t="s">
        <v>30</v>
      </c>
      <c r="E13" s="34">
        <v>32057104</v>
      </c>
      <c r="F13" s="34"/>
      <c r="G13" s="34"/>
      <c r="H13" s="34"/>
      <c r="I13" s="53"/>
      <c r="M13" s="100"/>
      <c r="N13" s="100"/>
    </row>
    <row r="14" spans="1:14" ht="15" customHeight="1">
      <c r="C14" s="72" t="s">
        <v>31</v>
      </c>
      <c r="D14" s="78"/>
      <c r="E14" s="35">
        <v>373071053</v>
      </c>
      <c r="F14" s="35"/>
      <c r="G14" s="35"/>
      <c r="H14" s="35"/>
      <c r="I14" s="54"/>
    </row>
    <row r="15" spans="1:14" ht="15" customHeight="1">
      <c r="C15" s="73" t="s">
        <v>13</v>
      </c>
      <c r="D15" s="79"/>
      <c r="E15" s="83">
        <f>SUM(E11:I14)</f>
        <v>491496179</v>
      </c>
      <c r="F15" s="83"/>
      <c r="G15" s="83"/>
      <c r="H15" s="83"/>
      <c r="I15" s="94"/>
    </row>
    <row r="16" spans="1:14" ht="15" customHeight="1">
      <c r="C16" s="74" t="s">
        <v>8</v>
      </c>
      <c r="D16" s="22"/>
      <c r="E16" s="84">
        <v>65373</v>
      </c>
      <c r="F16" s="84"/>
      <c r="G16" s="84"/>
      <c r="H16" s="84"/>
      <c r="I16" s="95"/>
    </row>
    <row r="17" spans="2:9" ht="15" customHeight="1">
      <c r="C17" s="71" t="s">
        <v>42</v>
      </c>
      <c r="D17" s="24"/>
      <c r="E17" s="85">
        <v>843</v>
      </c>
      <c r="F17" s="85"/>
      <c r="G17" s="85"/>
      <c r="H17" s="85"/>
      <c r="I17" s="96"/>
    </row>
    <row r="18" spans="2:9" ht="15" customHeight="1">
      <c r="C18" s="74" t="s">
        <v>32</v>
      </c>
      <c r="D18" s="22"/>
      <c r="E18" s="33">
        <f>(E6+E8)/E16</f>
        <v>9823.9614060850818</v>
      </c>
      <c r="F18" s="33"/>
      <c r="G18" s="33"/>
      <c r="H18" s="33"/>
      <c r="I18" s="52"/>
    </row>
    <row r="19" spans="2:9" ht="15" customHeight="1">
      <c r="C19" s="13" t="s">
        <v>49</v>
      </c>
      <c r="D19" s="29"/>
      <c r="E19" s="40">
        <f>E7/E17</f>
        <v>12373.928825622776</v>
      </c>
      <c r="F19" s="40"/>
      <c r="G19" s="40"/>
      <c r="H19" s="40"/>
      <c r="I19" s="60"/>
    </row>
    <row r="20" spans="2:9" ht="15" customHeight="1">
      <c r="C20" s="14" t="s">
        <v>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20</v>
      </c>
      <c r="D21" s="14"/>
      <c r="E21" s="14"/>
      <c r="F21" s="14"/>
      <c r="G21" s="14"/>
      <c r="H21" s="14"/>
      <c r="I21" s="14"/>
    </row>
    <row r="22" spans="2:9" ht="15" customHeight="1"/>
    <row r="23" spans="2:9" ht="15" customHeight="1">
      <c r="B23" s="1" t="s">
        <v>33</v>
      </c>
      <c r="C23" s="4" t="s">
        <v>25</v>
      </c>
      <c r="D23" s="4"/>
      <c r="E23" s="4"/>
      <c r="F23" s="4"/>
      <c r="G23" s="4"/>
    </row>
    <row r="24" spans="2:9" ht="12.75">
      <c r="C24" s="4"/>
      <c r="D24" s="4"/>
      <c r="E24" s="86" t="s">
        <v>34</v>
      </c>
      <c r="F24" s="86"/>
      <c r="G24" s="86" t="s">
        <v>35</v>
      </c>
      <c r="H24" s="86"/>
      <c r="I24" s="86"/>
    </row>
    <row r="25" spans="2:9" ht="15" customHeight="1">
      <c r="C25" s="15" t="s">
        <v>36</v>
      </c>
      <c r="D25" s="30"/>
      <c r="E25" s="87"/>
      <c r="F25" s="91"/>
      <c r="G25" s="92"/>
      <c r="H25" s="92"/>
      <c r="I25" s="97"/>
    </row>
    <row r="26" spans="2:9" ht="15" customHeight="1">
      <c r="C26" s="16" t="s">
        <v>38</v>
      </c>
      <c r="D26" s="31"/>
      <c r="E26" s="88"/>
      <c r="F26" s="88"/>
      <c r="G26" s="88"/>
      <c r="H26" s="88"/>
      <c r="I26" s="98"/>
    </row>
    <row r="27" spans="2:9" ht="15" customHeight="1">
      <c r="C27" s="75" t="s">
        <v>54</v>
      </c>
      <c r="D27" s="80"/>
      <c r="E27" s="44">
        <v>22</v>
      </c>
      <c r="F27" s="49"/>
      <c r="G27" s="49"/>
      <c r="H27" s="49"/>
      <c r="I27" s="63"/>
    </row>
    <row r="28" spans="2:9" ht="15" customHeight="1">
      <c r="C28" s="14" t="s">
        <v>51</v>
      </c>
      <c r="D28" s="14"/>
      <c r="E28" s="45"/>
      <c r="F28" s="45"/>
      <c r="G28" s="45"/>
      <c r="H28" s="45"/>
      <c r="I28" s="45"/>
    </row>
    <row r="29" spans="2:9" ht="15" customHeight="1"/>
    <row r="30" spans="2:9" ht="15" customHeight="1">
      <c r="B30" s="1" t="s">
        <v>39</v>
      </c>
      <c r="C30" s="4" t="s">
        <v>22</v>
      </c>
      <c r="D30" s="4"/>
      <c r="E30" s="4"/>
      <c r="F30" s="4"/>
      <c r="G30" s="4"/>
    </row>
    <row r="31" spans="2:9" ht="15" customHeight="1">
      <c r="C31" s="17" t="s">
        <v>40</v>
      </c>
      <c r="D31" s="30" t="s">
        <v>6</v>
      </c>
      <c r="E31" s="46">
        <f>(E6+E7)/E9</f>
        <v>0.73492008849890433</v>
      </c>
      <c r="F31" s="46"/>
      <c r="G31" s="46"/>
      <c r="H31" s="46"/>
      <c r="I31" s="64"/>
    </row>
    <row r="32" spans="2:9" ht="15" customHeight="1">
      <c r="C32" s="18"/>
      <c r="D32" s="31" t="s">
        <v>16</v>
      </c>
      <c r="E32" s="47">
        <f>E8/E9</f>
        <v>0.26507991150109561</v>
      </c>
      <c r="F32" s="47"/>
      <c r="G32" s="47"/>
      <c r="H32" s="47"/>
      <c r="I32" s="65"/>
    </row>
    <row r="33" spans="2:9" ht="15" customHeight="1"/>
    <row r="34" spans="2:9" ht="15" customHeight="1">
      <c r="B34" s="1" t="s">
        <v>43</v>
      </c>
      <c r="C34" s="4" t="s">
        <v>1</v>
      </c>
      <c r="D34" s="4"/>
      <c r="E34" s="4"/>
      <c r="F34" s="4"/>
      <c r="G34" s="4"/>
      <c r="H34" s="4"/>
      <c r="I34" s="4"/>
    </row>
    <row r="35" spans="2:9" ht="69.95" customHeight="1">
      <c r="C35" s="19" t="s">
        <v>44</v>
      </c>
      <c r="D35" s="81"/>
      <c r="E35" s="89"/>
      <c r="F35" s="89"/>
      <c r="G35" s="89"/>
      <c r="H35" s="89"/>
      <c r="I35" s="99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2"/>
  <pageMargins left="0.51181102362204722" right="0.11811023622047244" top="0.55118110236220474" bottom="0.19685039370078741" header="0.31496062992125984" footer="0.11811023622047244"/>
  <pageSetup paperSize="9" fitToWidth="1" fitToHeight="1" orientation="portrait" usePrinterDefaults="1" r:id="rId1"/>
  <headerFooter scaleWithDoc="0" alignWithMargins="0"/>
  <colBreaks count="1" manualBreakCount="1">
    <brk id="10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view="pageBreakPreview" topLeftCell="A19" zoomScaleSheetLayoutView="100" workbookViewId="0">
      <selection activeCell="C27" sqref="C27:D27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6384" width="9" style="1"/>
  </cols>
  <sheetData>
    <row r="1" spans="1:14" ht="18.75" customHeight="1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4" ht="15" customHeight="1">
      <c r="B2" s="1" t="s">
        <v>7</v>
      </c>
      <c r="C2" s="4" t="s">
        <v>14</v>
      </c>
      <c r="D2" s="4"/>
      <c r="E2" s="4"/>
      <c r="F2" s="4"/>
      <c r="G2" s="4"/>
      <c r="H2" s="4"/>
    </row>
    <row r="3" spans="1:14" ht="19.5" customHeight="1">
      <c r="C3" s="5" t="s">
        <v>17</v>
      </c>
      <c r="D3" s="21"/>
      <c r="E3" s="82" t="s">
        <v>27</v>
      </c>
      <c r="F3" s="90"/>
      <c r="G3" s="90"/>
      <c r="H3" s="90"/>
      <c r="I3" s="93"/>
    </row>
    <row r="4" spans="1:14" ht="15" customHeight="1"/>
    <row r="5" spans="1:14" ht="15" customHeight="1">
      <c r="B5" s="1" t="s">
        <v>12</v>
      </c>
      <c r="C5" s="4" t="s">
        <v>18</v>
      </c>
      <c r="D5" s="4"/>
      <c r="E5" s="4"/>
      <c r="F5" s="4"/>
      <c r="G5" s="4"/>
    </row>
    <row r="6" spans="1:14" ht="15" customHeight="1">
      <c r="C6" s="69" t="s">
        <v>2</v>
      </c>
      <c r="D6" s="22" t="s">
        <v>19</v>
      </c>
      <c r="E6" s="33">
        <v>1085937079</v>
      </c>
      <c r="F6" s="33"/>
      <c r="G6" s="33"/>
      <c r="H6" s="33"/>
      <c r="I6" s="52"/>
    </row>
    <row r="7" spans="1:14" ht="15" customHeight="1">
      <c r="C7" s="70"/>
      <c r="D7" s="23" t="s">
        <v>21</v>
      </c>
      <c r="E7" s="34">
        <v>21782478</v>
      </c>
      <c r="F7" s="34"/>
      <c r="G7" s="34"/>
      <c r="H7" s="34"/>
      <c r="I7" s="53"/>
    </row>
    <row r="8" spans="1:14" ht="15" customHeight="1">
      <c r="C8" s="71"/>
      <c r="D8" s="24" t="s">
        <v>4</v>
      </c>
      <c r="E8" s="35">
        <v>269627099</v>
      </c>
      <c r="F8" s="35"/>
      <c r="G8" s="35"/>
      <c r="H8" s="35"/>
      <c r="I8" s="54"/>
    </row>
    <row r="9" spans="1:14" ht="15" customHeight="1">
      <c r="C9" s="8" t="s">
        <v>13</v>
      </c>
      <c r="D9" s="25"/>
      <c r="E9" s="36">
        <f>SUM(E6:I8)</f>
        <v>1377346656</v>
      </c>
      <c r="F9" s="48"/>
      <c r="G9" s="48"/>
      <c r="H9" s="48"/>
      <c r="I9" s="55"/>
    </row>
    <row r="10" spans="1:14" ht="15" customHeight="1">
      <c r="C10" s="9" t="s">
        <v>23</v>
      </c>
      <c r="D10" s="26"/>
      <c r="E10" s="26"/>
      <c r="F10" s="26"/>
      <c r="G10" s="26"/>
      <c r="H10" s="26"/>
      <c r="I10" s="56"/>
    </row>
    <row r="11" spans="1:14" ht="15" customHeight="1">
      <c r="C11" s="10" t="s">
        <v>46</v>
      </c>
      <c r="D11" s="76" t="s">
        <v>26</v>
      </c>
      <c r="E11" s="34">
        <v>187275705</v>
      </c>
      <c r="F11" s="34"/>
      <c r="G11" s="34"/>
      <c r="H11" s="34"/>
      <c r="I11" s="53"/>
    </row>
    <row r="12" spans="1:14" ht="15" customHeight="1">
      <c r="C12" s="10"/>
      <c r="D12" s="76" t="s">
        <v>47</v>
      </c>
      <c r="E12" s="34">
        <v>4106883</v>
      </c>
      <c r="F12" s="34"/>
      <c r="G12" s="34"/>
      <c r="H12" s="34"/>
      <c r="I12" s="53"/>
    </row>
    <row r="13" spans="1:14" ht="15" customHeight="1">
      <c r="C13" s="10"/>
      <c r="D13" s="77" t="s">
        <v>30</v>
      </c>
      <c r="E13" s="34">
        <v>75983224</v>
      </c>
      <c r="F13" s="34"/>
      <c r="G13" s="34"/>
      <c r="H13" s="34"/>
      <c r="I13" s="53"/>
      <c r="M13" s="100"/>
      <c r="N13" s="100"/>
    </row>
    <row r="14" spans="1:14" ht="15" customHeight="1">
      <c r="C14" s="72" t="s">
        <v>31</v>
      </c>
      <c r="D14" s="78"/>
      <c r="E14" s="35">
        <v>194254981</v>
      </c>
      <c r="F14" s="35"/>
      <c r="G14" s="35"/>
      <c r="H14" s="35"/>
      <c r="I14" s="54"/>
    </row>
    <row r="15" spans="1:14" ht="15" customHeight="1">
      <c r="C15" s="73" t="s">
        <v>13</v>
      </c>
      <c r="D15" s="79"/>
      <c r="E15" s="83">
        <f>SUM(E11:I14)</f>
        <v>461620793</v>
      </c>
      <c r="F15" s="83"/>
      <c r="G15" s="83"/>
      <c r="H15" s="83"/>
      <c r="I15" s="94"/>
    </row>
    <row r="16" spans="1:14" ht="15" customHeight="1">
      <c r="C16" s="74" t="s">
        <v>8</v>
      </c>
      <c r="D16" s="22"/>
      <c r="E16" s="84">
        <v>129581</v>
      </c>
      <c r="F16" s="84"/>
      <c r="G16" s="84"/>
      <c r="H16" s="84"/>
      <c r="I16" s="95"/>
    </row>
    <row r="17" spans="2:9" ht="15" customHeight="1">
      <c r="C17" s="71" t="s">
        <v>42</v>
      </c>
      <c r="D17" s="24"/>
      <c r="E17" s="85">
        <v>1719</v>
      </c>
      <c r="F17" s="85"/>
      <c r="G17" s="85"/>
      <c r="H17" s="85"/>
      <c r="I17" s="96"/>
    </row>
    <row r="18" spans="2:9" ht="15" customHeight="1">
      <c r="C18" s="74" t="s">
        <v>32</v>
      </c>
      <c r="D18" s="22"/>
      <c r="E18" s="33">
        <f>(E6+E8)/E16</f>
        <v>10461.133792762828</v>
      </c>
      <c r="F18" s="33"/>
      <c r="G18" s="33"/>
      <c r="H18" s="33"/>
      <c r="I18" s="52"/>
    </row>
    <row r="19" spans="2:9" ht="15" customHeight="1">
      <c r="C19" s="13" t="s">
        <v>49</v>
      </c>
      <c r="D19" s="29"/>
      <c r="E19" s="40">
        <f>E7/E17</f>
        <v>12671.598603839442</v>
      </c>
      <c r="F19" s="40"/>
      <c r="G19" s="40"/>
      <c r="H19" s="40"/>
      <c r="I19" s="60"/>
    </row>
    <row r="20" spans="2:9" ht="15" customHeight="1">
      <c r="C20" s="14" t="s">
        <v>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20</v>
      </c>
      <c r="D21" s="14"/>
      <c r="E21" s="14"/>
      <c r="F21" s="14"/>
      <c r="G21" s="14"/>
      <c r="H21" s="14"/>
      <c r="I21" s="14"/>
    </row>
    <row r="22" spans="2:9" ht="15" customHeight="1"/>
    <row r="23" spans="2:9" ht="15" customHeight="1">
      <c r="B23" s="1" t="s">
        <v>33</v>
      </c>
      <c r="C23" s="4" t="s">
        <v>25</v>
      </c>
      <c r="D23" s="4"/>
      <c r="E23" s="4"/>
      <c r="F23" s="4"/>
      <c r="G23" s="4"/>
    </row>
    <row r="24" spans="2:9" ht="12.75">
      <c r="C24" s="4"/>
      <c r="D24" s="4"/>
      <c r="E24" s="86" t="s">
        <v>34</v>
      </c>
      <c r="F24" s="86"/>
      <c r="G24" s="86" t="s">
        <v>35</v>
      </c>
      <c r="H24" s="86"/>
      <c r="I24" s="86"/>
    </row>
    <row r="25" spans="2:9" ht="15" customHeight="1">
      <c r="C25" s="15" t="s">
        <v>36</v>
      </c>
      <c r="D25" s="30"/>
      <c r="E25" s="87"/>
      <c r="F25" s="91"/>
      <c r="G25" s="92"/>
      <c r="H25" s="92"/>
      <c r="I25" s="97"/>
    </row>
    <row r="26" spans="2:9" ht="15" customHeight="1">
      <c r="C26" s="16" t="s">
        <v>38</v>
      </c>
      <c r="D26" s="31"/>
      <c r="E26" s="88"/>
      <c r="F26" s="88"/>
      <c r="G26" s="88"/>
      <c r="H26" s="88"/>
      <c r="I26" s="98"/>
    </row>
    <row r="27" spans="2:9" ht="15" customHeight="1">
      <c r="C27" s="75" t="s">
        <v>54</v>
      </c>
      <c r="D27" s="80"/>
      <c r="E27" s="44">
        <v>28</v>
      </c>
      <c r="F27" s="49"/>
      <c r="G27" s="49"/>
      <c r="H27" s="49"/>
      <c r="I27" s="63"/>
    </row>
    <row r="28" spans="2:9" ht="15" customHeight="1">
      <c r="C28" s="14" t="s">
        <v>51</v>
      </c>
      <c r="D28" s="14"/>
      <c r="E28" s="45"/>
      <c r="F28" s="45"/>
      <c r="G28" s="45"/>
      <c r="H28" s="45"/>
      <c r="I28" s="45"/>
    </row>
    <row r="29" spans="2:9" ht="15" customHeight="1"/>
    <row r="30" spans="2:9" ht="15" customHeight="1">
      <c r="B30" s="1" t="s">
        <v>39</v>
      </c>
      <c r="C30" s="4" t="s">
        <v>22</v>
      </c>
      <c r="D30" s="4"/>
      <c r="E30" s="4"/>
      <c r="F30" s="4"/>
      <c r="G30" s="4"/>
    </row>
    <row r="31" spans="2:9" ht="15" customHeight="1">
      <c r="C31" s="17" t="s">
        <v>40</v>
      </c>
      <c r="D31" s="30" t="s">
        <v>6</v>
      </c>
      <c r="E31" s="46">
        <f>(E6+E7)/E9</f>
        <v>0.80424165708360351</v>
      </c>
      <c r="F31" s="46"/>
      <c r="G31" s="46"/>
      <c r="H31" s="46"/>
      <c r="I31" s="64"/>
    </row>
    <row r="32" spans="2:9" ht="15" customHeight="1">
      <c r="C32" s="18"/>
      <c r="D32" s="31" t="s">
        <v>16</v>
      </c>
      <c r="E32" s="47">
        <f>E8/E9</f>
        <v>0.19575834291639649</v>
      </c>
      <c r="F32" s="47"/>
      <c r="G32" s="47"/>
      <c r="H32" s="47"/>
      <c r="I32" s="65"/>
    </row>
    <row r="33" spans="2:9" ht="15" customHeight="1"/>
    <row r="34" spans="2:9" ht="15" customHeight="1">
      <c r="B34" s="1" t="s">
        <v>43</v>
      </c>
      <c r="C34" s="4" t="s">
        <v>1</v>
      </c>
      <c r="D34" s="4"/>
      <c r="E34" s="4"/>
      <c r="F34" s="4"/>
      <c r="G34" s="4"/>
      <c r="H34" s="4"/>
      <c r="I34" s="4"/>
    </row>
    <row r="35" spans="2:9" ht="69.95" customHeight="1">
      <c r="C35" s="19" t="s">
        <v>44</v>
      </c>
      <c r="D35" s="81"/>
      <c r="E35" s="89"/>
      <c r="F35" s="89"/>
      <c r="G35" s="89"/>
      <c r="H35" s="89"/>
      <c r="I35" s="99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2"/>
  <pageMargins left="0.51181102362204722" right="0.11811023622047244" top="0.55118110236220474" bottom="0.19685039370078741" header="0.31496062992125984" footer="0.11811023622047244"/>
  <pageSetup paperSize="9" fitToWidth="1" fitToHeight="1" orientation="portrait" usePrinterDefaults="1" r:id="rId1"/>
  <headerFooter scaleWithDoc="0" alignWithMargins="0"/>
  <colBreaks count="1" manualBreakCount="1">
    <brk id="10" max="6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view="pageBreakPreview" topLeftCell="A13" zoomScaleSheetLayoutView="100" workbookViewId="0">
      <selection activeCell="C27" sqref="C27:D27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6384" width="9" style="1"/>
  </cols>
  <sheetData>
    <row r="1" spans="1:14" ht="18.75" customHeight="1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4" ht="15" customHeight="1">
      <c r="B2" s="1" t="s">
        <v>7</v>
      </c>
      <c r="C2" s="4" t="s">
        <v>14</v>
      </c>
      <c r="D2" s="4"/>
      <c r="E2" s="4"/>
      <c r="F2" s="4"/>
      <c r="G2" s="4"/>
      <c r="H2" s="4"/>
    </row>
    <row r="3" spans="1:14" ht="19.5" customHeight="1">
      <c r="C3" s="5" t="s">
        <v>17</v>
      </c>
      <c r="D3" s="21"/>
      <c r="E3" s="82" t="s">
        <v>27</v>
      </c>
      <c r="F3" s="90"/>
      <c r="G3" s="90"/>
      <c r="H3" s="90"/>
      <c r="I3" s="93"/>
    </row>
    <row r="4" spans="1:14" ht="15" customHeight="1"/>
    <row r="5" spans="1:14" ht="15" customHeight="1">
      <c r="B5" s="1" t="s">
        <v>12</v>
      </c>
      <c r="C5" s="4" t="s">
        <v>18</v>
      </c>
      <c r="D5" s="4"/>
      <c r="E5" s="4"/>
      <c r="F5" s="4"/>
      <c r="G5" s="4"/>
    </row>
    <row r="6" spans="1:14" ht="15" customHeight="1">
      <c r="C6" s="69" t="s">
        <v>2</v>
      </c>
      <c r="D6" s="22" t="s">
        <v>19</v>
      </c>
      <c r="E6" s="33">
        <v>1712911853</v>
      </c>
      <c r="F6" s="33"/>
      <c r="G6" s="33"/>
      <c r="H6" s="33"/>
      <c r="I6" s="52"/>
    </row>
    <row r="7" spans="1:14" ht="15" customHeight="1">
      <c r="C7" s="70"/>
      <c r="D7" s="23" t="s">
        <v>21</v>
      </c>
      <c r="E7" s="34">
        <v>36364117</v>
      </c>
      <c r="F7" s="34"/>
      <c r="G7" s="34"/>
      <c r="H7" s="34"/>
      <c r="I7" s="53"/>
    </row>
    <row r="8" spans="1:14" ht="15" customHeight="1">
      <c r="C8" s="71"/>
      <c r="D8" s="24" t="s">
        <v>4</v>
      </c>
      <c r="E8" s="35">
        <v>375503726</v>
      </c>
      <c r="F8" s="35"/>
      <c r="G8" s="35"/>
      <c r="H8" s="35"/>
      <c r="I8" s="54"/>
    </row>
    <row r="9" spans="1:14" ht="15" customHeight="1">
      <c r="C9" s="8" t="s">
        <v>13</v>
      </c>
      <c r="D9" s="25"/>
      <c r="E9" s="36">
        <f>SUM(E6:I8)</f>
        <v>2124779696</v>
      </c>
      <c r="F9" s="48"/>
      <c r="G9" s="48"/>
      <c r="H9" s="48"/>
      <c r="I9" s="55"/>
    </row>
    <row r="10" spans="1:14" ht="15" customHeight="1">
      <c r="C10" s="9" t="s">
        <v>23</v>
      </c>
      <c r="D10" s="26"/>
      <c r="E10" s="26"/>
      <c r="F10" s="26"/>
      <c r="G10" s="26"/>
      <c r="H10" s="26"/>
      <c r="I10" s="56"/>
    </row>
    <row r="11" spans="1:14" ht="15" customHeight="1">
      <c r="C11" s="10" t="s">
        <v>46</v>
      </c>
      <c r="D11" s="76" t="s">
        <v>26</v>
      </c>
      <c r="E11" s="34">
        <f>280703691-2020</f>
        <v>280701671</v>
      </c>
      <c r="F11" s="34"/>
      <c r="G11" s="34"/>
      <c r="H11" s="34"/>
      <c r="I11" s="53"/>
    </row>
    <row r="12" spans="1:14" ht="15" customHeight="1">
      <c r="C12" s="10"/>
      <c r="D12" s="76" t="s">
        <v>47</v>
      </c>
      <c r="E12" s="34">
        <v>6971368</v>
      </c>
      <c r="F12" s="34"/>
      <c r="G12" s="34"/>
      <c r="H12" s="34"/>
      <c r="I12" s="53"/>
    </row>
    <row r="13" spans="1:14" ht="15" customHeight="1">
      <c r="C13" s="10"/>
      <c r="D13" s="77" t="s">
        <v>30</v>
      </c>
      <c r="E13" s="34">
        <v>69080442</v>
      </c>
      <c r="F13" s="34"/>
      <c r="G13" s="34"/>
      <c r="H13" s="34"/>
      <c r="I13" s="53"/>
      <c r="M13" s="100"/>
      <c r="N13" s="100"/>
    </row>
    <row r="14" spans="1:14" ht="15" customHeight="1">
      <c r="C14" s="72" t="s">
        <v>31</v>
      </c>
      <c r="D14" s="78"/>
      <c r="E14" s="35">
        <f>233210770-625000</f>
        <v>232585770</v>
      </c>
      <c r="F14" s="35"/>
      <c r="G14" s="35"/>
      <c r="H14" s="35"/>
      <c r="I14" s="54"/>
    </row>
    <row r="15" spans="1:14" ht="15" customHeight="1">
      <c r="C15" s="73" t="s">
        <v>13</v>
      </c>
      <c r="D15" s="79"/>
      <c r="E15" s="83">
        <f>SUM(E11:I14)</f>
        <v>589339251</v>
      </c>
      <c r="F15" s="83"/>
      <c r="G15" s="83"/>
      <c r="H15" s="83"/>
      <c r="I15" s="94"/>
    </row>
    <row r="16" spans="1:14" ht="15" customHeight="1">
      <c r="C16" s="74" t="s">
        <v>8</v>
      </c>
      <c r="D16" s="22"/>
      <c r="E16" s="84">
        <f>168116-1</f>
        <v>168115</v>
      </c>
      <c r="F16" s="84"/>
      <c r="G16" s="84"/>
      <c r="H16" s="84"/>
      <c r="I16" s="95"/>
    </row>
    <row r="17" spans="2:9" ht="15" customHeight="1">
      <c r="C17" s="71" t="s">
        <v>42</v>
      </c>
      <c r="D17" s="24"/>
      <c r="E17" s="85">
        <v>3071</v>
      </c>
      <c r="F17" s="85"/>
      <c r="G17" s="85"/>
      <c r="H17" s="85"/>
      <c r="I17" s="96"/>
    </row>
    <row r="18" spans="2:9" ht="15" customHeight="1">
      <c r="C18" s="74" t="s">
        <v>32</v>
      </c>
      <c r="D18" s="22"/>
      <c r="E18" s="33">
        <f>(E6+E8)/E16</f>
        <v>12422.541587603724</v>
      </c>
      <c r="F18" s="33"/>
      <c r="G18" s="33"/>
      <c r="H18" s="33"/>
      <c r="I18" s="52"/>
    </row>
    <row r="19" spans="2:9" ht="15" customHeight="1">
      <c r="C19" s="13" t="s">
        <v>49</v>
      </c>
      <c r="D19" s="29"/>
      <c r="E19" s="40">
        <f>E7/E17</f>
        <v>11841.13220449365</v>
      </c>
      <c r="F19" s="40"/>
      <c r="G19" s="40"/>
      <c r="H19" s="40"/>
      <c r="I19" s="60"/>
    </row>
    <row r="20" spans="2:9" ht="15" customHeight="1">
      <c r="C20" s="14" t="s">
        <v>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20</v>
      </c>
      <c r="D21" s="14"/>
      <c r="E21" s="14"/>
      <c r="F21" s="14"/>
      <c r="G21" s="14"/>
      <c r="H21" s="14"/>
      <c r="I21" s="14"/>
    </row>
    <row r="22" spans="2:9" ht="15" customHeight="1"/>
    <row r="23" spans="2:9" ht="15" customHeight="1">
      <c r="B23" s="1" t="s">
        <v>33</v>
      </c>
      <c r="C23" s="4" t="s">
        <v>25</v>
      </c>
      <c r="D23" s="4"/>
      <c r="E23" s="4"/>
      <c r="F23" s="4"/>
      <c r="G23" s="4"/>
    </row>
    <row r="24" spans="2:9" ht="12.75">
      <c r="C24" s="4"/>
      <c r="D24" s="4"/>
      <c r="E24" s="86" t="s">
        <v>34</v>
      </c>
      <c r="F24" s="86"/>
      <c r="G24" s="86" t="s">
        <v>35</v>
      </c>
      <c r="H24" s="86"/>
      <c r="I24" s="86"/>
    </row>
    <row r="25" spans="2:9" ht="15" customHeight="1">
      <c r="C25" s="15" t="s">
        <v>36</v>
      </c>
      <c r="D25" s="30"/>
      <c r="E25" s="87"/>
      <c r="F25" s="91"/>
      <c r="G25" s="92"/>
      <c r="H25" s="92"/>
      <c r="I25" s="97"/>
    </row>
    <row r="26" spans="2:9" ht="15" customHeight="1">
      <c r="C26" s="16" t="s">
        <v>38</v>
      </c>
      <c r="D26" s="31"/>
      <c r="E26" s="88"/>
      <c r="F26" s="88"/>
      <c r="G26" s="88"/>
      <c r="H26" s="88"/>
      <c r="I26" s="98"/>
    </row>
    <row r="27" spans="2:9" ht="15" customHeight="1">
      <c r="C27" s="75" t="s">
        <v>54</v>
      </c>
      <c r="D27" s="80"/>
      <c r="E27" s="44">
        <v>31</v>
      </c>
      <c r="F27" s="49"/>
      <c r="G27" s="49"/>
      <c r="H27" s="49"/>
      <c r="I27" s="63"/>
    </row>
    <row r="28" spans="2:9" ht="15" customHeight="1">
      <c r="C28" s="14" t="s">
        <v>51</v>
      </c>
      <c r="D28" s="14"/>
      <c r="E28" s="45"/>
      <c r="F28" s="45"/>
      <c r="G28" s="45"/>
      <c r="H28" s="45"/>
      <c r="I28" s="45"/>
    </row>
    <row r="29" spans="2:9" ht="15" customHeight="1"/>
    <row r="30" spans="2:9" ht="15" customHeight="1">
      <c r="B30" s="1" t="s">
        <v>39</v>
      </c>
      <c r="C30" s="4" t="s">
        <v>22</v>
      </c>
      <c r="D30" s="4"/>
      <c r="E30" s="4"/>
      <c r="F30" s="4"/>
      <c r="G30" s="4"/>
    </row>
    <row r="31" spans="2:9" ht="15" customHeight="1">
      <c r="C31" s="17" t="s">
        <v>40</v>
      </c>
      <c r="D31" s="30" t="s">
        <v>6</v>
      </c>
      <c r="E31" s="46">
        <f>(E6+E7)/E9</f>
        <v>0.82327404261867532</v>
      </c>
      <c r="F31" s="46"/>
      <c r="G31" s="46"/>
      <c r="H31" s="46"/>
      <c r="I31" s="64"/>
    </row>
    <row r="32" spans="2:9" ht="15" customHeight="1">
      <c r="C32" s="18"/>
      <c r="D32" s="31" t="s">
        <v>16</v>
      </c>
      <c r="E32" s="47">
        <f>E8/E9</f>
        <v>0.17672595738132468</v>
      </c>
      <c r="F32" s="47"/>
      <c r="G32" s="47"/>
      <c r="H32" s="47"/>
      <c r="I32" s="65"/>
    </row>
    <row r="33" spans="2:9" ht="15" customHeight="1"/>
    <row r="34" spans="2:9" ht="15" customHeight="1">
      <c r="B34" s="1" t="s">
        <v>43</v>
      </c>
      <c r="C34" s="4" t="s">
        <v>1</v>
      </c>
      <c r="D34" s="4"/>
      <c r="E34" s="4"/>
      <c r="F34" s="4"/>
      <c r="G34" s="4"/>
      <c r="H34" s="4"/>
      <c r="I34" s="4"/>
    </row>
    <row r="35" spans="2:9" ht="69.95" customHeight="1">
      <c r="C35" s="19" t="s">
        <v>44</v>
      </c>
      <c r="D35" s="81"/>
      <c r="E35" s="89"/>
      <c r="F35" s="89"/>
      <c r="G35" s="89"/>
      <c r="H35" s="89"/>
      <c r="I35" s="99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2"/>
  <pageMargins left="0.51181102362204722" right="0.11811023622047244" top="0.55118110236220474" bottom="0.19685039370078741" header="0.31496062992125984" footer="0.11811023622047244"/>
  <pageSetup paperSize="9" fitToWidth="1" fitToHeight="1" orientation="portrait" usePrinterDefaults="1" r:id="rId1"/>
  <headerFooter scaleWithDoc="0" alignWithMargins="0"/>
  <colBreaks count="1" manualBreakCount="1">
    <brk id="10" max="6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view="pageBreakPreview" topLeftCell="A22" zoomScaleSheetLayoutView="100" workbookViewId="0">
      <selection activeCell="C27" sqref="C27:D27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6384" width="9" style="1"/>
  </cols>
  <sheetData>
    <row r="1" spans="1:14" ht="18.75" customHeight="1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4" ht="15" customHeight="1">
      <c r="B2" s="1" t="s">
        <v>7</v>
      </c>
      <c r="C2" s="4" t="s">
        <v>14</v>
      </c>
      <c r="D2" s="4"/>
      <c r="E2" s="4"/>
      <c r="F2" s="4"/>
      <c r="G2" s="4"/>
      <c r="H2" s="4"/>
    </row>
    <row r="3" spans="1:14" ht="19.5" customHeight="1">
      <c r="C3" s="5" t="s">
        <v>17</v>
      </c>
      <c r="D3" s="21"/>
      <c r="E3" s="82" t="s">
        <v>27</v>
      </c>
      <c r="F3" s="90"/>
      <c r="G3" s="90"/>
      <c r="H3" s="90"/>
      <c r="I3" s="93"/>
    </row>
    <row r="4" spans="1:14" ht="15" customHeight="1"/>
    <row r="5" spans="1:14" ht="15" customHeight="1">
      <c r="B5" s="1" t="s">
        <v>12</v>
      </c>
      <c r="C5" s="4" t="s">
        <v>18</v>
      </c>
      <c r="D5" s="4"/>
      <c r="E5" s="4"/>
      <c r="F5" s="4"/>
      <c r="G5" s="4"/>
    </row>
    <row r="6" spans="1:14" ht="15" customHeight="1">
      <c r="C6" s="69" t="s">
        <v>2</v>
      </c>
      <c r="D6" s="22" t="s">
        <v>19</v>
      </c>
      <c r="E6" s="33">
        <v>609177181</v>
      </c>
      <c r="F6" s="33"/>
      <c r="G6" s="33"/>
      <c r="H6" s="33"/>
      <c r="I6" s="52"/>
    </row>
    <row r="7" spans="1:14" ht="15" customHeight="1">
      <c r="C7" s="70"/>
      <c r="D7" s="23" t="s">
        <v>21</v>
      </c>
      <c r="E7" s="34">
        <v>21662669</v>
      </c>
      <c r="F7" s="34"/>
      <c r="G7" s="34"/>
      <c r="H7" s="34"/>
      <c r="I7" s="53"/>
    </row>
    <row r="8" spans="1:14" ht="15" customHeight="1">
      <c r="C8" s="71"/>
      <c r="D8" s="24" t="s">
        <v>4</v>
      </c>
      <c r="E8" s="35">
        <v>283945058</v>
      </c>
      <c r="F8" s="35"/>
      <c r="G8" s="35"/>
      <c r="H8" s="35"/>
      <c r="I8" s="54"/>
    </row>
    <row r="9" spans="1:14" ht="15" customHeight="1">
      <c r="C9" s="8" t="s">
        <v>13</v>
      </c>
      <c r="D9" s="25"/>
      <c r="E9" s="36">
        <f>SUM(E6:I8)</f>
        <v>914784908</v>
      </c>
      <c r="F9" s="48"/>
      <c r="G9" s="48"/>
      <c r="H9" s="48"/>
      <c r="I9" s="55"/>
    </row>
    <row r="10" spans="1:14" ht="15" customHeight="1">
      <c r="C10" s="9" t="s">
        <v>23</v>
      </c>
      <c r="D10" s="26"/>
      <c r="E10" s="26"/>
      <c r="F10" s="26"/>
      <c r="G10" s="26"/>
      <c r="H10" s="26"/>
      <c r="I10" s="56"/>
    </row>
    <row r="11" spans="1:14" ht="15" customHeight="1">
      <c r="C11" s="10" t="s">
        <v>46</v>
      </c>
      <c r="D11" s="76" t="s">
        <v>26</v>
      </c>
      <c r="E11" s="34">
        <v>106692125</v>
      </c>
      <c r="F11" s="34"/>
      <c r="G11" s="34"/>
      <c r="H11" s="34"/>
      <c r="I11" s="53"/>
    </row>
    <row r="12" spans="1:14" ht="15" customHeight="1">
      <c r="C12" s="10"/>
      <c r="D12" s="76" t="s">
        <v>47</v>
      </c>
      <c r="E12" s="34">
        <v>4186535</v>
      </c>
      <c r="F12" s="34"/>
      <c r="G12" s="34"/>
      <c r="H12" s="34"/>
      <c r="I12" s="53"/>
    </row>
    <row r="13" spans="1:14" ht="15" customHeight="1">
      <c r="C13" s="10"/>
      <c r="D13" s="77" t="s">
        <v>30</v>
      </c>
      <c r="E13" s="34">
        <v>51967973</v>
      </c>
      <c r="F13" s="34"/>
      <c r="G13" s="34"/>
      <c r="H13" s="34"/>
      <c r="I13" s="53"/>
      <c r="M13" s="100"/>
      <c r="N13" s="100"/>
    </row>
    <row r="14" spans="1:14" ht="15" customHeight="1">
      <c r="C14" s="72" t="s">
        <v>31</v>
      </c>
      <c r="D14" s="78"/>
      <c r="E14" s="35">
        <v>221543284</v>
      </c>
      <c r="F14" s="35"/>
      <c r="G14" s="35"/>
      <c r="H14" s="35"/>
      <c r="I14" s="54"/>
    </row>
    <row r="15" spans="1:14" ht="15" customHeight="1">
      <c r="C15" s="73" t="s">
        <v>13</v>
      </c>
      <c r="D15" s="79"/>
      <c r="E15" s="83">
        <f>SUM(E11:I14)</f>
        <v>384389917</v>
      </c>
      <c r="F15" s="83"/>
      <c r="G15" s="83"/>
      <c r="H15" s="83"/>
      <c r="I15" s="94"/>
    </row>
    <row r="16" spans="1:14" ht="15" customHeight="1">
      <c r="C16" s="74" t="s">
        <v>8</v>
      </c>
      <c r="D16" s="22"/>
      <c r="E16" s="84">
        <v>89662</v>
      </c>
      <c r="F16" s="84"/>
      <c r="G16" s="84"/>
      <c r="H16" s="84"/>
      <c r="I16" s="95"/>
    </row>
    <row r="17" spans="2:9" ht="15" customHeight="1">
      <c r="C17" s="71" t="s">
        <v>42</v>
      </c>
      <c r="D17" s="24"/>
      <c r="E17" s="85">
        <v>1838</v>
      </c>
      <c r="F17" s="85"/>
      <c r="G17" s="85"/>
      <c r="H17" s="85"/>
      <c r="I17" s="96"/>
    </row>
    <row r="18" spans="2:9" ht="15" customHeight="1">
      <c r="C18" s="74" t="s">
        <v>32</v>
      </c>
      <c r="D18" s="22"/>
      <c r="E18" s="33">
        <f>(E6+E8)/E16</f>
        <v>9960.9894827240078</v>
      </c>
      <c r="F18" s="33"/>
      <c r="G18" s="33"/>
      <c r="H18" s="33"/>
      <c r="I18" s="52"/>
    </row>
    <row r="19" spans="2:9" ht="15" customHeight="1">
      <c r="C19" s="13" t="s">
        <v>49</v>
      </c>
      <c r="D19" s="29"/>
      <c r="E19" s="40">
        <f>E7/E17</f>
        <v>11786.00054406964</v>
      </c>
      <c r="F19" s="40"/>
      <c r="G19" s="40"/>
      <c r="H19" s="40"/>
      <c r="I19" s="60"/>
    </row>
    <row r="20" spans="2:9" ht="15" customHeight="1">
      <c r="C20" s="14" t="s">
        <v>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20</v>
      </c>
      <c r="D21" s="14"/>
      <c r="E21" s="14"/>
      <c r="F21" s="14"/>
      <c r="G21" s="14"/>
      <c r="H21" s="14"/>
      <c r="I21" s="14"/>
    </row>
    <row r="22" spans="2:9" ht="15" customHeight="1"/>
    <row r="23" spans="2:9" ht="15" customHeight="1">
      <c r="B23" s="1" t="s">
        <v>33</v>
      </c>
      <c r="C23" s="4" t="s">
        <v>25</v>
      </c>
      <c r="D23" s="4"/>
      <c r="E23" s="4"/>
      <c r="F23" s="4"/>
      <c r="G23" s="4"/>
    </row>
    <row r="24" spans="2:9" ht="12.75">
      <c r="C24" s="4"/>
      <c r="D24" s="4"/>
      <c r="E24" s="86" t="s">
        <v>34</v>
      </c>
      <c r="F24" s="86"/>
      <c r="G24" s="86" t="s">
        <v>35</v>
      </c>
      <c r="H24" s="86"/>
      <c r="I24" s="86"/>
    </row>
    <row r="25" spans="2:9" ht="15" customHeight="1">
      <c r="C25" s="15" t="s">
        <v>36</v>
      </c>
      <c r="D25" s="30"/>
      <c r="E25" s="87"/>
      <c r="F25" s="91"/>
      <c r="G25" s="92"/>
      <c r="H25" s="92"/>
      <c r="I25" s="97"/>
    </row>
    <row r="26" spans="2:9" ht="15" customHeight="1">
      <c r="C26" s="16" t="s">
        <v>38</v>
      </c>
      <c r="D26" s="31"/>
      <c r="E26" s="88"/>
      <c r="F26" s="88"/>
      <c r="G26" s="88"/>
      <c r="H26" s="88"/>
      <c r="I26" s="98"/>
    </row>
    <row r="27" spans="2:9" ht="15" customHeight="1">
      <c r="C27" s="75" t="s">
        <v>54</v>
      </c>
      <c r="D27" s="80"/>
      <c r="E27" s="44">
        <v>28</v>
      </c>
      <c r="F27" s="49"/>
      <c r="G27" s="49"/>
      <c r="H27" s="49"/>
      <c r="I27" s="63"/>
    </row>
    <row r="28" spans="2:9" ht="15" customHeight="1">
      <c r="C28" s="14" t="s">
        <v>51</v>
      </c>
      <c r="D28" s="14"/>
      <c r="E28" s="45"/>
      <c r="F28" s="45"/>
      <c r="G28" s="45"/>
      <c r="H28" s="45"/>
      <c r="I28" s="45"/>
    </row>
    <row r="29" spans="2:9" ht="15" customHeight="1"/>
    <row r="30" spans="2:9" ht="15" customHeight="1">
      <c r="B30" s="1" t="s">
        <v>39</v>
      </c>
      <c r="C30" s="4" t="s">
        <v>22</v>
      </c>
      <c r="D30" s="4"/>
      <c r="E30" s="4"/>
      <c r="F30" s="4"/>
      <c r="G30" s="4"/>
    </row>
    <row r="31" spans="2:9" ht="15" customHeight="1">
      <c r="C31" s="17" t="s">
        <v>40</v>
      </c>
      <c r="D31" s="30" t="s">
        <v>6</v>
      </c>
      <c r="E31" s="46">
        <f>(E6+E7)/E9</f>
        <v>0.68960456658517588</v>
      </c>
      <c r="F31" s="46"/>
      <c r="G31" s="46"/>
      <c r="H31" s="46"/>
      <c r="I31" s="64"/>
    </row>
    <row r="32" spans="2:9" ht="15" customHeight="1">
      <c r="C32" s="18"/>
      <c r="D32" s="31" t="s">
        <v>16</v>
      </c>
      <c r="E32" s="47">
        <f>E8/E9</f>
        <v>0.31039543341482406</v>
      </c>
      <c r="F32" s="47"/>
      <c r="G32" s="47"/>
      <c r="H32" s="47"/>
      <c r="I32" s="65"/>
    </row>
    <row r="33" spans="2:9" ht="15" customHeight="1"/>
    <row r="34" spans="2:9" ht="15" customHeight="1">
      <c r="B34" s="1" t="s">
        <v>43</v>
      </c>
      <c r="C34" s="4" t="s">
        <v>1</v>
      </c>
      <c r="D34" s="4"/>
      <c r="E34" s="4"/>
      <c r="F34" s="4"/>
      <c r="G34" s="4"/>
      <c r="H34" s="4"/>
      <c r="I34" s="4"/>
    </row>
    <row r="35" spans="2:9" ht="69.95" customHeight="1">
      <c r="C35" s="19" t="s">
        <v>44</v>
      </c>
      <c r="D35" s="81"/>
      <c r="E35" s="89"/>
      <c r="F35" s="89"/>
      <c r="G35" s="89"/>
      <c r="H35" s="89"/>
      <c r="I35" s="99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2"/>
  <pageMargins left="0.51181102362204722" right="0.11811023622047244" top="0.55118110236220474" bottom="0.19685039370078741" header="0.31496062992125984" footer="0.11811023622047244"/>
  <pageSetup paperSize="9" fitToWidth="1" fitToHeight="1" orientation="portrait" usePrinterDefaults="1" r:id="rId1"/>
  <headerFooter scaleWithDoc="0" alignWithMargins="0"/>
  <colBreaks count="1" manualBreakCount="1">
    <brk id="10" max="6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5"/>
  <sheetViews>
    <sheetView view="pageBreakPreview" topLeftCell="A22" zoomScaleSheetLayoutView="100" workbookViewId="0">
      <selection activeCell="C27" sqref="C27:D27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6384" width="9" style="1"/>
  </cols>
  <sheetData>
    <row r="1" spans="1:14" ht="18.75" customHeight="1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</row>
    <row r="2" spans="1:14" ht="15" customHeight="1">
      <c r="B2" s="1" t="s">
        <v>7</v>
      </c>
      <c r="C2" s="4" t="s">
        <v>14</v>
      </c>
      <c r="D2" s="4"/>
      <c r="E2" s="4"/>
      <c r="F2" s="4"/>
      <c r="G2" s="4"/>
      <c r="H2" s="4"/>
    </row>
    <row r="3" spans="1:14" ht="19.5" customHeight="1">
      <c r="C3" s="5" t="s">
        <v>17</v>
      </c>
      <c r="D3" s="21"/>
      <c r="E3" s="82" t="s">
        <v>27</v>
      </c>
      <c r="F3" s="90"/>
      <c r="G3" s="90"/>
      <c r="H3" s="90"/>
      <c r="I3" s="93"/>
    </row>
    <row r="4" spans="1:14" ht="15" customHeight="1"/>
    <row r="5" spans="1:14" ht="15" customHeight="1">
      <c r="B5" s="1" t="s">
        <v>12</v>
      </c>
      <c r="C5" s="4" t="s">
        <v>18</v>
      </c>
      <c r="D5" s="4"/>
      <c r="E5" s="4"/>
      <c r="F5" s="4"/>
      <c r="G5" s="4"/>
    </row>
    <row r="6" spans="1:14" ht="15" customHeight="1">
      <c r="C6" s="69" t="s">
        <v>2</v>
      </c>
      <c r="D6" s="22" t="s">
        <v>19</v>
      </c>
      <c r="E6" s="33">
        <v>1252629684</v>
      </c>
      <c r="F6" s="33"/>
      <c r="G6" s="33"/>
      <c r="H6" s="33"/>
      <c r="I6" s="52"/>
    </row>
    <row r="7" spans="1:14" ht="15" customHeight="1">
      <c r="C7" s="70"/>
      <c r="D7" s="23" t="s">
        <v>21</v>
      </c>
      <c r="E7" s="34">
        <v>46729757</v>
      </c>
      <c r="F7" s="34"/>
      <c r="G7" s="34"/>
      <c r="H7" s="34"/>
      <c r="I7" s="53"/>
    </row>
    <row r="8" spans="1:14" ht="15" customHeight="1">
      <c r="C8" s="71"/>
      <c r="D8" s="24" t="s">
        <v>4</v>
      </c>
      <c r="E8" s="35">
        <v>290173854</v>
      </c>
      <c r="F8" s="35"/>
      <c r="G8" s="35"/>
      <c r="H8" s="35"/>
      <c r="I8" s="54"/>
    </row>
    <row r="9" spans="1:14" ht="15" customHeight="1">
      <c r="C9" s="8" t="s">
        <v>13</v>
      </c>
      <c r="D9" s="25"/>
      <c r="E9" s="36">
        <f>SUM(E6:I8)</f>
        <v>1589533295</v>
      </c>
      <c r="F9" s="48"/>
      <c r="G9" s="48"/>
      <c r="H9" s="48"/>
      <c r="I9" s="55"/>
    </row>
    <row r="10" spans="1:14" ht="15" customHeight="1">
      <c r="C10" s="9" t="s">
        <v>23</v>
      </c>
      <c r="D10" s="26"/>
      <c r="E10" s="26"/>
      <c r="F10" s="26"/>
      <c r="G10" s="26"/>
      <c r="H10" s="26"/>
      <c r="I10" s="56"/>
    </row>
    <row r="11" spans="1:14" ht="15" customHeight="1">
      <c r="C11" s="10" t="s">
        <v>46</v>
      </c>
      <c r="D11" s="76" t="s">
        <v>26</v>
      </c>
      <c r="E11" s="34">
        <v>203071210</v>
      </c>
      <c r="F11" s="34"/>
      <c r="G11" s="34"/>
      <c r="H11" s="34"/>
      <c r="I11" s="53"/>
    </row>
    <row r="12" spans="1:14" ht="15" customHeight="1">
      <c r="C12" s="10"/>
      <c r="D12" s="76" t="s">
        <v>47</v>
      </c>
      <c r="E12" s="34">
        <v>9178571</v>
      </c>
      <c r="F12" s="34"/>
      <c r="G12" s="34"/>
      <c r="H12" s="34"/>
      <c r="I12" s="53"/>
    </row>
    <row r="13" spans="1:14" ht="15" customHeight="1">
      <c r="C13" s="10"/>
      <c r="D13" s="77" t="s">
        <v>30</v>
      </c>
      <c r="E13" s="34">
        <v>56578937</v>
      </c>
      <c r="F13" s="34"/>
      <c r="G13" s="34"/>
      <c r="H13" s="34"/>
      <c r="I13" s="53"/>
      <c r="M13" s="100"/>
      <c r="N13" s="100"/>
    </row>
    <row r="14" spans="1:14" ht="15" customHeight="1">
      <c r="C14" s="72" t="s">
        <v>31</v>
      </c>
      <c r="D14" s="78"/>
      <c r="E14" s="35">
        <v>194621735</v>
      </c>
      <c r="F14" s="35"/>
      <c r="G14" s="35"/>
      <c r="H14" s="35"/>
      <c r="I14" s="54"/>
    </row>
    <row r="15" spans="1:14" ht="15" customHeight="1">
      <c r="C15" s="73" t="s">
        <v>13</v>
      </c>
      <c r="D15" s="79"/>
      <c r="E15" s="83">
        <f>SUM(E11:I14)</f>
        <v>463450453</v>
      </c>
      <c r="F15" s="83"/>
      <c r="G15" s="83"/>
      <c r="H15" s="83"/>
      <c r="I15" s="94"/>
    </row>
    <row r="16" spans="1:14" ht="15" customHeight="1">
      <c r="C16" s="74" t="s">
        <v>8</v>
      </c>
      <c r="D16" s="22"/>
      <c r="E16" s="84">
        <v>113212</v>
      </c>
      <c r="F16" s="84"/>
      <c r="G16" s="84"/>
      <c r="H16" s="84"/>
      <c r="I16" s="95"/>
    </row>
    <row r="17" spans="2:9" ht="15" customHeight="1">
      <c r="C17" s="71" t="s">
        <v>42</v>
      </c>
      <c r="D17" s="24"/>
      <c r="E17" s="85">
        <v>3964</v>
      </c>
      <c r="F17" s="85"/>
      <c r="G17" s="85"/>
      <c r="H17" s="85"/>
      <c r="I17" s="96"/>
    </row>
    <row r="18" spans="2:9" ht="15" customHeight="1">
      <c r="C18" s="74" t="s">
        <v>32</v>
      </c>
      <c r="D18" s="22"/>
      <c r="E18" s="33">
        <f>(E6+E8)/E16</f>
        <v>13627.561901565205</v>
      </c>
      <c r="F18" s="33"/>
      <c r="G18" s="33"/>
      <c r="H18" s="33"/>
      <c r="I18" s="52"/>
    </row>
    <row r="19" spans="2:9" ht="15" customHeight="1">
      <c r="C19" s="13" t="s">
        <v>49</v>
      </c>
      <c r="D19" s="29"/>
      <c r="E19" s="40">
        <f>E7/E17</f>
        <v>11788.536074672049</v>
      </c>
      <c r="F19" s="40"/>
      <c r="G19" s="40"/>
      <c r="H19" s="40"/>
      <c r="I19" s="60"/>
    </row>
    <row r="20" spans="2:9" ht="15" customHeight="1">
      <c r="C20" s="14" t="s">
        <v>0</v>
      </c>
      <c r="D20" s="14"/>
      <c r="E20" s="14"/>
      <c r="F20" s="14"/>
      <c r="G20" s="14"/>
      <c r="H20" s="14"/>
      <c r="I20" s="14"/>
    </row>
    <row r="21" spans="2:9" ht="15" customHeight="1">
      <c r="C21" s="14" t="s">
        <v>20</v>
      </c>
      <c r="D21" s="14"/>
      <c r="E21" s="14"/>
      <c r="F21" s="14"/>
      <c r="G21" s="14"/>
      <c r="H21" s="14"/>
      <c r="I21" s="14"/>
    </row>
    <row r="22" spans="2:9" ht="15" customHeight="1"/>
    <row r="23" spans="2:9" ht="15" customHeight="1">
      <c r="B23" s="1" t="s">
        <v>33</v>
      </c>
      <c r="C23" s="4" t="s">
        <v>25</v>
      </c>
      <c r="D23" s="4"/>
      <c r="E23" s="4"/>
      <c r="F23" s="4"/>
      <c r="G23" s="4"/>
    </row>
    <row r="24" spans="2:9" ht="12.75">
      <c r="C24" s="4"/>
      <c r="D24" s="4"/>
      <c r="E24" s="86" t="s">
        <v>34</v>
      </c>
      <c r="F24" s="86"/>
      <c r="G24" s="86" t="s">
        <v>35</v>
      </c>
      <c r="H24" s="86"/>
      <c r="I24" s="86"/>
    </row>
    <row r="25" spans="2:9" ht="15" customHeight="1">
      <c r="C25" s="15" t="s">
        <v>36</v>
      </c>
      <c r="D25" s="30"/>
      <c r="E25" s="87"/>
      <c r="F25" s="91"/>
      <c r="G25" s="92"/>
      <c r="H25" s="92"/>
      <c r="I25" s="97"/>
    </row>
    <row r="26" spans="2:9" ht="15" customHeight="1">
      <c r="C26" s="16" t="s">
        <v>38</v>
      </c>
      <c r="D26" s="31"/>
      <c r="E26" s="88"/>
      <c r="F26" s="88"/>
      <c r="G26" s="88"/>
      <c r="H26" s="88"/>
      <c r="I26" s="98"/>
    </row>
    <row r="27" spans="2:9" ht="15" customHeight="1">
      <c r="C27" s="75" t="s">
        <v>54</v>
      </c>
      <c r="D27" s="80"/>
      <c r="E27" s="44">
        <v>24</v>
      </c>
      <c r="F27" s="49"/>
      <c r="G27" s="49"/>
      <c r="H27" s="49"/>
      <c r="I27" s="63"/>
    </row>
    <row r="28" spans="2:9" ht="15" customHeight="1">
      <c r="C28" s="14" t="s">
        <v>51</v>
      </c>
      <c r="D28" s="14"/>
      <c r="E28" s="45"/>
      <c r="F28" s="45"/>
      <c r="G28" s="45"/>
      <c r="H28" s="45"/>
      <c r="I28" s="45"/>
    </row>
    <row r="29" spans="2:9" ht="15" customHeight="1"/>
    <row r="30" spans="2:9" ht="15" customHeight="1">
      <c r="B30" s="1" t="s">
        <v>39</v>
      </c>
      <c r="C30" s="4" t="s">
        <v>22</v>
      </c>
      <c r="D30" s="4"/>
      <c r="E30" s="4"/>
      <c r="F30" s="4"/>
      <c r="G30" s="4"/>
    </row>
    <row r="31" spans="2:9" ht="15" customHeight="1">
      <c r="C31" s="17" t="s">
        <v>40</v>
      </c>
      <c r="D31" s="30" t="s">
        <v>6</v>
      </c>
      <c r="E31" s="46">
        <f>(E6+E7)/E9</f>
        <v>0.81744713689687132</v>
      </c>
      <c r="F31" s="46"/>
      <c r="G31" s="46"/>
      <c r="H31" s="46"/>
      <c r="I31" s="64"/>
    </row>
    <row r="32" spans="2:9" ht="15" customHeight="1">
      <c r="C32" s="18"/>
      <c r="D32" s="31" t="s">
        <v>16</v>
      </c>
      <c r="E32" s="47">
        <f>E8/E9</f>
        <v>0.18255286310312863</v>
      </c>
      <c r="F32" s="47"/>
      <c r="G32" s="47"/>
      <c r="H32" s="47"/>
      <c r="I32" s="65"/>
    </row>
    <row r="33" spans="2:9" ht="15" customHeight="1"/>
    <row r="34" spans="2:9" ht="15" customHeight="1">
      <c r="B34" s="1" t="s">
        <v>43</v>
      </c>
      <c r="C34" s="4" t="s">
        <v>1</v>
      </c>
      <c r="D34" s="4"/>
      <c r="E34" s="4"/>
      <c r="F34" s="4"/>
      <c r="G34" s="4"/>
      <c r="H34" s="4"/>
      <c r="I34" s="4"/>
    </row>
    <row r="35" spans="2:9" ht="69.95" customHeight="1">
      <c r="C35" s="19" t="s">
        <v>44</v>
      </c>
      <c r="D35" s="81"/>
      <c r="E35" s="89"/>
      <c r="F35" s="89"/>
      <c r="G35" s="89"/>
      <c r="H35" s="89"/>
      <c r="I35" s="99"/>
    </row>
  </sheetData>
  <mergeCells count="45">
    <mergeCell ref="A1:J1"/>
    <mergeCell ref="C2:G2"/>
    <mergeCell ref="C3:D3"/>
    <mergeCell ref="E3:I3"/>
    <mergeCell ref="C5:G5"/>
    <mergeCell ref="E6:I6"/>
    <mergeCell ref="E7:I7"/>
    <mergeCell ref="E8:I8"/>
    <mergeCell ref="C9:D9"/>
    <mergeCell ref="E9:I9"/>
    <mergeCell ref="C10:I10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0:G30"/>
    <mergeCell ref="E31:I31"/>
    <mergeCell ref="E32:I32"/>
    <mergeCell ref="C34:I34"/>
    <mergeCell ref="D35:I35"/>
    <mergeCell ref="C6:C8"/>
    <mergeCell ref="C11:C13"/>
    <mergeCell ref="C31:C32"/>
  </mergeCells>
  <phoneticPr fontId="2"/>
  <pageMargins left="0.51181102362204722" right="0.11811023622047244" top="0.55118110236220474" bottom="0.19685039370078741" header="0.31496062992125984" footer="0.11811023622047244"/>
  <pageSetup paperSize="9" fitToWidth="1" fitToHeight="1" orientation="portrait" usePrinterDefaults="1" r:id="rId1"/>
  <headerFooter scaleWithDoc="0" alignWithMargins="0"/>
  <colBreaks count="1" manualBreakCount="1">
    <brk id="10" max="6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効果検証様式（集計値）</vt:lpstr>
      <vt:lpstr>R4.10</vt:lpstr>
      <vt:lpstr>R4.11</vt:lpstr>
      <vt:lpstr>R4.12</vt:lpstr>
      <vt:lpstr>R5.1</vt:lpstr>
      <vt:lpstr>R5.2</vt:lpstr>
      <vt:lpstr>R5.3</vt:lpstr>
      <vt:lpstr>R5.4</vt:lpstr>
      <vt:lpstr>R5.5</vt:lpstr>
      <vt:lpstr>R5.6</vt:lpstr>
      <vt:lpstr>R5.7</vt:lpstr>
      <vt:lpstr>R5.8</vt:lpstr>
      <vt:lpstr>R5.9</vt:lpstr>
      <vt:lpstr>R5.10</vt:lpstr>
      <vt:lpstr xml:space="preserve">R5.11 </vt:lpstr>
      <vt:lpstr xml:space="preserve">R5.12 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2015-06-05T18:19:34Z</dcterms:created>
  <dcterms:modified xsi:type="dcterms:W3CDTF">2024-05-27T06:14:46Z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2024-05-27T06:14:46Z</vt:filetime>
  </property>
</Properties>
</file>