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tabRatio="896"/>
  </bookViews>
  <sheets>
    <sheet name="（１）公立学校情報機器購入・リース事業 (総括表)" sheetId="4" r:id="rId1"/>
    <sheet name="（１－１）公立学校情報機器購入事業（個票）" sheetId="2" r:id="rId2"/>
    <sheet name="（１－２）公立学校情報機器リース事業（個票）" sheetId="10" r:id="rId3"/>
    <sheet name="（２）入出力支援装置購入事業 (総括表）" sheetId="13" r:id="rId4"/>
    <sheet name="（２－１）入出力支援装置購入事業 (個票）" sheetId="11" r:id="rId5"/>
    <sheet name="教育委員会コード一覧" sheetId="14" r:id="rId6"/>
  </sheets>
  <definedNames>
    <definedName name="_xlnm._FilterDatabase" localSheetId="5" hidden="1">教育委員会コード一覧!$A$2:$M$78</definedName>
    <definedName name="_xlnm.Print_Area" localSheetId="1">'（１－１）公立学校情報機器購入事業（個票）'!$A$1:$M$40</definedName>
    <definedName name="_xlnm.Print_Area" localSheetId="2">'（１－２）公立学校情報機器リース事業（個票）'!$A$1:$M$41</definedName>
    <definedName name="_xlnm.Print_Area" localSheetId="4">'（２－１）入出力支援装置購入事業 (個票）'!$B$1:$K$29</definedName>
    <definedName name="_xlnm.Print_Area" localSheetId="3">'（２）入出力支援装置購入事業 (総括表）'!$B$1:$G$24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9" authorId="0">
      <text>
        <r>
          <rPr>
            <b/>
            <sz val="9"/>
            <color indexed="81"/>
            <rFont val="MS P ゴシック"/>
          </rPr>
          <t>「（義務教育課程の）児童生徒数」には、市町村域内における公立の小学校、中学校、義務教育学校、中等教育学校前期課程、特別支援学校小学部及び中学部の児童生徒数（申請時点で最新の確定値）を記載してください。</t>
        </r>
        <r>
          <rPr>
            <sz val="9"/>
            <color indexed="81"/>
            <rFont val="MS P ゴシック"/>
          </rPr>
          <t xml:space="preserve">
</t>
        </r>
      </text>
    </comment>
  </commentList>
</comments>
</file>

<file path=xl/comments2.xml><?xml version="1.0" encoding="utf-8"?>
<comments xmlns="http://schemas.openxmlformats.org/spreadsheetml/2006/main">
  <authors>
    <author>作成者</author>
  </authors>
  <commentList>
    <comment ref="C6" authorId="0">
      <text>
        <r>
          <rPr>
            <b/>
            <sz val="9"/>
            <color indexed="81"/>
            <rFont val="MS P ゴシック"/>
          </rPr>
          <t>「自治体名」には、市町村名（設置者名）が記載されます。（自動計算）</t>
        </r>
      </text>
    </comment>
    <comment ref="G10" authorId="0">
      <text>
        <r>
          <rPr>
            <b/>
            <sz val="9"/>
            <color indexed="81"/>
            <rFont val="MS P ゴシック"/>
          </rPr>
          <t>「端末単価」は、情報機器の運搬費、情報機器の設置・据え付け費を含む端末1台当たりの単価（購入予定額）を記載してください。（小数点以下は切捨て、整数を入力）</t>
        </r>
      </text>
    </comment>
  </commentList>
</comments>
</file>

<file path=xl/comments3.xml><?xml version="1.0" encoding="utf-8"?>
<comments xmlns="http://schemas.openxmlformats.org/spreadsheetml/2006/main">
  <authors>
    <author>作成者</author>
  </authors>
  <commentList>
    <comment ref="G10" authorId="0">
      <text>
        <r>
          <rPr>
            <b/>
            <sz val="9"/>
            <color indexed="81"/>
            <rFont val="MS P ゴシック"/>
          </rPr>
          <t>「端末単価」は、情報機器の運搬費、情報機器の設置・据え付け費を含む端末1台当たりの単価（購入予定額）を記載してください。（小数点以下は切捨て、整数を入力）</t>
        </r>
      </text>
    </comment>
    <comment ref="C6" authorId="0">
      <text>
        <r>
          <rPr>
            <b/>
            <sz val="9"/>
            <color indexed="81"/>
            <rFont val="MS P ゴシック"/>
          </rPr>
          <t>「自治体名」には、市町村名（設置者名）が記載されます。（自動計算）</t>
        </r>
      </text>
    </comment>
  </commentList>
</comments>
</file>

<file path=xl/comments4.xml><?xml version="1.0" encoding="utf-8"?>
<comments xmlns="http://schemas.openxmlformats.org/spreadsheetml/2006/main">
  <authors>
    <author>作成者</author>
  </authors>
  <commentList>
    <comment ref="G9" authorId="0">
      <text>
        <r>
          <rPr>
            <b/>
            <sz val="9"/>
            <color indexed="81"/>
            <rFont val="MS P ゴシック"/>
          </rPr>
          <t>①装置費 
②運搬費 
③設置・据え付け費 
④消費税額 
を含めた1台当たりの単価を
記載してください。
（小数点以下は切捨て、整数を入力）</t>
        </r>
      </text>
    </comment>
    <comment ref="C6" authorId="0">
      <text>
        <r>
          <rPr>
            <b/>
            <sz val="9"/>
            <color indexed="81"/>
            <rFont val="MS P ゴシック"/>
          </rPr>
          <t>「自治体名」には、市町村名（設置者）が記載されます。（自動計算）</t>
        </r>
      </text>
    </comment>
  </commentList>
</comments>
</file>

<file path=xl/sharedStrings.xml><?xml version="1.0" encoding="utf-8"?>
<sst xmlns="http://schemas.openxmlformats.org/spreadsheetml/2006/main" xmlns:r="http://schemas.openxmlformats.org/officeDocument/2006/relationships" count="452" uniqueCount="452">
  <si>
    <t>都道府県名</t>
    <rPh sb="0" eb="5">
      <t>トドウフケンメイ</t>
    </rPh>
    <phoneticPr fontId="2"/>
  </si>
  <si>
    <t>千葉県</t>
  </si>
  <si>
    <t>5)-①（キーボード、ボタンスイッチ等）【更新】</t>
    <rPh sb="18" eb="19">
      <t>ナド</t>
    </rPh>
    <rPh sb="21" eb="23">
      <t>コウシン</t>
    </rPh>
    <phoneticPr fontId="2"/>
  </si>
  <si>
    <t>（１－２）公立学校情報機器リース事業【個票】</t>
    <rPh sb="5" eb="7">
      <t>コウリツ</t>
    </rPh>
    <rPh sb="7" eb="9">
      <t>ガッコウ</t>
    </rPh>
    <rPh sb="9" eb="11">
      <t>ジョウホウ</t>
    </rPh>
    <rPh sb="11" eb="13">
      <t>キキ</t>
    </rPh>
    <rPh sb="16" eb="18">
      <t>ジギョウ</t>
    </rPh>
    <rPh sb="19" eb="21">
      <t>コヒョウ</t>
    </rPh>
    <phoneticPr fontId="2"/>
  </si>
  <si>
    <t>5953</t>
  </si>
  <si>
    <t>393860</t>
  </si>
  <si>
    <t>※自治体名には「市町村名」を記載し、個票の「数量」と「補助対象事業費」の合計値を入力すること。</t>
    <rPh sb="1" eb="4">
      <t>ジチタイ</t>
    </rPh>
    <rPh sb="4" eb="5">
      <t>メイ</t>
    </rPh>
    <rPh sb="8" eb="11">
      <t>シチョウソン</t>
    </rPh>
    <rPh sb="11" eb="12">
      <t>メイ</t>
    </rPh>
    <rPh sb="14" eb="16">
      <t>キサイ</t>
    </rPh>
    <rPh sb="18" eb="20">
      <t>コヒョウ</t>
    </rPh>
    <rPh sb="22" eb="24">
      <t>スウリョウ</t>
    </rPh>
    <rPh sb="27" eb="31">
      <t>ホジョタイショウ</t>
    </rPh>
    <rPh sb="31" eb="33">
      <t>ジギョウ</t>
    </rPh>
    <rPh sb="33" eb="34">
      <t>ヒ</t>
    </rPh>
    <rPh sb="36" eb="39">
      <t>ゴウケイチ</t>
    </rPh>
    <rPh sb="40" eb="42">
      <t>ニュウリョク</t>
    </rPh>
    <phoneticPr fontId="2"/>
  </si>
  <si>
    <t>Ｂ学校</t>
    <rPh sb="1" eb="3">
      <t>ガッコウ</t>
    </rPh>
    <phoneticPr fontId="2"/>
  </si>
  <si>
    <t>学校名</t>
    <rPh sb="0" eb="3">
      <t>ガッコウメイ</t>
    </rPh>
    <phoneticPr fontId="2"/>
  </si>
  <si>
    <t>394106</t>
  </si>
  <si>
    <t>当該年度整備台数及び事業費等</t>
    <rPh sb="0" eb="4">
      <t>トウガイネンド</t>
    </rPh>
    <rPh sb="4" eb="8">
      <t>セイビダイスウ</t>
    </rPh>
    <rPh sb="8" eb="9">
      <t>オヨ</t>
    </rPh>
    <rPh sb="10" eb="13">
      <t>ジギョウヒ</t>
    </rPh>
    <rPh sb="13" eb="14">
      <t>トウ</t>
    </rPh>
    <phoneticPr fontId="2"/>
  </si>
  <si>
    <t>5801</t>
  </si>
  <si>
    <t>4)-①（視線入力装置）【新規】</t>
    <rPh sb="5" eb="7">
      <t>シセン</t>
    </rPh>
    <rPh sb="7" eb="9">
      <t>ニュウリョク</t>
    </rPh>
    <rPh sb="9" eb="11">
      <t>ソウチ</t>
    </rPh>
    <rPh sb="13" eb="15">
      <t>シンキ</t>
    </rPh>
    <phoneticPr fontId="2"/>
  </si>
  <si>
    <t>学習者用端末（台）</t>
    <rPh sb="0" eb="3">
      <t>ガクシュウシャ</t>
    </rPh>
    <rPh sb="3" eb="4">
      <t>ヨウ</t>
    </rPh>
    <rPh sb="4" eb="6">
      <t>タンマツ</t>
    </rPh>
    <rPh sb="7" eb="8">
      <t>ダイ</t>
    </rPh>
    <phoneticPr fontId="2"/>
  </si>
  <si>
    <t>（２－１）入出力支援装置購入事業【個票】</t>
    <rPh sb="5" eb="8">
      <t>ニュウシュツリョク</t>
    </rPh>
    <rPh sb="8" eb="10">
      <t>シエン</t>
    </rPh>
    <rPh sb="10" eb="12">
      <t>ソウチ</t>
    </rPh>
    <rPh sb="12" eb="16">
      <t>コウニュウジギョウ</t>
    </rPh>
    <rPh sb="17" eb="19">
      <t>コヒョウ</t>
    </rPh>
    <phoneticPr fontId="2"/>
  </si>
  <si>
    <t>補助金額（円）</t>
    <rPh sb="0" eb="4">
      <t>ホジョキンガク</t>
    </rPh>
    <rPh sb="5" eb="6">
      <t>エン</t>
    </rPh>
    <phoneticPr fontId="2"/>
  </si>
  <si>
    <t>自治体名</t>
    <rPh sb="0" eb="4">
      <t>ジチタイメイ</t>
    </rPh>
    <phoneticPr fontId="2"/>
  </si>
  <si>
    <t>3)-①（マイク及び受信機等）【更新】</t>
    <rPh sb="8" eb="9">
      <t>オヨ</t>
    </rPh>
    <rPh sb="10" eb="13">
      <t>ジュシンキ</t>
    </rPh>
    <rPh sb="13" eb="14">
      <t>トウ</t>
    </rPh>
    <rPh sb="16" eb="18">
      <t>コウシン</t>
    </rPh>
    <phoneticPr fontId="2"/>
  </si>
  <si>
    <t>No.</t>
  </si>
  <si>
    <t>2)-②（点字関連ソフト）【更新】</t>
    <rPh sb="5" eb="7">
      <t>テンジ</t>
    </rPh>
    <rPh sb="7" eb="9">
      <t>カンレン</t>
    </rPh>
    <rPh sb="14" eb="16">
      <t>コウシン</t>
    </rPh>
    <phoneticPr fontId="2"/>
  </si>
  <si>
    <t>計</t>
    <rPh sb="0" eb="1">
      <t>ケイ</t>
    </rPh>
    <phoneticPr fontId="2"/>
  </si>
  <si>
    <t>事業者名</t>
    <rPh sb="0" eb="4">
      <t>ジギョウシャメイ</t>
    </rPh>
    <phoneticPr fontId="2"/>
  </si>
  <si>
    <t>Ａ学校</t>
    <rPh sb="1" eb="3">
      <t>ガッコウ</t>
    </rPh>
    <phoneticPr fontId="2"/>
  </si>
  <si>
    <t>予備機</t>
    <rPh sb="0" eb="3">
      <t>ヨビキ</t>
    </rPh>
    <phoneticPr fontId="2"/>
  </si>
  <si>
    <t>※本表は「公立学校情報機器購入事業」及び「公立学校情報機器リース事業」の合算した数値を記載すること。</t>
    <rPh sb="1" eb="2">
      <t>ホン</t>
    </rPh>
    <rPh sb="2" eb="3">
      <t>ヒョウ</t>
    </rPh>
    <rPh sb="5" eb="17">
      <t>コウリツガッコウジョウホウキキコウニュウジギョウ</t>
    </rPh>
    <rPh sb="18" eb="19">
      <t>オヨ</t>
    </rPh>
    <rPh sb="21" eb="29">
      <t>コウリツガッコウジョウホウキキ</t>
    </rPh>
    <rPh sb="32" eb="34">
      <t>ジギョウ</t>
    </rPh>
    <rPh sb="36" eb="38">
      <t>ガッサン</t>
    </rPh>
    <rPh sb="40" eb="42">
      <t>スウチ</t>
    </rPh>
    <rPh sb="43" eb="45">
      <t>キサイ</t>
    </rPh>
    <phoneticPr fontId="2"/>
  </si>
  <si>
    <t>（１－１）公立学校情報機器購入事業【個票】</t>
    <rPh sb="5" eb="17">
      <t>コウリツガッコウジョウホウキキコウニュウジギョウ</t>
    </rPh>
    <rPh sb="18" eb="20">
      <t>コヒョウ</t>
    </rPh>
    <phoneticPr fontId="2"/>
  </si>
  <si>
    <t>※「入出力支援装置区分」は「入出力支援装置の補助対象の目安（令和５年度補正分）」を参考にプルダウンを選択すること。</t>
    <rPh sb="2" eb="5">
      <t>ニュウシュツリョク</t>
    </rPh>
    <rPh sb="5" eb="7">
      <t>シエン</t>
    </rPh>
    <rPh sb="7" eb="9">
      <t>ソウチ</t>
    </rPh>
    <rPh sb="9" eb="11">
      <t>クブン</t>
    </rPh>
    <rPh sb="14" eb="17">
      <t>ニュウシュツリョク</t>
    </rPh>
    <rPh sb="17" eb="19">
      <t>シエン</t>
    </rPh>
    <rPh sb="19" eb="21">
      <t>ソウチ</t>
    </rPh>
    <rPh sb="22" eb="24">
      <t>ホジョ</t>
    </rPh>
    <rPh sb="24" eb="26">
      <t>タイショウ</t>
    </rPh>
    <rPh sb="27" eb="29">
      <t>メヤス</t>
    </rPh>
    <rPh sb="30" eb="32">
      <t>レイワ</t>
    </rPh>
    <rPh sb="33" eb="35">
      <t>ネンド</t>
    </rPh>
    <rPh sb="35" eb="37">
      <t>ホセイ</t>
    </rPh>
    <rPh sb="37" eb="38">
      <t>ブン</t>
    </rPh>
    <rPh sb="41" eb="43">
      <t>サンコウ</t>
    </rPh>
    <rPh sb="50" eb="52">
      <t>センタク</t>
    </rPh>
    <phoneticPr fontId="2"/>
  </si>
  <si>
    <t>（１）公立学校情報機器整備事業（公立学校情報機器購入事業及び公立学校情報機器リース事業）【総括表】</t>
    <rPh sb="3" eb="5">
      <t>コウリツ</t>
    </rPh>
    <rPh sb="5" eb="7">
      <t>ガッコウ</t>
    </rPh>
    <rPh sb="7" eb="9">
      <t>ジョウホウ</t>
    </rPh>
    <rPh sb="9" eb="11">
      <t>キキ</t>
    </rPh>
    <rPh sb="11" eb="13">
      <t>セイビ</t>
    </rPh>
    <rPh sb="13" eb="15">
      <t>ジギョウ</t>
    </rPh>
    <rPh sb="16" eb="28">
      <t>コウリツガッコウジョウホウキキコウニュウジギョウ</t>
    </rPh>
    <rPh sb="28" eb="29">
      <t>オヨ</t>
    </rPh>
    <rPh sb="30" eb="32">
      <t>コウリツ</t>
    </rPh>
    <rPh sb="32" eb="34">
      <t>ガッコウ</t>
    </rPh>
    <rPh sb="34" eb="36">
      <t>ジョウホウ</t>
    </rPh>
    <rPh sb="36" eb="38">
      <t>キキ</t>
    </rPh>
    <rPh sb="41" eb="43">
      <t>ジギョウ</t>
    </rPh>
    <rPh sb="45" eb="47">
      <t>ソウカツ</t>
    </rPh>
    <rPh sb="47" eb="48">
      <t>ヒョウ</t>
    </rPh>
    <phoneticPr fontId="2"/>
  </si>
  <si>
    <t>1)-①（マルチメディアDAISYに関するもの）【更新】</t>
    <rPh sb="18" eb="19">
      <t>カン</t>
    </rPh>
    <rPh sb="25" eb="27">
      <t>コウシン</t>
    </rPh>
    <phoneticPr fontId="2"/>
  </si>
  <si>
    <t>入出力支援
装置区分</t>
    <rPh sb="0" eb="3">
      <t>ニュウシュツリョク</t>
    </rPh>
    <rPh sb="3" eb="5">
      <t>シエン</t>
    </rPh>
    <rPh sb="6" eb="8">
      <t>ソウチ</t>
    </rPh>
    <rPh sb="8" eb="10">
      <t>クブン</t>
    </rPh>
    <phoneticPr fontId="2"/>
  </si>
  <si>
    <t>364</t>
  </si>
  <si>
    <t>6)-①（音声に関するもの）【新規】</t>
    <rPh sb="5" eb="7">
      <t>オンセイ</t>
    </rPh>
    <rPh sb="8" eb="9">
      <t>カン</t>
    </rPh>
    <rPh sb="15" eb="17">
      <t>シンキ</t>
    </rPh>
    <phoneticPr fontId="2"/>
  </si>
  <si>
    <t>品名</t>
    <rPh sb="0" eb="2">
      <t>ヒンメイ</t>
    </rPh>
    <phoneticPr fontId="2"/>
  </si>
  <si>
    <t>単価（円）</t>
    <rPh sb="0" eb="2">
      <t>タンカ</t>
    </rPh>
    <rPh sb="3" eb="4">
      <t>エン</t>
    </rPh>
    <phoneticPr fontId="2"/>
  </si>
  <si>
    <t>数量</t>
    <rPh sb="0" eb="2">
      <t>スウリョウ</t>
    </rPh>
    <phoneticPr fontId="2"/>
  </si>
  <si>
    <t>3)-①（マイク及び受信機等）【新規】</t>
    <rPh sb="8" eb="9">
      <t>オヨ</t>
    </rPh>
    <rPh sb="10" eb="13">
      <t>ジュシンキ</t>
    </rPh>
    <rPh sb="13" eb="14">
      <t>トウ</t>
    </rPh>
    <rPh sb="16" eb="18">
      <t>シンキ</t>
    </rPh>
    <phoneticPr fontId="2"/>
  </si>
  <si>
    <t>最上広域市町村圏事務組合教育委員会</t>
  </si>
  <si>
    <t>（２）入出力支援装置購入事業 【総括表】</t>
    <rPh sb="3" eb="6">
      <t>ニュウシュツリョク</t>
    </rPh>
    <rPh sb="6" eb="8">
      <t>シエン</t>
    </rPh>
    <rPh sb="8" eb="10">
      <t>ソウチ</t>
    </rPh>
    <rPh sb="10" eb="12">
      <t>コウニュウ</t>
    </rPh>
    <rPh sb="12" eb="14">
      <t>ジギョウ</t>
    </rPh>
    <rPh sb="16" eb="19">
      <t>ソウカツヒョウ</t>
    </rPh>
    <phoneticPr fontId="2"/>
  </si>
  <si>
    <t>補助対象事業費（円）</t>
    <rPh sb="0" eb="4">
      <t>ホジョタイショウ</t>
    </rPh>
    <rPh sb="4" eb="7">
      <t>ジギョウヒ</t>
    </rPh>
    <phoneticPr fontId="2"/>
  </si>
  <si>
    <t>学校種</t>
    <rPh sb="0" eb="2">
      <t>ガッコウ</t>
    </rPh>
    <rPh sb="2" eb="3">
      <t>シュ</t>
    </rPh>
    <phoneticPr fontId="2"/>
  </si>
  <si>
    <t>1)-③（その他）【更新】</t>
    <rPh sb="7" eb="8">
      <t>タ</t>
    </rPh>
    <rPh sb="10" eb="12">
      <t>コウシン</t>
    </rPh>
    <phoneticPr fontId="2"/>
  </si>
  <si>
    <t>学校名</t>
  </si>
  <si>
    <t>備考</t>
    <rPh sb="0" eb="2">
      <t>ビコウ</t>
    </rPh>
    <phoneticPr fontId="2"/>
  </si>
  <si>
    <t>01</t>
  </si>
  <si>
    <t>※「品名」には『メーカー・製品名・型番』を記載すること。</t>
    <rPh sb="2" eb="4">
      <t>ヒンメイ</t>
    </rPh>
    <rPh sb="13" eb="16">
      <t>セイヒンメイ</t>
    </rPh>
    <rPh sb="17" eb="19">
      <t>カタバン</t>
    </rPh>
    <rPh sb="21" eb="23">
      <t>キサイ</t>
    </rPh>
    <phoneticPr fontId="2"/>
  </si>
  <si>
    <t>392031</t>
  </si>
  <si>
    <t>【プルダウン】</t>
  </si>
  <si>
    <t>年度</t>
    <rPh sb="0" eb="2">
      <t>ネンド</t>
    </rPh>
    <phoneticPr fontId="2"/>
  </si>
  <si>
    <t>402</t>
  </si>
  <si>
    <t>1)-①（マルチメディアDAISYに関するもの）【新規】</t>
    <rPh sb="18" eb="19">
      <t>カン</t>
    </rPh>
    <rPh sb="25" eb="27">
      <t>シンキ</t>
    </rPh>
    <phoneticPr fontId="2"/>
  </si>
  <si>
    <r>
      <rPr>
        <sz val="10"/>
        <color auto="1"/>
        <rFont val="MS Gothic"/>
      </rPr>
      <t>廃止</t>
    </r>
    <r>
      <rPr>
        <sz val="10"/>
        <color rgb="FF333333"/>
        <rFont val="MS Gothic"/>
      </rPr>
      <t>年月日</t>
    </r>
    <rPh sb="0" eb="2">
      <t>ハイシ</t>
    </rPh>
    <phoneticPr fontId="2"/>
  </si>
  <si>
    <t>2208</t>
  </si>
  <si>
    <t>1)-②（音声出力会話補助装置）【新規】</t>
    <rPh sb="17" eb="19">
      <t>シンキ</t>
    </rPh>
    <phoneticPr fontId="2"/>
  </si>
  <si>
    <t>04</t>
  </si>
  <si>
    <t>1)-②（音声出力会話補助装置）【更新】</t>
    <rPh sb="5" eb="7">
      <t>オンセイ</t>
    </rPh>
    <rPh sb="7" eb="9">
      <t>シュツリョク</t>
    </rPh>
    <rPh sb="9" eb="11">
      <t>カイワ</t>
    </rPh>
    <rPh sb="11" eb="13">
      <t>ホジョ</t>
    </rPh>
    <rPh sb="13" eb="15">
      <t>ソウチ</t>
    </rPh>
    <rPh sb="17" eb="19">
      <t>コウシン</t>
    </rPh>
    <phoneticPr fontId="2"/>
  </si>
  <si>
    <t>※ソフトウェアを購入した場合、連動する入出力支援装置がある場合は「備考」にその品名を記載すること。</t>
    <rPh sb="8" eb="10">
      <t>コウニュウ</t>
    </rPh>
    <rPh sb="12" eb="14">
      <t>バアイ</t>
    </rPh>
    <rPh sb="15" eb="17">
      <t>レンドウ</t>
    </rPh>
    <rPh sb="19" eb="22">
      <t>ニュウシュツリョク</t>
    </rPh>
    <rPh sb="22" eb="24">
      <t>シエン</t>
    </rPh>
    <rPh sb="24" eb="26">
      <t>ソウチ</t>
    </rPh>
    <rPh sb="29" eb="31">
      <t>バアイ</t>
    </rPh>
    <rPh sb="33" eb="35">
      <t>ビコウ</t>
    </rPh>
    <rPh sb="39" eb="41">
      <t>ヒンメイ</t>
    </rPh>
    <rPh sb="42" eb="44">
      <t>キサイ</t>
    </rPh>
    <phoneticPr fontId="2"/>
  </si>
  <si>
    <t>1)-③（その他）【新規】</t>
    <rPh sb="7" eb="8">
      <t>タ</t>
    </rPh>
    <rPh sb="10" eb="12">
      <t>シンキ</t>
    </rPh>
    <phoneticPr fontId="2"/>
  </si>
  <si>
    <t>3)-②（音声を認識し即座にテキストに変換するシステム）【新規】</t>
    <rPh sb="5" eb="7">
      <t>オンセイ</t>
    </rPh>
    <rPh sb="8" eb="10">
      <t>ニンシキ</t>
    </rPh>
    <rPh sb="11" eb="13">
      <t>ソクザ</t>
    </rPh>
    <rPh sb="19" eb="21">
      <t>ヘンカン</t>
    </rPh>
    <rPh sb="29" eb="31">
      <t>シンキ</t>
    </rPh>
    <phoneticPr fontId="2"/>
  </si>
  <si>
    <t>2)-①（点字ディスプレイ等）【更新】</t>
    <rPh sb="5" eb="7">
      <t>テンジ</t>
    </rPh>
    <rPh sb="13" eb="14">
      <t>トウ</t>
    </rPh>
    <rPh sb="16" eb="18">
      <t>コウシン</t>
    </rPh>
    <phoneticPr fontId="2"/>
  </si>
  <si>
    <t>6)-③（固定器具）【新規】</t>
    <rPh sb="5" eb="7">
      <t>コテイ</t>
    </rPh>
    <rPh sb="7" eb="9">
      <t>キグ</t>
    </rPh>
    <rPh sb="11" eb="13">
      <t>シンキ</t>
    </rPh>
    <phoneticPr fontId="2"/>
  </si>
  <si>
    <t>2)-①（点字ディスプレイ等）【新規】</t>
    <rPh sb="16" eb="18">
      <t>シンキ</t>
    </rPh>
    <phoneticPr fontId="2"/>
  </si>
  <si>
    <t>※入力する行が不足する場合は、入力した最終行の直下に最終行全体を「コピー」のうえ、「コピーしたセルの挿入」を選択を繰り返し、必要な行数を設定すること。</t>
  </si>
  <si>
    <t>2)-②（点字関連ソフト）【新規】</t>
    <rPh sb="5" eb="7">
      <t>テンジ</t>
    </rPh>
    <rPh sb="7" eb="9">
      <t>カンレン</t>
    </rPh>
    <rPh sb="14" eb="16">
      <t>シンキ</t>
    </rPh>
    <phoneticPr fontId="2"/>
  </si>
  <si>
    <t>3)-②（音声を認識し即座にテキストに変換するシステム）【更新】</t>
    <rPh sb="5" eb="7">
      <t>オンセイ</t>
    </rPh>
    <rPh sb="8" eb="10">
      <t>ニンシキ</t>
    </rPh>
    <rPh sb="11" eb="13">
      <t>ソクザ</t>
    </rPh>
    <rPh sb="19" eb="21">
      <t>ヘンカン</t>
    </rPh>
    <rPh sb="29" eb="31">
      <t>コウシン</t>
    </rPh>
    <phoneticPr fontId="2"/>
  </si>
  <si>
    <t>4)-①（視線入力装置）【更新】</t>
    <rPh sb="5" eb="7">
      <t>シセン</t>
    </rPh>
    <rPh sb="7" eb="9">
      <t>ニュウリョク</t>
    </rPh>
    <rPh sb="9" eb="11">
      <t>ソウチ</t>
    </rPh>
    <rPh sb="13" eb="15">
      <t>コウシン</t>
    </rPh>
    <phoneticPr fontId="2"/>
  </si>
  <si>
    <t>全国地方公共団体コード</t>
    <rPh sb="0" eb="2">
      <t>ゼンコク</t>
    </rPh>
    <rPh sb="2" eb="4">
      <t>チホウ</t>
    </rPh>
    <rPh sb="4" eb="6">
      <t>コウキョウ</t>
    </rPh>
    <rPh sb="6" eb="8">
      <t>ダンタイ</t>
    </rPh>
    <phoneticPr fontId="2"/>
  </si>
  <si>
    <t>6)-②（ディスプレイ等）【更新】</t>
    <rPh sb="11" eb="12">
      <t>トウ</t>
    </rPh>
    <rPh sb="14" eb="16">
      <t>コウシン</t>
    </rPh>
    <phoneticPr fontId="2"/>
  </si>
  <si>
    <t>6)-①（音声に関するもの）【更新】</t>
    <rPh sb="5" eb="7">
      <t>オンセイ</t>
    </rPh>
    <rPh sb="8" eb="9">
      <t>カン</t>
    </rPh>
    <rPh sb="15" eb="17">
      <t>コウシン</t>
    </rPh>
    <phoneticPr fontId="2"/>
  </si>
  <si>
    <t>20200930</t>
  </si>
  <si>
    <t>5)-①（キーボード、ボタンスイッチ等）【新規】</t>
    <rPh sb="18" eb="19">
      <t>ナド</t>
    </rPh>
    <rPh sb="21" eb="23">
      <t>シンキ</t>
    </rPh>
    <phoneticPr fontId="2"/>
  </si>
  <si>
    <t>※「単価」は、入出力支援装置の運搬費、入出力支援装置の設置・据え付け費を含む装置1台当たりの単価（購入額）を記載すること。</t>
    <rPh sb="2" eb="4">
      <t>タンカ</t>
    </rPh>
    <rPh sb="7" eb="10">
      <t>ニュウシュツリョク</t>
    </rPh>
    <rPh sb="10" eb="14">
      <t>シエンソウチ</t>
    </rPh>
    <rPh sb="19" eb="26">
      <t>ニュウシュツリョクシエンソウチ</t>
    </rPh>
    <rPh sb="36" eb="37">
      <t>フク</t>
    </rPh>
    <rPh sb="38" eb="40">
      <t>ソウチ</t>
    </rPh>
    <rPh sb="41" eb="42">
      <t>ダイ</t>
    </rPh>
    <rPh sb="42" eb="43">
      <t>ア</t>
    </rPh>
    <rPh sb="46" eb="48">
      <t>タンカ</t>
    </rPh>
    <rPh sb="54" eb="56">
      <t>キサイ</t>
    </rPh>
    <phoneticPr fontId="2"/>
  </si>
  <si>
    <t>392057</t>
  </si>
  <si>
    <t>428</t>
  </si>
  <si>
    <t>5)-②（入力操作に係る装置）【更新】</t>
    <rPh sb="5" eb="7">
      <t>ニュウリョク</t>
    </rPh>
    <rPh sb="7" eb="9">
      <t>ソウサ</t>
    </rPh>
    <rPh sb="10" eb="11">
      <t>カカ</t>
    </rPh>
    <rPh sb="12" eb="14">
      <t>ソウチ</t>
    </rPh>
    <rPh sb="16" eb="18">
      <t>コウシン</t>
    </rPh>
    <phoneticPr fontId="2"/>
  </si>
  <si>
    <t>教育委員会コード</t>
    <rPh sb="0" eb="2">
      <t>キョウイク</t>
    </rPh>
    <rPh sb="2" eb="5">
      <t>イインカイ</t>
    </rPh>
    <phoneticPr fontId="2"/>
  </si>
  <si>
    <t>5)-②（入力操作に係る装置）【新規】</t>
    <rPh sb="5" eb="7">
      <t>ニュウリョク</t>
    </rPh>
    <rPh sb="7" eb="9">
      <t>ソウサ</t>
    </rPh>
    <rPh sb="10" eb="11">
      <t>カカ</t>
    </rPh>
    <rPh sb="12" eb="14">
      <t>ソウチ</t>
    </rPh>
    <rPh sb="16" eb="18">
      <t>シンキ</t>
    </rPh>
    <phoneticPr fontId="2"/>
  </si>
  <si>
    <t>2204</t>
  </si>
  <si>
    <t>6)-②（ディスプレイ等）【新規】</t>
    <rPh sb="11" eb="12">
      <t>トウ</t>
    </rPh>
    <rPh sb="14" eb="16">
      <t>シンキ</t>
    </rPh>
    <phoneticPr fontId="2"/>
  </si>
  <si>
    <t>前年度までの整備台数（台）</t>
    <rPh sb="0" eb="3">
      <t>ゼンネンド</t>
    </rPh>
    <rPh sb="6" eb="8">
      <t>セイビ</t>
    </rPh>
    <rPh sb="8" eb="10">
      <t>ダイスウ</t>
    </rPh>
    <rPh sb="11" eb="12">
      <t>ダイ</t>
    </rPh>
    <phoneticPr fontId="2"/>
  </si>
  <si>
    <t>十和田地域広域事務組合教育委員会</t>
  </si>
  <si>
    <t>6)-③（固定器具）【更新】</t>
    <rPh sb="5" eb="7">
      <t>コテイ</t>
    </rPh>
    <rPh sb="7" eb="9">
      <t>キグ</t>
    </rPh>
    <rPh sb="11" eb="13">
      <t>コウシン</t>
    </rPh>
    <phoneticPr fontId="2"/>
  </si>
  <si>
    <t>北空知圏学校給食組合教育委員会</t>
  </si>
  <si>
    <t>※市町村毎にシートを作成すること。</t>
    <rPh sb="1" eb="4">
      <t>シチョウソン</t>
    </rPh>
    <rPh sb="4" eb="5">
      <t>ゴト</t>
    </rPh>
    <rPh sb="10" eb="12">
      <t>サクセイ</t>
    </rPh>
    <phoneticPr fontId="2"/>
  </si>
  <si>
    <t>7)-①（ソフトウェア）【更新】</t>
    <rPh sb="13" eb="15">
      <t>コウシン</t>
    </rPh>
    <phoneticPr fontId="2"/>
  </si>
  <si>
    <t>7)-①（ソフトウェア）【新規】</t>
    <rPh sb="13" eb="15">
      <t>シンキ</t>
    </rPh>
    <phoneticPr fontId="2"/>
  </si>
  <si>
    <t>教育委員会名</t>
  </si>
  <si>
    <t>8)-①（その他）【更新】</t>
    <rPh sb="7" eb="8">
      <t>タ</t>
    </rPh>
    <rPh sb="10" eb="12">
      <t>コウシン</t>
    </rPh>
    <phoneticPr fontId="2"/>
  </si>
  <si>
    <t>8)-①（その他）【新規】</t>
    <rPh sb="7" eb="8">
      <t>タ</t>
    </rPh>
    <rPh sb="10" eb="12">
      <t>シンキ</t>
    </rPh>
    <phoneticPr fontId="2"/>
  </si>
  <si>
    <t>203</t>
  </si>
  <si>
    <t>※「単価」には、単価10,000円以上の商品のみを記載すること。（10,000円未満は補助対象外）</t>
    <rPh sb="25" eb="27">
      <t>キサイ</t>
    </rPh>
    <rPh sb="39" eb="40">
      <t>エン</t>
    </rPh>
    <phoneticPr fontId="2"/>
  </si>
  <si>
    <t>自治体名</t>
    <rPh sb="0" eb="3">
      <t>ジチタイ</t>
    </rPh>
    <rPh sb="3" eb="4">
      <t>メイ</t>
    </rPh>
    <phoneticPr fontId="2"/>
  </si>
  <si>
    <t>※「総整備予定台数」には、基金造成期間中に整備する予定の総台数を記載すること。</t>
    <rPh sb="2" eb="3">
      <t>ソウ</t>
    </rPh>
    <rPh sb="3" eb="5">
      <t>セイビ</t>
    </rPh>
    <rPh sb="5" eb="7">
      <t>ヨテイ</t>
    </rPh>
    <rPh sb="7" eb="9">
      <t>ダイスウ</t>
    </rPh>
    <rPh sb="13" eb="15">
      <t>キキン</t>
    </rPh>
    <rPh sb="15" eb="17">
      <t>ゾウセイ</t>
    </rPh>
    <rPh sb="17" eb="20">
      <t>キカンチュウ</t>
    </rPh>
    <rPh sb="21" eb="23">
      <t>セイビ</t>
    </rPh>
    <rPh sb="25" eb="27">
      <t>ヨテイ</t>
    </rPh>
    <rPh sb="28" eb="29">
      <t>ソウ</t>
    </rPh>
    <rPh sb="29" eb="31">
      <t>ダイスウ</t>
    </rPh>
    <rPh sb="32" eb="34">
      <t>キサイ</t>
    </rPh>
    <phoneticPr fontId="2"/>
  </si>
  <si>
    <t>※「自治体名」には、市町村名を記載すること。</t>
    <rPh sb="2" eb="6">
      <t>ジチタイメイ</t>
    </rPh>
    <rPh sb="10" eb="14">
      <t>シチョウソンメイ</t>
    </rPh>
    <rPh sb="15" eb="17">
      <t>キサイ</t>
    </rPh>
    <phoneticPr fontId="2"/>
  </si>
  <si>
    <t>予備機（台）</t>
    <rPh sb="0" eb="3">
      <t>ヨビキ</t>
    </rPh>
    <rPh sb="4" eb="5">
      <t>ダイ</t>
    </rPh>
    <phoneticPr fontId="2"/>
  </si>
  <si>
    <t>事業費（円）</t>
    <rPh sb="0" eb="2">
      <t>ジギョウ</t>
    </rPh>
    <rPh sb="2" eb="3">
      <t>ヒ</t>
    </rPh>
    <rPh sb="4" eb="5">
      <t>エン</t>
    </rPh>
    <phoneticPr fontId="2"/>
  </si>
  <si>
    <t>納入年月日</t>
    <rPh sb="0" eb="2">
      <t>ノウニュウ</t>
    </rPh>
    <rPh sb="2" eb="5">
      <t>ネンガッピ</t>
    </rPh>
    <phoneticPr fontId="2"/>
  </si>
  <si>
    <t>児童生徒数（人）</t>
    <rPh sb="0" eb="5">
      <t>ジドウセイトスウ</t>
    </rPh>
    <rPh sb="6" eb="7">
      <t>ニン</t>
    </rPh>
    <phoneticPr fontId="2"/>
  </si>
  <si>
    <t>※「（義務教育課程の）児童生徒数」には、市町村域内における公立の小学校、中学校、義務教育学校、中等教育学校前期課程、特別支援学校小学部及び中学部の児童生徒数（申請時点で最新の確定値）を記載すること。</t>
    <rPh sb="3" eb="7">
      <t>ギムキョウイク</t>
    </rPh>
    <rPh sb="7" eb="9">
      <t>カテイ</t>
    </rPh>
    <rPh sb="11" eb="13">
      <t>ジドウ</t>
    </rPh>
    <rPh sb="13" eb="16">
      <t>セイトスウ</t>
    </rPh>
    <rPh sb="20" eb="23">
      <t>シチョウソン</t>
    </rPh>
    <rPh sb="23" eb="25">
      <t>イキナイ</t>
    </rPh>
    <rPh sb="73" eb="75">
      <t>ジドウ</t>
    </rPh>
    <rPh sb="75" eb="78">
      <t>セイトスウ</t>
    </rPh>
    <rPh sb="79" eb="81">
      <t>シンセイ</t>
    </rPh>
    <rPh sb="81" eb="83">
      <t>ジテン</t>
    </rPh>
    <rPh sb="84" eb="86">
      <t>サイシン</t>
    </rPh>
    <rPh sb="87" eb="89">
      <t>カクテイ</t>
    </rPh>
    <rPh sb="89" eb="90">
      <t>チ</t>
    </rPh>
    <rPh sb="92" eb="94">
      <t>キサイ</t>
    </rPh>
    <phoneticPr fontId="2"/>
  </si>
  <si>
    <t>学習者用端末</t>
    <rPh sb="0" eb="3">
      <t>ガクシュウシャ</t>
    </rPh>
    <rPh sb="3" eb="4">
      <t>ヨウ</t>
    </rPh>
    <rPh sb="4" eb="6">
      <t>タンマツ</t>
    </rPh>
    <phoneticPr fontId="2"/>
  </si>
  <si>
    <t>総整備予定台数（台）</t>
    <rPh sb="0" eb="1">
      <t>ソウ</t>
    </rPh>
    <rPh sb="1" eb="7">
      <t>セイビヨテイダイスウ</t>
    </rPh>
    <rPh sb="8" eb="9">
      <t>ダイ</t>
    </rPh>
    <phoneticPr fontId="2"/>
  </si>
  <si>
    <t>補助単価（円）</t>
    <rPh sb="0" eb="4">
      <t>ホジョタンカ</t>
    </rPh>
    <rPh sb="5" eb="6">
      <t>エン</t>
    </rPh>
    <phoneticPr fontId="2"/>
  </si>
  <si>
    <t>端末価格（円）</t>
    <rPh sb="0" eb="4">
      <t>タンマツカカク</t>
    </rPh>
    <rPh sb="5" eb="6">
      <t>エン</t>
    </rPh>
    <phoneticPr fontId="2"/>
  </si>
  <si>
    <t>年度末更新率</t>
    <rPh sb="0" eb="3">
      <t>ネンドマツ</t>
    </rPh>
    <rPh sb="3" eb="5">
      <t>コウシン</t>
    </rPh>
    <rPh sb="5" eb="6">
      <t>リツ</t>
    </rPh>
    <phoneticPr fontId="2"/>
  </si>
  <si>
    <t>補助対象事業費（円）</t>
    <rPh sb="0" eb="2">
      <t>ホジョ</t>
    </rPh>
    <rPh sb="2" eb="4">
      <t>タイショウ</t>
    </rPh>
    <rPh sb="4" eb="6">
      <t>ジギョウ</t>
    </rPh>
    <rPh sb="6" eb="7">
      <t>ヒ</t>
    </rPh>
    <rPh sb="8" eb="9">
      <t>エン</t>
    </rPh>
    <phoneticPr fontId="2"/>
  </si>
  <si>
    <t>計（台）</t>
    <rPh sb="0" eb="1">
      <t>ケイ</t>
    </rPh>
    <rPh sb="2" eb="3">
      <t>ダイ</t>
    </rPh>
    <phoneticPr fontId="2"/>
  </si>
  <si>
    <r>
      <t>※補助事業者は、実績報告書を提出するに当たり、</t>
    </r>
    <r>
      <rPr>
        <u/>
        <sz val="11"/>
        <color rgb="FFFF0000"/>
        <rFont val="ＭＳ Ｐゴシック"/>
      </rPr>
      <t>補助金に係る消費税等仕入控除税額が明らかな場合には、当該消費税等仕入控除税額に相当する額を減額して実績報告書を知事に提出</t>
    </r>
    <r>
      <rPr>
        <sz val="11"/>
        <color rgb="FFFF0000"/>
        <rFont val="ＭＳ Ｐゴシック"/>
      </rPr>
      <t>すること。</t>
    </r>
  </si>
  <si>
    <r>
      <t>※補助事業者は、</t>
    </r>
    <r>
      <rPr>
        <u/>
        <sz val="11"/>
        <color rgb="FFFF0000"/>
        <rFont val="ＭＳ Ｐゴシック"/>
      </rPr>
      <t>消費税等仕入控除税額に相当する額を減額して申請</t>
    </r>
    <r>
      <rPr>
        <sz val="11"/>
        <color rgb="FFFF0000"/>
        <rFont val="ＭＳ Ｐゴシック"/>
      </rPr>
      <t>すること。ただし、</t>
    </r>
    <r>
      <rPr>
        <u/>
        <sz val="11"/>
        <color rgb="FFFF0000"/>
        <rFont val="ＭＳ Ｐゴシック"/>
      </rPr>
      <t>補助金の交付の申請時において当該消費税等仕入控除税額が明らかでないものについては、この限りでない</t>
    </r>
    <r>
      <rPr>
        <sz val="11"/>
        <color rgb="FFFF0000"/>
        <rFont val="ＭＳ Ｐゴシック"/>
      </rPr>
      <t>。</t>
    </r>
  </si>
  <si>
    <t>3428</t>
  </si>
  <si>
    <t>07</t>
  </si>
  <si>
    <t>納入年月日</t>
    <rPh sb="2" eb="3">
      <t>ネン</t>
    </rPh>
    <phoneticPr fontId="2"/>
  </si>
  <si>
    <t>補助金額</t>
    <rPh sb="0" eb="4">
      <t>ホジョキンガク</t>
    </rPh>
    <phoneticPr fontId="2"/>
  </si>
  <si>
    <r>
      <t>当該年度整備台数（台）</t>
    </r>
    <r>
      <rPr>
        <sz val="11"/>
        <color auto="1"/>
        <rFont val="ＭＳ Ｐゴシック"/>
      </rPr>
      <t>及び事業費（円）</t>
    </r>
    <rPh sb="0" eb="4">
      <t>トウガイネンド</t>
    </rPh>
    <rPh sb="4" eb="8">
      <t>セイビダイスウ</t>
    </rPh>
    <rPh sb="9" eb="10">
      <t>ダイ</t>
    </rPh>
    <rPh sb="11" eb="12">
      <t>オヨ</t>
    </rPh>
    <rPh sb="13" eb="16">
      <t>ジギョウヒ</t>
    </rPh>
    <rPh sb="17" eb="18">
      <t>エン</t>
    </rPh>
    <phoneticPr fontId="2"/>
  </si>
  <si>
    <t>山梨県</t>
  </si>
  <si>
    <t>（義務教育課程の）児童生徒数（人）</t>
    <rPh sb="1" eb="5">
      <t>ギムキョウイク</t>
    </rPh>
    <rPh sb="5" eb="7">
      <t>カテイ</t>
    </rPh>
    <rPh sb="9" eb="14">
      <t>ジドウセイトスウ</t>
    </rPh>
    <rPh sb="15" eb="16">
      <t>ニン</t>
    </rPh>
    <phoneticPr fontId="2"/>
  </si>
  <si>
    <t>922</t>
  </si>
  <si>
    <t>Ｃ学校</t>
    <rPh sb="1" eb="3">
      <t>ガッコウ</t>
    </rPh>
    <phoneticPr fontId="2"/>
  </si>
  <si>
    <t>へき地</t>
    <rPh sb="2" eb="3">
      <t>チ</t>
    </rPh>
    <phoneticPr fontId="2"/>
  </si>
  <si>
    <t>○年○月○日</t>
    <rPh sb="1" eb="2">
      <t>ネン</t>
    </rPh>
    <rPh sb="3" eb="4">
      <t>ツキ</t>
    </rPh>
    <rPh sb="5" eb="6">
      <t>ニチ</t>
    </rPh>
    <phoneticPr fontId="2"/>
  </si>
  <si>
    <t>06</t>
  </si>
  <si>
    <t>○年○月頃</t>
    <rPh sb="1" eb="2">
      <t>ネン</t>
    </rPh>
    <rPh sb="3" eb="4">
      <t>ツキ</t>
    </rPh>
    <rPh sb="4" eb="5">
      <t>コロ</t>
    </rPh>
    <phoneticPr fontId="2"/>
  </si>
  <si>
    <t>※消費税込の金額を記載すること。</t>
    <rPh sb="9" eb="11">
      <t>キサイ</t>
    </rPh>
    <phoneticPr fontId="2"/>
  </si>
  <si>
    <t>201</t>
  </si>
  <si>
    <t>※「補助金額」は、「端末単価」と「補助単価」を比較し、どちらか低い額に数量を乗じて算出する「補助対象事業費」の総額に2/3を乗じて算出する。また、千円未満を切り捨てて記載すること（自動計算）。</t>
    <rPh sb="4" eb="6">
      <t>キンガク</t>
    </rPh>
    <rPh sb="46" eb="50">
      <t>ホジョタイショウ</t>
    </rPh>
    <rPh sb="50" eb="53">
      <t>ジギョウヒ</t>
    </rPh>
    <rPh sb="55" eb="57">
      <t>ソウガク</t>
    </rPh>
    <rPh sb="62" eb="63">
      <t>ジョウ</t>
    </rPh>
    <rPh sb="65" eb="67">
      <t>サンシュツ</t>
    </rPh>
    <rPh sb="83" eb="85">
      <t>キサイ</t>
    </rPh>
    <phoneticPr fontId="2"/>
  </si>
  <si>
    <t>　　なお、学校の所在地が「GIGAスクール構想加速化基金管理運営要領」別表特別加算の対象地域に該当する場合、「補助単価」は特別加算率を加えた金額を記載すること。</t>
    <rPh sb="21" eb="23">
      <t>コウソウ</t>
    </rPh>
    <rPh sb="23" eb="26">
      <t>カソクカ</t>
    </rPh>
    <rPh sb="26" eb="28">
      <t>キキン</t>
    </rPh>
    <rPh sb="28" eb="34">
      <t>カンリウンエイヨウリョウ</t>
    </rPh>
    <rPh sb="35" eb="37">
      <t>ベッピョウ</t>
    </rPh>
    <rPh sb="55" eb="57">
      <t>ホジョ</t>
    </rPh>
    <rPh sb="61" eb="66">
      <t>トクベツカサンリツ</t>
    </rPh>
    <rPh sb="67" eb="68">
      <t>クワ</t>
    </rPh>
    <rPh sb="70" eb="72">
      <t>キンガク</t>
    </rPh>
    <rPh sb="73" eb="75">
      <t>キサイ</t>
    </rPh>
    <phoneticPr fontId="2"/>
  </si>
  <si>
    <t>　　（「端末単価」と「特別加算率を加えた補助単価」を比較し、どちらか低い額に数量を乗じて算出する「補助対象事業費」の総額に2/3を乗じて算出する。また、千円未満を切り捨てて記載すること（自動計算）。）</t>
    <rPh sb="68" eb="70">
      <t>サンシュツ</t>
    </rPh>
    <rPh sb="86" eb="88">
      <t>キサイ</t>
    </rPh>
    <phoneticPr fontId="2"/>
  </si>
  <si>
    <t>307</t>
  </si>
  <si>
    <t>※特別加算対象地域に該当がある場合は、該当の地域区分（へき地、離島、奄美、小笠原、沖縄）を備考に記載すること。</t>
    <rPh sb="45" eb="47">
      <t>ビコウ</t>
    </rPh>
    <rPh sb="48" eb="50">
      <t>キサイ</t>
    </rPh>
    <phoneticPr fontId="2"/>
  </si>
  <si>
    <t>※特別加算対象地域に該当がない場合は、学校種等でまとめて記載することを可能とする。</t>
    <rPh sb="19" eb="22">
      <t>ガッコウシュ</t>
    </rPh>
    <rPh sb="22" eb="23">
      <t>トウ</t>
    </rPh>
    <rPh sb="28" eb="30">
      <t>キサイ</t>
    </rPh>
    <rPh sb="35" eb="37">
      <t>カノウ</t>
    </rPh>
    <phoneticPr fontId="2"/>
  </si>
  <si>
    <t>県コード</t>
  </si>
  <si>
    <t>教育委員会番号</t>
  </si>
  <si>
    <t>市町村コード</t>
  </si>
  <si>
    <t>204</t>
  </si>
  <si>
    <t>調査対象</t>
    <rPh sb="0" eb="2">
      <t>チョウサ</t>
    </rPh>
    <rPh sb="2" eb="4">
      <t>タイショウ</t>
    </rPh>
    <phoneticPr fontId="2"/>
  </si>
  <si>
    <t>県コード＋市町村コード</t>
    <rPh sb="0" eb="1">
      <t>ケン</t>
    </rPh>
    <rPh sb="5" eb="8">
      <t>シチョウソン</t>
    </rPh>
    <phoneticPr fontId="2"/>
  </si>
  <si>
    <t>都道府県名</t>
    <rPh sb="0" eb="4">
      <t>トドウフケン</t>
    </rPh>
    <rPh sb="4" eb="5">
      <t>メイ</t>
    </rPh>
    <phoneticPr fontId="2"/>
  </si>
  <si>
    <t>1000</t>
  </si>
  <si>
    <t>000</t>
  </si>
  <si>
    <t>392022</t>
  </si>
  <si>
    <t>1</t>
  </si>
  <si>
    <t>北海道</t>
  </si>
  <si>
    <t>2202</t>
  </si>
  <si>
    <t>202</t>
  </si>
  <si>
    <t>2203</t>
  </si>
  <si>
    <t>2205</t>
  </si>
  <si>
    <t>205</t>
  </si>
  <si>
    <t>2206</t>
  </si>
  <si>
    <t>室戸市</t>
  </si>
  <si>
    <t>206</t>
  </si>
  <si>
    <t>※「端末単価」は、情報機器の運搬費、情報機器の設置・据え付け費を含む端末1台当たりの単価（購入予定額）を記載すること。</t>
    <rPh sb="47" eb="49">
      <t>ヨテイ</t>
    </rPh>
    <rPh sb="52" eb="54">
      <t>キサイ</t>
    </rPh>
    <phoneticPr fontId="2"/>
  </si>
  <si>
    <t>803</t>
  </si>
  <si>
    <t>5835</t>
  </si>
  <si>
    <t>208</t>
  </si>
  <si>
    <t>2209</t>
  </si>
  <si>
    <t>上北地方教育・福祉事務組合教育委員会</t>
  </si>
  <si>
    <t>209</t>
  </si>
  <si>
    <t>2210</t>
  </si>
  <si>
    <t>210</t>
  </si>
  <si>
    <t>880</t>
  </si>
  <si>
    <t>2211</t>
  </si>
  <si>
    <t>211</t>
  </si>
  <si>
    <t>2212</t>
  </si>
  <si>
    <t>212</t>
  </si>
  <si>
    <t>411</t>
  </si>
  <si>
    <t>387</t>
  </si>
  <si>
    <t>5973</t>
  </si>
  <si>
    <t>302</t>
  </si>
  <si>
    <t>4364</t>
  </si>
  <si>
    <t>303</t>
  </si>
  <si>
    <t>3301</t>
  </si>
  <si>
    <t>363</t>
  </si>
  <si>
    <t>990</t>
  </si>
  <si>
    <t>403</t>
  </si>
  <si>
    <t>18</t>
  </si>
  <si>
    <t>5915</t>
  </si>
  <si>
    <t>3303</t>
  </si>
  <si>
    <t>839</t>
  </si>
  <si>
    <t>934</t>
  </si>
  <si>
    <t>3363</t>
  </si>
  <si>
    <t>5985</t>
  </si>
  <si>
    <t>5954</t>
  </si>
  <si>
    <t>気仙沼・本吉地域広域行政事務組合教育委員会</t>
  </si>
  <si>
    <t>801</t>
  </si>
  <si>
    <t>3341</t>
  </si>
  <si>
    <t>奈井江浦臼町学校給食組合教育委員会</t>
  </si>
  <si>
    <t>山武郡市広域行政組合教育委員会</t>
  </si>
  <si>
    <t>3401</t>
  </si>
  <si>
    <t>土佐市</t>
  </si>
  <si>
    <t>401</t>
  </si>
  <si>
    <t>11</t>
  </si>
  <si>
    <t>3402</t>
  </si>
  <si>
    <t>3405</t>
  </si>
  <si>
    <t>405</t>
  </si>
  <si>
    <t>福島県</t>
  </si>
  <si>
    <t>3424</t>
  </si>
  <si>
    <t>2201</t>
  </si>
  <si>
    <t>424</t>
  </si>
  <si>
    <t>12</t>
  </si>
  <si>
    <t>427</t>
  </si>
  <si>
    <t>27</t>
  </si>
  <si>
    <t>3386</t>
  </si>
  <si>
    <t>393444</t>
  </si>
  <si>
    <t>5896</t>
  </si>
  <si>
    <t>四万十町</t>
  </si>
  <si>
    <t>5871</t>
  </si>
  <si>
    <t>5836</t>
  </si>
  <si>
    <t>芸西村</t>
  </si>
  <si>
    <t>47</t>
  </si>
  <si>
    <t>江差町・上ノ国町学校給食組合教育委員会</t>
  </si>
  <si>
    <t>919</t>
  </si>
  <si>
    <t>佐川町</t>
  </si>
  <si>
    <t>882</t>
  </si>
  <si>
    <t>香南市教育委員会</t>
  </si>
  <si>
    <t>5877</t>
  </si>
  <si>
    <t>392065</t>
  </si>
  <si>
    <t>39</t>
  </si>
  <si>
    <t>須崎市教育委員会</t>
  </si>
  <si>
    <t>392201</t>
  </si>
  <si>
    <t>896</t>
  </si>
  <si>
    <t>5856</t>
  </si>
  <si>
    <t>馬路村教育委員会</t>
  </si>
  <si>
    <t>394025</t>
  </si>
  <si>
    <t>394289</t>
  </si>
  <si>
    <t>空知教育センター組合教育委員会</t>
  </si>
  <si>
    <t>黒川地域行政事務組合教育委員会</t>
  </si>
  <si>
    <t>871</t>
  </si>
  <si>
    <t>曽爾御杖行政一部事務組合教育委員会</t>
  </si>
  <si>
    <t>46</t>
  </si>
  <si>
    <t>304</t>
  </si>
  <si>
    <t>高知県</t>
  </si>
  <si>
    <t>須崎市</t>
  </si>
  <si>
    <t>856</t>
  </si>
  <si>
    <t>5863</t>
  </si>
  <si>
    <t>863</t>
  </si>
  <si>
    <t>5885</t>
  </si>
  <si>
    <t>885</t>
  </si>
  <si>
    <t>兵庫県</t>
  </si>
  <si>
    <t>十勝圏複合事務組合教育委員会</t>
  </si>
  <si>
    <t>5922</t>
  </si>
  <si>
    <t>網走地方教育研修センター組合教育委員会</t>
  </si>
  <si>
    <t>5936</t>
  </si>
  <si>
    <t>936</t>
  </si>
  <si>
    <t>上川教育研修センター組合教育委員会</t>
  </si>
  <si>
    <t>953</t>
  </si>
  <si>
    <t>利尻郡学校給食組合教育委員会</t>
  </si>
  <si>
    <t>973</t>
  </si>
  <si>
    <t>石狩教育研修センター組合教育委員会</t>
  </si>
  <si>
    <t>5974</t>
  </si>
  <si>
    <t>974</t>
  </si>
  <si>
    <t>後志教育研修センター組合教育委員会</t>
  </si>
  <si>
    <t>985</t>
  </si>
  <si>
    <t>7990</t>
  </si>
  <si>
    <t>富良野広域連合教育委員会</t>
  </si>
  <si>
    <t>?</t>
  </si>
  <si>
    <t>南会津地方広域市町村圏組合教育委員会</t>
  </si>
  <si>
    <t>02</t>
  </si>
  <si>
    <t>青森県</t>
  </si>
  <si>
    <t>静岡県</t>
  </si>
  <si>
    <t>301</t>
  </si>
  <si>
    <t>305</t>
  </si>
  <si>
    <t>3387</t>
  </si>
  <si>
    <t>四万十市</t>
  </si>
  <si>
    <t>394017</t>
  </si>
  <si>
    <t>東洋町教育委員会</t>
  </si>
  <si>
    <t>3412</t>
  </si>
  <si>
    <t>412</t>
  </si>
  <si>
    <t>宮城県</t>
  </si>
  <si>
    <t>5803</t>
  </si>
  <si>
    <t>中部上北広域事業組合教育委員会</t>
  </si>
  <si>
    <t>5834</t>
  </si>
  <si>
    <t>834</t>
  </si>
  <si>
    <t>5880</t>
  </si>
  <si>
    <t>3302</t>
  </si>
  <si>
    <t>山形県</t>
  </si>
  <si>
    <t>津野町</t>
  </si>
  <si>
    <t>長生郡市広域市町村圏組合教育委員会</t>
  </si>
  <si>
    <t>341</t>
  </si>
  <si>
    <t>福井県</t>
  </si>
  <si>
    <t>中土佐町教育委員会</t>
  </si>
  <si>
    <t>5867</t>
  </si>
  <si>
    <t>867</t>
  </si>
  <si>
    <t>20220331</t>
  </si>
  <si>
    <t>5932</t>
  </si>
  <si>
    <t>932</t>
  </si>
  <si>
    <t>仙南地域広域行政事務組合教育委員会</t>
  </si>
  <si>
    <t>0</t>
  </si>
  <si>
    <t>大崎地域広域行政事務組合教育委員会</t>
  </si>
  <si>
    <t>3411</t>
  </si>
  <si>
    <t>5938</t>
  </si>
  <si>
    <t>938</t>
  </si>
  <si>
    <t>392111</t>
  </si>
  <si>
    <t>874</t>
  </si>
  <si>
    <t>5919</t>
  </si>
  <si>
    <t>3403</t>
  </si>
  <si>
    <t>5951</t>
  </si>
  <si>
    <t>951</t>
  </si>
  <si>
    <t>954</t>
  </si>
  <si>
    <t>北村山広域行政事務組合教育委員会</t>
  </si>
  <si>
    <t>長野県</t>
  </si>
  <si>
    <t>344</t>
  </si>
  <si>
    <t>藤井寺市柏原市学校給食組合教育委員会</t>
  </si>
  <si>
    <t>877</t>
  </si>
  <si>
    <t>937</t>
  </si>
  <si>
    <t>公立小浜病院組合教育委員会</t>
  </si>
  <si>
    <t>宿毛市</t>
  </si>
  <si>
    <t>3344</t>
  </si>
  <si>
    <t>386</t>
  </si>
  <si>
    <t>10</t>
  </si>
  <si>
    <t>小豆地区広域行政事務組合教育委員会</t>
  </si>
  <si>
    <t>群馬県</t>
  </si>
  <si>
    <t>393649</t>
  </si>
  <si>
    <t>東洋町</t>
  </si>
  <si>
    <t>○○○○</t>
  </si>
  <si>
    <t>黒潮町</t>
  </si>
  <si>
    <t>5874</t>
  </si>
  <si>
    <t>富岡甘楽広域市町村圏振興整備組合教育委員会</t>
  </si>
  <si>
    <t>吾妻広域町村圏振興整備組合教育委員会</t>
  </si>
  <si>
    <t>埼玉県</t>
  </si>
  <si>
    <t>日高村教育委員会</t>
  </si>
  <si>
    <t>大月町</t>
  </si>
  <si>
    <t>5864</t>
  </si>
  <si>
    <t>5830</t>
  </si>
  <si>
    <t>安芸市教育委員会</t>
  </si>
  <si>
    <t>830</t>
  </si>
  <si>
    <t>本庄上里学校給食組合教育委員会</t>
  </si>
  <si>
    <t>835</t>
  </si>
  <si>
    <t>410</t>
  </si>
  <si>
    <t>5866</t>
  </si>
  <si>
    <t>大豊町</t>
  </si>
  <si>
    <t>866</t>
  </si>
  <si>
    <t>5882</t>
  </si>
  <si>
    <t>13</t>
  </si>
  <si>
    <t>東京都</t>
  </si>
  <si>
    <t>中土佐町</t>
  </si>
  <si>
    <t>392014</t>
  </si>
  <si>
    <t>4427</t>
  </si>
  <si>
    <t>奈半利町</t>
  </si>
  <si>
    <t>392103</t>
  </si>
  <si>
    <t>三原村</t>
  </si>
  <si>
    <t>4306</t>
  </si>
  <si>
    <t>4307</t>
  </si>
  <si>
    <t>特別区人事・厚生事務組合教育委員会</t>
  </si>
  <si>
    <t>5839</t>
  </si>
  <si>
    <t>羽村・瑞穂地区学校給食組合教育委員会</t>
  </si>
  <si>
    <t>芸西村教育委員会</t>
  </si>
  <si>
    <t>5833</t>
  </si>
  <si>
    <t>394271</t>
  </si>
  <si>
    <t>394114</t>
  </si>
  <si>
    <t>岐阜県</t>
  </si>
  <si>
    <t>22</t>
  </si>
  <si>
    <t>19</t>
  </si>
  <si>
    <t>21</t>
  </si>
  <si>
    <t>5934</t>
  </si>
  <si>
    <t>釈迦堂遺跡博物館組合教育委員会</t>
  </si>
  <si>
    <t>20</t>
  </si>
  <si>
    <t>奈半利町教育委員会</t>
  </si>
  <si>
    <t>4305</t>
  </si>
  <si>
    <t>306</t>
  </si>
  <si>
    <t>4410</t>
  </si>
  <si>
    <t>安田町教育委員会</t>
  </si>
  <si>
    <t>黒潮町教育委員会</t>
  </si>
  <si>
    <t>864</t>
  </si>
  <si>
    <t>池田松川施設組合教育委員会</t>
  </si>
  <si>
    <t>5937</t>
  </si>
  <si>
    <t>古川国府給食センター利用組合教育委員会</t>
  </si>
  <si>
    <t>いの町教育委員会</t>
  </si>
  <si>
    <t>3304</t>
  </si>
  <si>
    <t>吉田町牧之原市広域施設組合教育委員会</t>
  </si>
  <si>
    <t>北川村</t>
  </si>
  <si>
    <t>393053</t>
  </si>
  <si>
    <t>仁淀川町教育委員会</t>
  </si>
  <si>
    <t>高知市教育委員会</t>
  </si>
  <si>
    <t>安芸市</t>
  </si>
  <si>
    <t>大阪府</t>
  </si>
  <si>
    <t>5853</t>
  </si>
  <si>
    <t>853</t>
  </si>
  <si>
    <t>28</t>
  </si>
  <si>
    <t>丹波少年自然の家事務組合教育委員会</t>
  </si>
  <si>
    <t>29</t>
  </si>
  <si>
    <t>奈良県</t>
  </si>
  <si>
    <t>836</t>
  </si>
  <si>
    <t>南国市</t>
  </si>
  <si>
    <t>奄美群島広域事務組合教育委員会</t>
  </si>
  <si>
    <t>香川県</t>
  </si>
  <si>
    <t>安田町</t>
  </si>
  <si>
    <t>394246</t>
  </si>
  <si>
    <t>仁淀川町</t>
  </si>
  <si>
    <t>37</t>
  </si>
  <si>
    <t>高知県教育委員会</t>
  </si>
  <si>
    <t>390003</t>
  </si>
  <si>
    <t>高知市</t>
  </si>
  <si>
    <t>室戸市教育委員会</t>
  </si>
  <si>
    <t>南国市教育委員会</t>
  </si>
  <si>
    <t>392049</t>
  </si>
  <si>
    <t>土佐市教育委員会</t>
  </si>
  <si>
    <t>宿毛市教育委員会</t>
  </si>
  <si>
    <t>392081</t>
  </si>
  <si>
    <t>土佐清水市教育委員会</t>
  </si>
  <si>
    <t>392090</t>
  </si>
  <si>
    <t>土佐清水市</t>
  </si>
  <si>
    <t>四万十市教育委員会</t>
  </si>
  <si>
    <t>香南市</t>
  </si>
  <si>
    <t>香美市教育委員会</t>
  </si>
  <si>
    <t>392120</t>
  </si>
  <si>
    <t>香美市</t>
  </si>
  <si>
    <t>393011</t>
  </si>
  <si>
    <t>393029</t>
  </si>
  <si>
    <t>田野町教育委員会</t>
  </si>
  <si>
    <t>393037</t>
  </si>
  <si>
    <t>田野町</t>
  </si>
  <si>
    <t>393045</t>
  </si>
  <si>
    <t>本山町教育委員会</t>
  </si>
  <si>
    <t>393410</t>
  </si>
  <si>
    <t>本山町</t>
  </si>
  <si>
    <t>大豊町教育委員会</t>
  </si>
  <si>
    <t>土佐町教育委員会</t>
  </si>
  <si>
    <t>393631</t>
  </si>
  <si>
    <t>土佐町</t>
  </si>
  <si>
    <t>いの町</t>
  </si>
  <si>
    <t>393878</t>
  </si>
  <si>
    <t>佐川町教育委員会</t>
  </si>
  <si>
    <t>越知町教育委員会</t>
  </si>
  <si>
    <t>394033</t>
  </si>
  <si>
    <t>越知町</t>
  </si>
  <si>
    <t>檮原町教育委員会</t>
  </si>
  <si>
    <t>394050</t>
  </si>
  <si>
    <t>梼原町</t>
  </si>
  <si>
    <t>津野町教育委員会</t>
  </si>
  <si>
    <t>四万十町教育委員会</t>
  </si>
  <si>
    <t>394122</t>
  </si>
  <si>
    <t>大月町教育委員会</t>
  </si>
  <si>
    <t>北川村教育委員会</t>
  </si>
  <si>
    <t>393061</t>
  </si>
  <si>
    <t>馬路村</t>
  </si>
  <si>
    <t>393070</t>
  </si>
  <si>
    <t>大川村教育委員会</t>
  </si>
  <si>
    <t>大川村</t>
  </si>
  <si>
    <t>日高村</t>
  </si>
  <si>
    <t>三原村教育委員会</t>
  </si>
  <si>
    <t>833</t>
  </si>
  <si>
    <t>日高村佐川町学校組合教育委員会</t>
  </si>
  <si>
    <t>398331</t>
  </si>
  <si>
    <t>日高村佐川町学校組合</t>
  </si>
  <si>
    <t>嶺北広域行政事務組合教育委員会</t>
  </si>
  <si>
    <t>都道府県コード</t>
    <rPh sb="0" eb="4">
      <t>トドウフケン</t>
    </rPh>
    <phoneticPr fontId="2"/>
  </si>
  <si>
    <t>教育委員会コード</t>
  </si>
  <si>
    <t>鹿児島県</t>
  </si>
  <si>
    <t>915</t>
  </si>
  <si>
    <t>沖縄県</t>
  </si>
  <si>
    <t>令和７年度</t>
  </si>
  <si>
    <t>南部広域行政組合教育委員会</t>
  </si>
  <si>
    <t>設置者名</t>
    <rPh sb="0" eb="4">
      <t>セッチシャメイ</t>
    </rPh>
    <phoneticPr fontId="2"/>
  </si>
  <si>
    <t>市町村コード</t>
    <rPh sb="0" eb="3">
      <t>シチョウソン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</si>
</sst>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Red]\(#,##0\)"/>
    <numFmt numFmtId="177" formatCode="0.0%"/>
    <numFmt numFmtId="178" formatCode="[$-409]ggge&quot;年&quot;m&quot;月&quot;d&quot;日&quot;;@"/>
    <numFmt numFmtId="179" formatCode="[$-411]ggge&quot;年&quot;m&quot;月&quot;d&quot;日&quot;;@"/>
  </numFmts>
  <fonts count="15">
    <font>
      <sz val="11"/>
      <color theme="1"/>
      <name val="ＭＳ Ｐゴシック"/>
      <family val="3"/>
      <scheme val="minor"/>
    </font>
    <font>
      <sz val="10"/>
      <color rgb="FF000000"/>
      <name val="Arial"/>
      <family val="2"/>
    </font>
    <font>
      <sz val="6"/>
      <color auto="1"/>
      <name val="ＭＳ Ｐゴシック"/>
      <family val="3"/>
      <scheme val="minor"/>
    </font>
    <font>
      <sz val="11"/>
      <color theme="1"/>
      <name val="ＭＳ ゴシック"/>
      <family val="3"/>
    </font>
    <font>
      <sz val="11"/>
      <color theme="1"/>
      <name val="ＭＳ Ｐゴシック"/>
      <family val="3"/>
      <scheme val="minor"/>
    </font>
    <font>
      <sz val="11"/>
      <color auto="1"/>
      <name val="ＭＳ Ｐゴシック"/>
      <family val="3"/>
      <scheme val="minor"/>
    </font>
    <font>
      <sz val="11"/>
      <color rgb="FFFF0000"/>
      <name val="ＭＳ Ｐゴシック"/>
      <family val="3"/>
      <scheme val="minor"/>
    </font>
    <font>
      <sz val="11"/>
      <color auto="1"/>
      <name val="ＭＳ ゴシック"/>
      <family val="3"/>
    </font>
    <font>
      <sz val="9"/>
      <color theme="1"/>
      <name val="ＭＳ ゴシック"/>
      <family val="3"/>
    </font>
    <font>
      <sz val="9"/>
      <color rgb="FF000000"/>
      <name val="ＭＳ ゴシック"/>
      <family val="3"/>
    </font>
    <font>
      <sz val="9"/>
      <color auto="1"/>
      <name val="ＭＳ ゴシック"/>
      <family val="3"/>
    </font>
    <font>
      <sz val="9"/>
      <color rgb="FF333333"/>
      <name val="MS Gothic"/>
      <family val="3"/>
    </font>
    <font>
      <sz val="10"/>
      <color rgb="FF000000"/>
      <name val="ＭＳ Ｐゴシック"/>
      <family val="3"/>
    </font>
    <font>
      <sz val="10"/>
      <color rgb="FF333333"/>
      <name val="MS Gothic"/>
      <family val="3"/>
    </font>
    <font>
      <b/>
      <sz val="10"/>
      <color rgb="FFFF0000"/>
      <name val="MS Gothic"/>
      <family val="3"/>
    </font>
  </fonts>
  <fills count="5">
    <fill>
      <patternFill patternType="none"/>
    </fill>
    <fill>
      <patternFill patternType="gray125"/>
    </fill>
    <fill>
      <patternFill patternType="solid">
        <fgColor rgb="FFCCFFFF"/>
        <bgColor indexed="64"/>
      </patternFill>
    </fill>
    <fill>
      <patternFill patternType="solid">
        <fgColor theme="8" tint="0.8"/>
        <bgColor indexed="64"/>
      </patternFill>
    </fill>
    <fill>
      <patternFill patternType="solid">
        <fgColor rgb="FFFFFF00"/>
        <bgColor indexed="64"/>
      </patternFill>
    </fill>
  </fills>
  <borders count="72">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diagonalUp="1">
      <left style="thin">
        <color auto="1"/>
      </left>
      <right/>
      <top style="thin">
        <color auto="1"/>
      </top>
      <bottom style="thin">
        <color auto="1"/>
      </bottom>
      <diagonal style="thin">
        <color auto="1"/>
      </diagonal>
    </border>
    <border>
      <left style="thin">
        <color auto="1"/>
      </left>
      <right/>
      <top style="thin">
        <color auto="1"/>
      </top>
      <bottom style="thin">
        <color auto="1"/>
      </bottom>
      <diagonal/>
    </border>
    <border>
      <left style="thick">
        <color theme="1"/>
      </left>
      <right style="thin">
        <color auto="1"/>
      </right>
      <top style="thick">
        <color theme="1"/>
      </top>
      <bottom style="thick">
        <color theme="1"/>
      </bottom>
      <diagonal/>
    </border>
    <border>
      <left/>
      <right/>
      <top style="thin">
        <color auto="1"/>
      </top>
      <bottom style="thin">
        <color auto="1"/>
      </bottom>
      <diagonal/>
    </border>
    <border>
      <left style="thin">
        <color auto="1"/>
      </left>
      <right style="thin">
        <color auto="1"/>
      </right>
      <top style="thick">
        <color theme="1"/>
      </top>
      <bottom style="thick">
        <color theme="1"/>
      </bottom>
      <diagonal/>
    </border>
    <border>
      <left style="thin">
        <color auto="1"/>
      </left>
      <right style="thick">
        <color theme="1"/>
      </right>
      <top style="thick">
        <color theme="1"/>
      </top>
      <bottom style="thick">
        <color theme="1"/>
      </bottom>
      <diagonal/>
    </border>
    <border diagonalUp="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left style="thick">
        <color theme="1"/>
      </left>
      <right style="thick">
        <color theme="1"/>
      </right>
      <top style="thick">
        <color theme="1"/>
      </top>
      <bottom style="thick">
        <color theme="1"/>
      </bottom>
      <diagonal/>
    </border>
    <border>
      <left/>
      <right style="thin">
        <color auto="1"/>
      </right>
      <top style="thin">
        <color auto="1"/>
      </top>
      <bottom style="thin">
        <color auto="1"/>
      </bottom>
      <diagonal/>
    </border>
    <border>
      <left style="thin">
        <color auto="1"/>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double">
        <color auto="1"/>
      </bottom>
      <diagonal/>
    </border>
    <border>
      <left style="medium">
        <color indexed="64"/>
      </left>
      <right style="thin">
        <color indexed="64"/>
      </right>
      <top style="double">
        <color auto="1"/>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thin">
        <color auto="1"/>
      </right>
      <top style="thin">
        <color auto="1"/>
      </top>
      <bottom style="medium">
        <color auto="1"/>
      </bottom>
      <diagonal/>
    </border>
    <border>
      <left style="medium">
        <color indexed="64"/>
      </left>
      <right style="thin">
        <color indexed="64"/>
      </right>
      <top style="medium">
        <color auto="1"/>
      </top>
      <bottom style="medium">
        <color indexed="64"/>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ouble">
        <color auto="1"/>
      </bottom>
      <diagonal/>
    </border>
    <border>
      <left style="thin">
        <color indexed="64"/>
      </left>
      <right style="thin">
        <color indexed="64"/>
      </right>
      <top style="double">
        <color indexed="64"/>
      </top>
      <bottom style="thin">
        <color indexed="64"/>
      </bottom>
      <diagonal/>
    </border>
    <border>
      <left style="thin">
        <color auto="1"/>
      </left>
      <right style="thin">
        <color auto="1"/>
      </right>
      <top style="thin">
        <color auto="1"/>
      </top>
      <bottom style="medium">
        <color auto="1"/>
      </bottom>
      <diagonal/>
    </border>
    <border diagonalUp="1">
      <left style="thin">
        <color indexed="64"/>
      </left>
      <right style="thin">
        <color indexed="64"/>
      </right>
      <top style="medium">
        <color auto="1"/>
      </top>
      <bottom style="medium">
        <color indexed="64"/>
      </bottom>
      <diagonal style="thin">
        <color indexed="64"/>
      </diagonal>
    </border>
    <border>
      <left/>
      <right/>
      <top style="medium">
        <color indexed="64"/>
      </top>
      <bottom/>
      <diagonal/>
    </border>
    <border>
      <left/>
      <right/>
      <top/>
      <bottom style="double">
        <color indexed="64"/>
      </bottom>
      <diagonal/>
    </border>
    <border>
      <left/>
      <right style="thin">
        <color auto="1"/>
      </right>
      <top style="medium">
        <color auto="1"/>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double">
        <color auto="1"/>
      </top>
      <bottom style="thin">
        <color indexed="64"/>
      </bottom>
      <diagonal/>
    </border>
    <border>
      <left style="thin">
        <color auto="1"/>
      </left>
      <right style="medium">
        <color auto="1"/>
      </right>
      <top style="thin">
        <color auto="1"/>
      </top>
      <bottom style="thin">
        <color auto="1"/>
      </bottom>
      <diagonal/>
    </border>
    <border>
      <left style="thin">
        <color auto="1"/>
      </left>
      <right style="medium">
        <color indexed="64"/>
      </right>
      <top style="thin">
        <color auto="1"/>
      </top>
      <bottom style="medium">
        <color auto="1"/>
      </bottom>
      <diagonal/>
    </border>
    <border>
      <left style="thin">
        <color auto="1"/>
      </left>
      <right style="medium">
        <color indexed="64"/>
      </right>
      <top style="medium">
        <color auto="1"/>
      </top>
      <bottom style="medium">
        <color auto="1"/>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thin">
        <color auto="1"/>
      </left>
      <right style="dotted">
        <color auto="1"/>
      </right>
      <top style="medium">
        <color auto="1"/>
      </top>
      <bottom/>
      <diagonal/>
    </border>
    <border>
      <left style="thin">
        <color auto="1"/>
      </left>
      <right style="dotted">
        <color auto="1"/>
      </right>
      <top/>
      <bottom style="double">
        <color indexed="64"/>
      </bottom>
      <diagonal/>
    </border>
    <border>
      <left style="thin">
        <color indexed="64"/>
      </left>
      <right style="dotted">
        <color indexed="64"/>
      </right>
      <top style="double">
        <color indexed="64"/>
      </top>
      <bottom style="thin">
        <color auto="1"/>
      </bottom>
      <diagonal/>
    </border>
    <border>
      <left style="thin">
        <color indexed="64"/>
      </left>
      <right style="dotted">
        <color indexed="64"/>
      </right>
      <top style="thin">
        <color auto="1"/>
      </top>
      <bottom style="thin">
        <color auto="1"/>
      </bottom>
      <diagonal/>
    </border>
    <border>
      <left style="thin">
        <color auto="1"/>
      </left>
      <right style="dotted">
        <color auto="1"/>
      </right>
      <top style="thin">
        <color auto="1"/>
      </top>
      <bottom style="medium">
        <color indexed="64"/>
      </bottom>
      <diagonal/>
    </border>
    <border>
      <left style="thin">
        <color indexed="64"/>
      </left>
      <right style="dotted">
        <color indexed="64"/>
      </right>
      <top style="medium">
        <color auto="1"/>
      </top>
      <bottom style="medium">
        <color indexed="64"/>
      </bottom>
      <diagonal/>
    </border>
    <border>
      <left style="dotted">
        <color auto="1"/>
      </left>
      <right style="thin">
        <color auto="1"/>
      </right>
      <top style="medium">
        <color auto="1"/>
      </top>
      <bottom/>
      <diagonal/>
    </border>
    <border>
      <left style="dotted">
        <color auto="1"/>
      </left>
      <right style="thin">
        <color auto="1"/>
      </right>
      <top/>
      <bottom style="double">
        <color indexed="64"/>
      </bottom>
      <diagonal/>
    </border>
    <border>
      <left style="dotted">
        <color indexed="64"/>
      </left>
      <right style="thin">
        <color indexed="64"/>
      </right>
      <top style="double">
        <color indexed="64"/>
      </top>
      <bottom style="thin">
        <color auto="1"/>
      </bottom>
      <diagonal/>
    </border>
    <border>
      <left style="dotted">
        <color indexed="64"/>
      </left>
      <right style="thin">
        <color indexed="64"/>
      </right>
      <top style="thin">
        <color auto="1"/>
      </top>
      <bottom style="thin">
        <color auto="1"/>
      </bottom>
      <diagonal/>
    </border>
    <border>
      <left style="dotted">
        <color indexed="64"/>
      </left>
      <right style="thin">
        <color indexed="64"/>
      </right>
      <top style="thin">
        <color auto="1"/>
      </top>
      <bottom style="medium">
        <color auto="1"/>
      </bottom>
      <diagonal/>
    </border>
    <border diagonalUp="1">
      <left style="dotted">
        <color indexed="64"/>
      </left>
      <right style="thin">
        <color indexed="64"/>
      </right>
      <top style="medium">
        <color auto="1"/>
      </top>
      <bottom style="medium">
        <color indexed="64"/>
      </bottom>
      <diagonal style="thin">
        <color indexed="64"/>
      </diagonal>
    </border>
    <border>
      <left style="thin">
        <color indexed="64"/>
      </left>
      <right style="dotted">
        <color indexed="64"/>
      </right>
      <top/>
      <bottom style="thin">
        <color auto="1"/>
      </bottom>
      <diagonal/>
    </border>
    <border diagonalUp="1">
      <left style="thin">
        <color indexed="64"/>
      </left>
      <right style="dotted">
        <color indexed="64"/>
      </right>
      <top style="medium">
        <color auto="1"/>
      </top>
      <bottom style="medium">
        <color indexed="64"/>
      </bottom>
      <diagonal style="thin">
        <color indexed="64"/>
      </diagonal>
    </border>
    <border>
      <left style="dotted">
        <color indexed="64"/>
      </left>
      <right style="thin">
        <color indexed="64"/>
      </right>
      <top/>
      <bottom style="thin">
        <color auto="1"/>
      </bottom>
      <diagonal/>
    </border>
    <border>
      <left style="dotted">
        <color indexed="64"/>
      </left>
      <right style="thin">
        <color indexed="64"/>
      </right>
      <top style="medium">
        <color auto="1"/>
      </top>
      <bottom style="medium">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auto="1"/>
      </left>
      <right/>
      <top/>
      <bottom style="thin">
        <color auto="1"/>
      </bottom>
      <diagonal/>
    </border>
    <border>
      <left style="thin">
        <color indexed="64"/>
      </left>
      <right style="thin">
        <color indexed="64"/>
      </right>
      <top style="medium">
        <color auto="1"/>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style="medium">
        <color indexed="64"/>
      </right>
      <top style="double">
        <color indexed="64"/>
      </top>
      <bottom style="thin">
        <color indexed="64"/>
      </bottom>
      <diagonal/>
    </border>
    <border diagonalUp="1">
      <left style="thin">
        <color indexed="64"/>
      </left>
      <right style="medium">
        <color indexed="64"/>
      </right>
      <top style="medium">
        <color auto="1"/>
      </top>
      <bottom style="medium">
        <color indexed="64"/>
      </bottom>
      <diagonal style="thin">
        <color indexed="64"/>
      </diagonal>
    </border>
    <border>
      <left/>
      <right/>
      <top/>
      <bottom style="thin">
        <color theme="1"/>
      </bottom>
      <diagonal/>
    </border>
    <border>
      <left style="thin">
        <color theme="1"/>
      </left>
      <right style="thin">
        <color theme="1"/>
      </right>
      <top style="thin">
        <color theme="1"/>
      </top>
      <bottom style="thin">
        <color theme="1"/>
      </bottom>
      <diagonal/>
    </border>
  </borders>
  <cellStyleXfs count="4">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158">
    <xf numFmtId="0" fontId="0" fillId="0" borderId="0" xfId="0">
      <alignment vertical="center"/>
    </xf>
    <xf numFmtId="0" fontId="0" fillId="0" borderId="0" xfId="0" applyAlignment="1">
      <alignment vertical="center" shrinkToFit="1"/>
    </xf>
    <xf numFmtId="0" fontId="0" fillId="0" borderId="1" xfId="0" applyBorder="1" applyAlignment="1">
      <alignment horizontal="center" vertical="center"/>
    </xf>
    <xf numFmtId="0" fontId="0" fillId="0" borderId="2" xfId="0" applyBorder="1" applyAlignment="1">
      <alignment horizontal="center" vertical="center" shrinkToFit="1"/>
    </xf>
    <xf numFmtId="0" fontId="3" fillId="0" borderId="0" xfId="0" applyFont="1" applyAlignment="1">
      <alignment horizontal="center" vertical="center" shrinkToFit="1"/>
    </xf>
    <xf numFmtId="0" fontId="0" fillId="0" borderId="3" xfId="0" applyBorder="1" applyAlignment="1">
      <alignment horizontal="left" vertical="center"/>
    </xf>
    <xf numFmtId="176" fontId="0" fillId="0" borderId="2" xfId="0" applyNumberFormat="1" applyBorder="1" applyAlignment="1">
      <alignment horizontal="center" vertical="center" shrinkToFit="1"/>
    </xf>
    <xf numFmtId="176" fontId="0" fillId="0" borderId="0" xfId="0" applyNumberFormat="1" applyAlignment="1">
      <alignment horizontal="center" vertical="center" shrinkToFit="1"/>
    </xf>
    <xf numFmtId="0" fontId="3" fillId="2" borderId="2" xfId="0" applyFont="1" applyFill="1" applyBorder="1" applyAlignment="1">
      <alignment horizontal="center" vertical="center" shrinkToFit="1"/>
    </xf>
    <xf numFmtId="49" fontId="3" fillId="2" borderId="2" xfId="0" applyNumberFormat="1" applyFont="1" applyFill="1" applyBorder="1" applyAlignment="1">
      <alignment horizontal="center" vertical="center" shrinkToFit="1"/>
    </xf>
    <xf numFmtId="0" fontId="3" fillId="0" borderId="2" xfId="0" applyFont="1" applyBorder="1" applyAlignment="1">
      <alignment horizontal="center" vertical="center" shrinkToFit="1"/>
    </xf>
    <xf numFmtId="176" fontId="0" fillId="0" borderId="0" xfId="0" applyNumberFormat="1" applyAlignment="1">
      <alignment horizontal="center" vertical="center"/>
    </xf>
    <xf numFmtId="0" fontId="0" fillId="0" borderId="4" xfId="0" applyBorder="1" applyAlignment="1">
      <alignment horizontal="center" vertical="center" wrapText="1" shrinkToFit="1"/>
    </xf>
    <xf numFmtId="0" fontId="0" fillId="0" borderId="5" xfId="0" applyBorder="1" applyAlignment="1">
      <alignment horizontal="center" vertical="center" wrapText="1" shrinkToFit="1"/>
    </xf>
    <xf numFmtId="176" fontId="0" fillId="2" borderId="5" xfId="2" applyNumberFormat="1" applyFont="1" applyFill="1" applyBorder="1" applyAlignment="1">
      <alignment horizontal="right" vertical="center" shrinkToFit="1"/>
    </xf>
    <xf numFmtId="176" fontId="0" fillId="0" borderId="5" xfId="2" applyNumberFormat="1" applyFont="1" applyFill="1" applyBorder="1" applyAlignment="1">
      <alignment horizontal="right" vertical="center" shrinkToFit="1"/>
    </xf>
    <xf numFmtId="176" fontId="0" fillId="0" borderId="2" xfId="2" applyNumberFormat="1" applyFont="1" applyFill="1" applyBorder="1" applyAlignment="1">
      <alignment horizontal="right" vertical="center" shrinkToFit="1"/>
    </xf>
    <xf numFmtId="176" fontId="0" fillId="0" borderId="0" xfId="2" applyNumberFormat="1" applyFont="1" applyBorder="1" applyAlignment="1">
      <alignment horizontal="right" vertical="center" shrinkToFit="1"/>
    </xf>
    <xf numFmtId="176" fontId="0" fillId="2" borderId="2" xfId="2" applyNumberFormat="1" applyFont="1" applyFill="1" applyBorder="1" applyAlignment="1">
      <alignment horizontal="right" vertical="center" shrinkToFit="1"/>
    </xf>
    <xf numFmtId="0" fontId="5" fillId="0" borderId="2" xfId="0" applyFont="1" applyBorder="1" applyAlignment="1">
      <alignment horizontal="center" vertical="center" shrinkToFit="1"/>
    </xf>
    <xf numFmtId="177" fontId="0" fillId="0" borderId="2" xfId="3" applyNumberFormat="1" applyFont="1" applyBorder="1" applyAlignment="1">
      <alignment horizontal="right" vertical="center" shrinkToFit="1"/>
    </xf>
    <xf numFmtId="177" fontId="0" fillId="0" borderId="0" xfId="3" applyNumberFormat="1" applyFont="1" applyBorder="1" applyAlignment="1">
      <alignment horizontal="right" vertical="center" shrinkToFit="1"/>
    </xf>
    <xf numFmtId="177" fontId="0" fillId="0" borderId="0" xfId="3" applyNumberFormat="1" applyFont="1" applyBorder="1">
      <alignment vertical="center"/>
    </xf>
    <xf numFmtId="0" fontId="0" fillId="0" borderId="0" xfId="0" applyAlignment="1">
      <alignment horizontal="center" vertical="center" shrinkToFit="1"/>
    </xf>
    <xf numFmtId="0" fontId="3" fillId="0" borderId="6" xfId="0" applyFont="1" applyBorder="1" applyAlignment="1">
      <alignment horizontal="center" vertical="center" shrinkToFit="1"/>
    </xf>
    <xf numFmtId="0" fontId="0" fillId="0" borderId="2" xfId="0" applyBorder="1" applyAlignment="1">
      <alignment vertical="center" shrinkToFit="1"/>
    </xf>
    <xf numFmtId="176" fontId="0" fillId="0" borderId="6" xfId="0" applyNumberFormat="1" applyBorder="1" applyAlignment="1">
      <alignment horizontal="center" vertical="center"/>
    </xf>
    <xf numFmtId="0" fontId="0" fillId="0" borderId="4" xfId="0" applyBorder="1" applyAlignment="1">
      <alignment horizontal="center" vertical="center" shrinkToFit="1"/>
    </xf>
    <xf numFmtId="0" fontId="0" fillId="0" borderId="5" xfId="0" applyBorder="1" applyAlignment="1">
      <alignment horizontal="center" vertical="center" shrinkToFit="1"/>
    </xf>
    <xf numFmtId="176" fontId="0" fillId="2" borderId="2" xfId="2" applyNumberFormat="1" applyFont="1" applyFill="1" applyBorder="1" applyAlignment="1">
      <alignment vertical="center" shrinkToFit="1"/>
    </xf>
    <xf numFmtId="176" fontId="0" fillId="0" borderId="7" xfId="0" applyNumberFormat="1" applyBorder="1" applyAlignment="1">
      <alignment vertical="center" shrinkToFit="1"/>
    </xf>
    <xf numFmtId="0" fontId="0" fillId="0" borderId="8" xfId="0" applyBorder="1" applyAlignment="1">
      <alignment horizontal="center" vertical="center" shrinkToFit="1"/>
    </xf>
    <xf numFmtId="176" fontId="0" fillId="2" borderId="4" xfId="2" applyNumberFormat="1" applyFont="1" applyFill="1" applyBorder="1" applyAlignment="1">
      <alignment vertical="center" shrinkToFit="1"/>
    </xf>
    <xf numFmtId="176" fontId="0" fillId="0" borderId="9" xfId="0" applyNumberFormat="1" applyBorder="1" applyAlignment="1">
      <alignment vertical="center" shrinkToFit="1"/>
    </xf>
    <xf numFmtId="0" fontId="0" fillId="0" borderId="10" xfId="0" applyBorder="1" applyAlignment="1">
      <alignment horizontal="center" vertical="center" shrinkToFit="1"/>
    </xf>
    <xf numFmtId="176" fontId="0" fillId="0" borderId="11" xfId="0" applyNumberFormat="1" applyBorder="1" applyAlignment="1">
      <alignment vertical="center" shrinkToFit="1"/>
    </xf>
    <xf numFmtId="176" fontId="0" fillId="0" borderId="2" xfId="2" applyNumberFormat="1" applyFont="1" applyBorder="1" applyAlignment="1">
      <alignment vertical="center" shrinkToFit="1"/>
    </xf>
    <xf numFmtId="176" fontId="0" fillId="0" borderId="4" xfId="2" applyNumberFormat="1" applyFont="1" applyBorder="1" applyAlignment="1">
      <alignment vertical="center" shrinkToFit="1"/>
    </xf>
    <xf numFmtId="176" fontId="0" fillId="0" borderId="12" xfId="0" applyNumberFormat="1" applyBorder="1" applyAlignment="1">
      <alignment vertical="center" shrinkToFit="1"/>
    </xf>
    <xf numFmtId="176" fontId="0" fillId="0" borderId="13" xfId="0" applyNumberFormat="1" applyBorder="1" applyAlignment="1">
      <alignment vertical="center" shrinkToFit="1"/>
    </xf>
    <xf numFmtId="176" fontId="0" fillId="0" borderId="14" xfId="0" applyNumberFormat="1" applyBorder="1" applyAlignment="1">
      <alignment vertical="center" shrinkToFit="1"/>
    </xf>
    <xf numFmtId="176" fontId="0" fillId="0" borderId="8" xfId="0" applyNumberFormat="1" applyBorder="1" applyAlignment="1">
      <alignment vertical="center" shrinkToFit="1"/>
    </xf>
    <xf numFmtId="176" fontId="0" fillId="0" borderId="15" xfId="0" applyNumberFormat="1" applyBorder="1" applyAlignment="1">
      <alignment horizontal="center" vertical="center" shrinkToFit="1"/>
    </xf>
    <xf numFmtId="176" fontId="0" fillId="0" borderId="16" xfId="0" applyNumberFormat="1" applyBorder="1" applyAlignment="1">
      <alignment horizontal="center" vertical="center" shrinkToFit="1"/>
    </xf>
    <xf numFmtId="176" fontId="0" fillId="0" borderId="17" xfId="0" applyNumberFormat="1" applyBorder="1" applyAlignment="1">
      <alignment vertical="center" shrinkToFit="1"/>
    </xf>
    <xf numFmtId="178" fontId="0" fillId="2" borderId="2" xfId="0" applyNumberFormat="1" applyFill="1" applyBorder="1" applyAlignment="1">
      <alignment horizontal="center" vertical="center" shrinkToFit="1"/>
    </xf>
    <xf numFmtId="0" fontId="0" fillId="0" borderId="18" xfId="0" applyBorder="1" applyAlignment="1">
      <alignment horizontal="center" vertical="center" shrinkToFit="1"/>
    </xf>
    <xf numFmtId="176" fontId="0" fillId="2" borderId="2" xfId="0" applyNumberFormat="1" applyFill="1" applyBorder="1" applyAlignment="1">
      <alignment horizontal="center" vertical="center" shrinkToFit="1"/>
    </xf>
    <xf numFmtId="0" fontId="6" fillId="0" borderId="0" xfId="0" applyFont="1">
      <alignment vertical="center"/>
    </xf>
    <xf numFmtId="176" fontId="0" fillId="0" borderId="6" xfId="0" applyNumberFormat="1" applyBorder="1" applyAlignment="1">
      <alignment horizontal="center" vertical="center" shrinkToFit="1"/>
    </xf>
    <xf numFmtId="0" fontId="0" fillId="2" borderId="19" xfId="0" applyFill="1" applyBorder="1" applyAlignment="1">
      <alignment horizontal="left" vertical="center" shrinkToFit="1"/>
    </xf>
    <xf numFmtId="0" fontId="0" fillId="2" borderId="20" xfId="0" applyFill="1" applyBorder="1" applyAlignment="1">
      <alignment horizontal="left" vertical="center" shrinkToFit="1"/>
    </xf>
    <xf numFmtId="0" fontId="0" fillId="0" borderId="0" xfId="0" applyAlignment="1">
      <alignment horizontal="center" vertical="center"/>
    </xf>
    <xf numFmtId="38" fontId="0" fillId="0" borderId="6" xfId="0" applyNumberFormat="1" applyBorder="1" applyAlignment="1">
      <alignment vertical="center" shrinkToFit="1"/>
    </xf>
    <xf numFmtId="38" fontId="0" fillId="0" borderId="0" xfId="0" applyNumberFormat="1" applyAlignment="1">
      <alignment vertical="center" shrinkToFit="1"/>
    </xf>
    <xf numFmtId="176" fontId="0" fillId="0" borderId="0" xfId="2" applyNumberFormat="1" applyFont="1" applyFill="1" applyBorder="1" applyAlignment="1">
      <alignment vertical="center" shrinkToFit="1"/>
    </xf>
    <xf numFmtId="176" fontId="0" fillId="0" borderId="0" xfId="2" applyNumberFormat="1" applyFont="1" applyFill="1" applyBorder="1">
      <alignment vertical="center"/>
    </xf>
    <xf numFmtId="179" fontId="0" fillId="2" borderId="2" xfId="0" applyNumberFormat="1" applyFill="1" applyBorder="1" applyAlignment="1">
      <alignment horizontal="center" vertical="center" shrinkToFit="1"/>
    </xf>
    <xf numFmtId="0" fontId="7" fillId="0" borderId="0" xfId="0" applyFont="1">
      <alignment vertical="center"/>
    </xf>
    <xf numFmtId="38" fontId="7" fillId="0" borderId="0" xfId="2" applyFont="1">
      <alignment vertical="center"/>
    </xf>
    <xf numFmtId="0" fontId="3" fillId="0" borderId="0" xfId="0" applyFont="1">
      <alignment vertical="center"/>
    </xf>
    <xf numFmtId="0" fontId="7" fillId="0" borderId="0" xfId="0" applyFont="1" applyProtection="1">
      <alignment vertical="center"/>
      <protection locked="0"/>
    </xf>
    <xf numFmtId="0" fontId="3" fillId="0" borderId="0" xfId="0" applyFont="1" applyAlignment="1">
      <alignment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3"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7" fillId="0" borderId="26" xfId="0" applyFont="1" applyBorder="1" applyAlignment="1">
      <alignment horizontal="center" vertical="center" shrinkToFit="1"/>
    </xf>
    <xf numFmtId="0" fontId="8" fillId="0" borderId="0" xfId="0" applyFont="1" applyAlignment="1">
      <alignment horizontal="left" vertical="center"/>
    </xf>
    <xf numFmtId="0" fontId="8" fillId="0" borderId="0" xfId="0" applyFont="1">
      <alignment vertical="center"/>
    </xf>
    <xf numFmtId="0" fontId="3" fillId="0" borderId="0" xfId="0" applyFont="1" applyAlignment="1">
      <alignment horizontal="left"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31" xfId="0" applyFont="1" applyBorder="1" applyAlignment="1">
      <alignment horizontal="center" vertical="center"/>
    </xf>
    <xf numFmtId="0" fontId="3" fillId="0" borderId="3" xfId="0" applyFont="1" applyBorder="1" applyAlignment="1">
      <alignment horizontal="lef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176" fontId="7" fillId="0" borderId="29" xfId="0" applyNumberFormat="1" applyFont="1" applyBorder="1" applyProtection="1">
      <alignment vertical="center"/>
      <protection locked="0"/>
    </xf>
    <xf numFmtId="176" fontId="7" fillId="0" borderId="2" xfId="0" applyNumberFormat="1" applyFont="1" applyBorder="1" applyProtection="1">
      <alignment vertical="center"/>
      <protection locked="0"/>
    </xf>
    <xf numFmtId="176" fontId="7" fillId="0" borderId="30" xfId="0" applyNumberFormat="1" applyFont="1" applyBorder="1" applyProtection="1">
      <alignment vertical="center"/>
      <protection locked="0"/>
    </xf>
    <xf numFmtId="176" fontId="7" fillId="0" borderId="34" xfId="0" applyNumberFormat="1" applyFont="1" applyBorder="1">
      <alignment vertical="center"/>
    </xf>
    <xf numFmtId="0" fontId="3" fillId="0" borderId="0" xfId="0" applyFont="1" applyAlignment="1">
      <alignment horizontal="center" vertical="center"/>
    </xf>
    <xf numFmtId="38" fontId="3" fillId="0" borderId="35" xfId="2" applyFont="1" applyFill="1" applyBorder="1" applyAlignment="1">
      <alignment horizontal="center" vertical="center"/>
    </xf>
    <xf numFmtId="38" fontId="3" fillId="0" borderId="36" xfId="2" applyFont="1" applyFill="1" applyBorder="1" applyAlignment="1">
      <alignment horizontal="center" vertical="center"/>
    </xf>
    <xf numFmtId="176" fontId="7" fillId="0" borderId="37" xfId="2" applyNumberFormat="1" applyFont="1" applyFill="1" applyBorder="1" applyProtection="1">
      <alignment vertical="center"/>
      <protection locked="0"/>
    </xf>
    <xf numFmtId="176" fontId="7" fillId="0" borderId="38" xfId="2" applyNumberFormat="1" applyFont="1" applyFill="1" applyBorder="1" applyProtection="1">
      <alignment vertical="center"/>
      <protection locked="0"/>
    </xf>
    <xf numFmtId="176" fontId="7" fillId="0" borderId="39" xfId="2" applyNumberFormat="1" applyFont="1" applyFill="1" applyBorder="1" applyProtection="1">
      <alignment vertical="center"/>
      <protection locked="0"/>
    </xf>
    <xf numFmtId="176" fontId="7" fillId="0" borderId="40" xfId="2" applyNumberFormat="1" applyFont="1" applyFill="1" applyBorder="1">
      <alignment vertical="center"/>
    </xf>
    <xf numFmtId="0" fontId="9" fillId="0" borderId="0" xfId="0" applyFont="1">
      <alignment vertical="center"/>
    </xf>
    <xf numFmtId="38" fontId="7" fillId="0" borderId="0" xfId="2" applyFont="1" applyFill="1" applyBorder="1">
      <alignment vertical="center"/>
    </xf>
    <xf numFmtId="0" fontId="7" fillId="0" borderId="0" xfId="0" applyFont="1" applyAlignment="1">
      <alignment horizontal="center" vertical="center"/>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3"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lignment horizontal="center" vertical="center"/>
    </xf>
    <xf numFmtId="0" fontId="10" fillId="0" borderId="0" xfId="0" applyFont="1" applyAlignment="1">
      <alignment horizontal="left" vertical="center"/>
    </xf>
    <xf numFmtId="0" fontId="10" fillId="0" borderId="0" xfId="0" applyFont="1">
      <alignment vertical="center"/>
    </xf>
    <xf numFmtId="0" fontId="10" fillId="0" borderId="44" xfId="0" applyFont="1" applyBorder="1" applyAlignment="1">
      <alignment horizontal="center" vertical="center" shrinkToFit="1"/>
    </xf>
    <xf numFmtId="0" fontId="10" fillId="0" borderId="45" xfId="0" applyFont="1" applyBorder="1" applyAlignment="1">
      <alignment horizontal="center" vertical="center" shrinkToFit="1"/>
    </xf>
    <xf numFmtId="0" fontId="7" fillId="2" borderId="46"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7" fillId="0" borderId="49" xfId="0" applyFont="1" applyBorder="1" applyAlignment="1">
      <alignment horizontal="center" vertical="center"/>
    </xf>
    <xf numFmtId="0" fontId="10" fillId="0" borderId="50" xfId="0" applyFont="1" applyBorder="1" applyAlignment="1">
      <alignment horizontal="center" vertical="center" shrinkToFit="1"/>
    </xf>
    <xf numFmtId="0" fontId="10" fillId="0" borderId="51" xfId="0" applyFont="1" applyBorder="1" applyAlignment="1">
      <alignment horizontal="center" vertical="center" shrinkToFit="1"/>
    </xf>
    <xf numFmtId="0" fontId="7" fillId="2" borderId="52" xfId="0" applyFont="1" applyFill="1" applyBorder="1" applyAlignment="1" applyProtection="1">
      <alignment horizontal="center" vertical="center"/>
      <protection locked="0"/>
    </xf>
    <xf numFmtId="0" fontId="7" fillId="2" borderId="53" xfId="0" applyFont="1" applyFill="1" applyBorder="1" applyAlignment="1" applyProtection="1">
      <alignment horizontal="center" vertical="center"/>
      <protection locked="0"/>
    </xf>
    <xf numFmtId="0" fontId="7" fillId="2" borderId="54" xfId="0" applyFont="1" applyFill="1" applyBorder="1" applyAlignment="1" applyProtection="1">
      <alignment horizontal="center" vertical="center"/>
      <protection locked="0"/>
    </xf>
    <xf numFmtId="0" fontId="7" fillId="0" borderId="55" xfId="0" applyFont="1" applyBorder="1" applyAlignment="1">
      <alignment horizontal="center" vertical="center"/>
    </xf>
    <xf numFmtId="0" fontId="10" fillId="0" borderId="0" xfId="0" applyFont="1" applyAlignment="1">
      <alignment horizontal="right" vertical="center"/>
    </xf>
    <xf numFmtId="0" fontId="7" fillId="2" borderId="56" xfId="0" applyFont="1" applyFill="1" applyBorder="1" applyProtection="1">
      <alignment vertical="center"/>
      <protection locked="0"/>
    </xf>
    <xf numFmtId="0" fontId="7" fillId="2" borderId="47" xfId="0" applyFont="1" applyFill="1" applyBorder="1" applyProtection="1">
      <alignment vertical="center"/>
      <protection locked="0"/>
    </xf>
    <xf numFmtId="0" fontId="7" fillId="2" borderId="48" xfId="0" applyFont="1" applyFill="1" applyBorder="1" applyProtection="1">
      <alignment vertical="center"/>
      <protection locked="0"/>
    </xf>
    <xf numFmtId="0" fontId="7" fillId="0" borderId="57" xfId="0" applyFont="1" applyBorder="1">
      <alignment vertical="center"/>
    </xf>
    <xf numFmtId="0" fontId="7" fillId="2" borderId="58" xfId="0" applyFont="1" applyFill="1" applyBorder="1" applyProtection="1">
      <alignment vertical="center"/>
      <protection locked="0"/>
    </xf>
    <xf numFmtId="0" fontId="7" fillId="2" borderId="53" xfId="0" applyFont="1" applyFill="1" applyBorder="1" applyProtection="1">
      <alignment vertical="center"/>
      <protection locked="0"/>
    </xf>
    <xf numFmtId="0" fontId="7" fillId="2" borderId="54" xfId="0" applyFont="1" applyFill="1" applyBorder="1" applyProtection="1">
      <alignment vertical="center"/>
      <protection locked="0"/>
    </xf>
    <xf numFmtId="0" fontId="7" fillId="0" borderId="55" xfId="0" applyFont="1" applyBorder="1">
      <alignment vertical="center"/>
    </xf>
    <xf numFmtId="176" fontId="7" fillId="3" borderId="56" xfId="0" applyNumberFormat="1" applyFont="1" applyFill="1" applyBorder="1" applyProtection="1">
      <alignment vertical="center"/>
      <protection locked="0"/>
    </xf>
    <xf numFmtId="176" fontId="7" fillId="0" borderId="47" xfId="0" applyNumberFormat="1" applyFont="1" applyBorder="1" applyProtection="1">
      <alignment vertical="center"/>
      <protection locked="0"/>
    </xf>
    <xf numFmtId="176" fontId="7" fillId="0" borderId="48" xfId="0" applyNumberFormat="1" applyFont="1" applyBorder="1" applyProtection="1">
      <alignment vertical="center"/>
      <protection locked="0"/>
    </xf>
    <xf numFmtId="176" fontId="7" fillId="0" borderId="57" xfId="0" applyNumberFormat="1" applyFont="1" applyBorder="1">
      <alignment vertical="center"/>
    </xf>
    <xf numFmtId="176" fontId="7" fillId="2" borderId="58" xfId="0" applyNumberFormat="1" applyFont="1" applyFill="1" applyBorder="1" applyProtection="1">
      <alignment vertical="center"/>
      <protection locked="0"/>
    </xf>
    <xf numFmtId="176" fontId="7" fillId="2" borderId="53" xfId="0" applyNumberFormat="1" applyFont="1" applyFill="1" applyBorder="1" applyProtection="1">
      <alignment vertical="center"/>
      <protection locked="0"/>
    </xf>
    <xf numFmtId="176" fontId="7" fillId="2" borderId="54" xfId="0" applyNumberFormat="1" applyFont="1" applyFill="1" applyBorder="1" applyProtection="1">
      <alignment vertical="center"/>
      <protection locked="0"/>
    </xf>
    <xf numFmtId="176" fontId="7" fillId="4" borderId="59" xfId="0" applyNumberFormat="1" applyFont="1" applyFill="1" applyBorder="1">
      <alignment vertical="center"/>
    </xf>
    <xf numFmtId="38" fontId="8" fillId="0" borderId="60" xfId="2" applyFont="1" applyFill="1" applyBorder="1" applyAlignment="1">
      <alignment horizontal="center" vertical="center" shrinkToFit="1"/>
    </xf>
    <xf numFmtId="38" fontId="8" fillId="0" borderId="61" xfId="2" applyFont="1" applyFill="1" applyBorder="1" applyAlignment="1">
      <alignment horizontal="center" vertical="center" shrinkToFit="1"/>
    </xf>
    <xf numFmtId="176" fontId="7" fillId="0" borderId="62" xfId="2" applyNumberFormat="1" applyFont="1" applyFill="1" applyBorder="1" applyProtection="1">
      <alignment vertical="center"/>
      <protection locked="0"/>
    </xf>
    <xf numFmtId="176" fontId="7" fillId="4" borderId="63" xfId="2" applyNumberFormat="1" applyFont="1" applyFill="1" applyBorder="1">
      <alignment vertical="center"/>
    </xf>
    <xf numFmtId="0" fontId="10" fillId="0" borderId="64" xfId="0" applyFont="1" applyBorder="1" applyAlignment="1">
      <alignment horizontal="center" vertical="center" shrinkToFit="1"/>
    </xf>
    <xf numFmtId="0" fontId="5" fillId="0" borderId="65" xfId="0" applyFont="1" applyBorder="1" applyAlignment="1">
      <alignment horizontal="center" vertical="center" shrinkToFit="1"/>
    </xf>
    <xf numFmtId="14" fontId="7" fillId="2" borderId="29" xfId="0" applyNumberFormat="1" applyFont="1" applyFill="1" applyBorder="1" applyAlignment="1" applyProtection="1">
      <alignment horizontal="center" vertical="center"/>
      <protection locked="0"/>
    </xf>
    <xf numFmtId="14" fontId="7" fillId="2" borderId="2" xfId="0" applyNumberFormat="1" applyFont="1" applyFill="1" applyBorder="1" applyAlignment="1" applyProtection="1">
      <alignment horizontal="center" vertical="center"/>
      <protection locked="0"/>
    </xf>
    <xf numFmtId="14" fontId="7" fillId="2" borderId="30" xfId="0" applyNumberFormat="1" applyFont="1" applyFill="1" applyBorder="1" applyAlignment="1" applyProtection="1">
      <alignment horizontal="center" vertical="center"/>
      <protection locked="0"/>
    </xf>
    <xf numFmtId="0" fontId="10" fillId="0" borderId="0" xfId="0" applyFont="1" applyAlignment="1">
      <alignment horizontal="center" vertical="center"/>
    </xf>
    <xf numFmtId="0" fontId="10" fillId="0" borderId="66" xfId="0" applyFont="1" applyBorder="1" applyAlignment="1">
      <alignment horizontal="center" vertical="center" shrinkToFit="1"/>
    </xf>
    <xf numFmtId="0" fontId="0" fillId="0" borderId="67" xfId="0" applyBorder="1" applyAlignment="1">
      <alignment horizontal="center" vertical="center" shrinkToFit="1"/>
    </xf>
    <xf numFmtId="14" fontId="7" fillId="2" borderId="68" xfId="0" applyNumberFormat="1" applyFont="1" applyFill="1" applyBorder="1" applyAlignment="1" applyProtection="1">
      <alignment horizontal="center" vertical="center"/>
      <protection locked="0"/>
    </xf>
    <xf numFmtId="14" fontId="7" fillId="2" borderId="38" xfId="0" applyNumberFormat="1" applyFont="1" applyFill="1" applyBorder="1" applyAlignment="1" applyProtection="1">
      <alignment horizontal="center" vertical="center"/>
      <protection locked="0"/>
    </xf>
    <xf numFmtId="14" fontId="7" fillId="2" borderId="39" xfId="0" applyNumberFormat="1" applyFont="1" applyFill="1" applyBorder="1" applyAlignment="1" applyProtection="1">
      <alignment horizontal="center" vertical="center"/>
      <protection locked="0"/>
    </xf>
    <xf numFmtId="0" fontId="7" fillId="0" borderId="69" xfId="0" applyFont="1" applyBorder="1" applyAlignment="1">
      <alignment horizontal="center" vertical="center"/>
    </xf>
    <xf numFmtId="0" fontId="0" fillId="0" borderId="0" xfId="0">
      <alignment vertical="center"/>
    </xf>
    <xf numFmtId="0" fontId="1" fillId="0" borderId="0" xfId="1" applyAlignment="1">
      <alignment horizontal="center" vertical="center"/>
    </xf>
    <xf numFmtId="0" fontId="11" fillId="0" borderId="0" xfId="1" applyFont="1" applyAlignment="1">
      <alignment horizontal="center"/>
    </xf>
    <xf numFmtId="0" fontId="12" fillId="0" borderId="70" xfId="1" applyFont="1" applyBorder="1" applyAlignment="1">
      <alignment horizontal="left" vertical="center"/>
    </xf>
    <xf numFmtId="49" fontId="13" fillId="0" borderId="71" xfId="1" applyNumberFormat="1" applyFont="1" applyBorder="1" applyAlignment="1">
      <alignment horizontal="center"/>
    </xf>
    <xf numFmtId="0" fontId="1" fillId="0" borderId="70" xfId="1" applyBorder="1" applyAlignment="1">
      <alignment horizontal="left" vertical="center"/>
    </xf>
    <xf numFmtId="0" fontId="1" fillId="0" borderId="70" xfId="1" applyBorder="1" applyAlignment="1">
      <alignment horizontal="center" vertical="center"/>
    </xf>
    <xf numFmtId="49" fontId="14" fillId="0" borderId="71" xfId="1" applyNumberFormat="1" applyFont="1" applyBorder="1" applyAlignment="1">
      <alignment horizontal="center"/>
    </xf>
    <xf numFmtId="0" fontId="11" fillId="0" borderId="71" xfId="1" applyFont="1" applyBorder="1" applyAlignment="1">
      <alignment horizontal="center"/>
    </xf>
    <xf numFmtId="49" fontId="11" fillId="0" borderId="71" xfId="1" applyNumberFormat="1" applyFont="1" applyBorder="1" applyAlignment="1">
      <alignment horizontal="center"/>
    </xf>
  </cellXfs>
  <cellStyles count="4">
    <cellStyle name="標準" xfId="0" builtinId="0"/>
    <cellStyle name="標準 2" xfId="1"/>
    <cellStyle name="桁区切り" xfId="2" builtinId="6"/>
    <cellStyle name="パーセント" xfId="3" builtinId="5"/>
  </cellStyles>
  <dxfs count="1">
    <dxf>
      <font>
        <color rgb="FF9C0006"/>
      </font>
      <fill>
        <patternFill>
          <bgColor rgb="FFFFC7CE"/>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N37"/>
  <sheetViews>
    <sheetView tabSelected="1" view="pageBreakPreview" zoomScaleSheetLayoutView="100" workbookViewId="0">
      <selection activeCell="C4" sqref="C4"/>
    </sheetView>
  </sheetViews>
  <sheetFormatPr defaultRowHeight="15" customHeight="1"/>
  <cols>
    <col min="1" max="1" width="3.5" bestFit="1" customWidth="1"/>
    <col min="2" max="2" width="20.625" customWidth="1"/>
    <col min="3" max="14" width="16.625" customWidth="1"/>
  </cols>
  <sheetData>
    <row r="1" spans="1:14" ht="15" customHeight="1">
      <c r="B1" t="s">
        <v>27</v>
      </c>
    </row>
    <row r="3" spans="1:14" ht="15" customHeight="1">
      <c r="B3" s="3" t="s">
        <v>47</v>
      </c>
      <c r="C3" s="8" t="s">
        <v>448</v>
      </c>
    </row>
    <row r="4" spans="1:14" ht="15" customHeight="1">
      <c r="B4" s="3" t="s">
        <v>74</v>
      </c>
      <c r="C4" s="9" t="s">
        <v>216</v>
      </c>
    </row>
    <row r="5" spans="1:14" ht="15" customHeight="1">
      <c r="B5" s="3" t="s">
        <v>0</v>
      </c>
      <c r="C5" s="10" t="str">
        <f>IF(C4="","",VLOOKUP(C4,教育委員会コード一覧!D:M,9,FALSE))</f>
        <v>高知県</v>
      </c>
    </row>
    <row r="6" spans="1:14" ht="15" customHeight="1">
      <c r="A6" s="1"/>
      <c r="B6" s="3" t="s">
        <v>90</v>
      </c>
      <c r="C6" s="10" t="str">
        <f>IF(C4="","",VLOOKUP(C4,教育委員会コード一覧!D:M,10,FALSE))</f>
        <v>高知市</v>
      </c>
    </row>
    <row r="7" spans="1:14" ht="15" customHeight="1">
      <c r="A7" s="1"/>
      <c r="B7" s="4"/>
      <c r="C7" s="11"/>
    </row>
    <row r="8" spans="1:14" ht="15" customHeight="1">
      <c r="A8" s="1"/>
      <c r="B8" s="5"/>
      <c r="C8" s="5"/>
    </row>
    <row r="9" spans="1:14" ht="15" customHeight="1">
      <c r="A9" s="2"/>
      <c r="B9" s="3" t="s">
        <v>16</v>
      </c>
      <c r="C9" s="12" t="s">
        <v>113</v>
      </c>
      <c r="D9" s="3" t="s">
        <v>99</v>
      </c>
      <c r="E9" s="3"/>
      <c r="F9" s="3"/>
      <c r="G9" s="3" t="s">
        <v>78</v>
      </c>
      <c r="H9" s="3"/>
      <c r="I9" s="3"/>
      <c r="J9" s="3" t="s">
        <v>111</v>
      </c>
      <c r="K9" s="3"/>
      <c r="L9" s="3"/>
      <c r="M9" s="3"/>
      <c r="N9" s="3" t="s">
        <v>102</v>
      </c>
    </row>
    <row r="10" spans="1:14" ht="15" customHeight="1">
      <c r="A10" s="2"/>
      <c r="B10" s="3"/>
      <c r="C10" s="13"/>
      <c r="D10" s="3" t="s">
        <v>98</v>
      </c>
      <c r="E10" s="3" t="s">
        <v>23</v>
      </c>
      <c r="F10" s="3" t="s">
        <v>20</v>
      </c>
      <c r="G10" s="3" t="s">
        <v>98</v>
      </c>
      <c r="H10" s="3" t="s">
        <v>23</v>
      </c>
      <c r="I10" s="3" t="s">
        <v>20</v>
      </c>
      <c r="J10" s="3" t="s">
        <v>98</v>
      </c>
      <c r="K10" s="3" t="s">
        <v>23</v>
      </c>
      <c r="L10" s="3" t="s">
        <v>20</v>
      </c>
      <c r="M10" s="19" t="s">
        <v>110</v>
      </c>
      <c r="N10" s="3"/>
    </row>
    <row r="11" spans="1:14" ht="15" customHeight="1">
      <c r="A11">
        <v>1</v>
      </c>
      <c r="B11" s="6" t="str">
        <f>IF(C4="","",VLOOKUP(C4,教育委員会コード一覧!D:M,10,FALSE))</f>
        <v>高知市</v>
      </c>
      <c r="C11" s="14">
        <v>600</v>
      </c>
      <c r="D11" s="18">
        <v>600</v>
      </c>
      <c r="E11" s="18">
        <v>90</v>
      </c>
      <c r="F11" s="16">
        <f t="shared" ref="F11:F30" si="0">D11+E11</f>
        <v>690</v>
      </c>
      <c r="G11" s="18">
        <v>0</v>
      </c>
      <c r="H11" s="18">
        <v>0</v>
      </c>
      <c r="I11" s="16">
        <f t="shared" ref="I11:I30" si="1">G11+H11</f>
        <v>0</v>
      </c>
      <c r="J11" s="16">
        <f>'（１－１）公立学校情報機器購入事業（個票）'!D31+'（１－２）公立学校情報機器リース事業（個票）'!D31</f>
        <v>600</v>
      </c>
      <c r="K11" s="16">
        <f>'（１－１）公立学校情報機器購入事業（個票）'!E31+'（１－２）公立学校情報機器リース事業（個票）'!E31</f>
        <v>90</v>
      </c>
      <c r="L11" s="16">
        <f>'（１－１）公立学校情報機器購入事業（個票）'!F31+'（１－２）公立学校情報機器リース事業（個票）'!F31</f>
        <v>690</v>
      </c>
      <c r="M11" s="16">
        <f>'（１－１）公立学校情報機器購入事業（個票）'!K31+'（１－２）公立学校情報機器リース事業（個票）'!K31</f>
        <v>24686000</v>
      </c>
      <c r="N11" s="20">
        <f t="shared" ref="N11:N31" si="2">IF(C11&lt;&gt;0,(I11+L11)/C11,0)</f>
        <v>1.1499999999999999</v>
      </c>
    </row>
    <row r="12" spans="1:14" ht="15" customHeight="1">
      <c r="A12">
        <v>2</v>
      </c>
      <c r="B12" s="6"/>
      <c r="C12" s="15"/>
      <c r="D12" s="16"/>
      <c r="E12" s="16"/>
      <c r="F12" s="16">
        <f t="shared" si="0"/>
        <v>0</v>
      </c>
      <c r="G12" s="16"/>
      <c r="H12" s="16"/>
      <c r="I12" s="16">
        <f t="shared" si="1"/>
        <v>0</v>
      </c>
      <c r="J12" s="16"/>
      <c r="K12" s="16"/>
      <c r="L12" s="16">
        <f t="shared" ref="L12:L30" si="3">J12+K12</f>
        <v>0</v>
      </c>
      <c r="M12" s="16"/>
      <c r="N12" s="20">
        <f t="shared" si="2"/>
        <v>0</v>
      </c>
    </row>
    <row r="13" spans="1:14" ht="15" customHeight="1">
      <c r="A13">
        <v>3</v>
      </c>
      <c r="B13" s="6"/>
      <c r="C13" s="15"/>
      <c r="D13" s="16"/>
      <c r="E13" s="16"/>
      <c r="F13" s="16">
        <f t="shared" si="0"/>
        <v>0</v>
      </c>
      <c r="G13" s="16"/>
      <c r="H13" s="16"/>
      <c r="I13" s="16">
        <f t="shared" si="1"/>
        <v>0</v>
      </c>
      <c r="J13" s="16"/>
      <c r="K13" s="16"/>
      <c r="L13" s="16">
        <f t="shared" si="3"/>
        <v>0</v>
      </c>
      <c r="M13" s="16"/>
      <c r="N13" s="20">
        <f t="shared" si="2"/>
        <v>0</v>
      </c>
    </row>
    <row r="14" spans="1:14" ht="15" customHeight="1">
      <c r="A14">
        <v>4</v>
      </c>
      <c r="B14" s="6"/>
      <c r="C14" s="15"/>
      <c r="D14" s="16"/>
      <c r="E14" s="16"/>
      <c r="F14" s="16">
        <f t="shared" si="0"/>
        <v>0</v>
      </c>
      <c r="G14" s="16"/>
      <c r="H14" s="16"/>
      <c r="I14" s="16">
        <f t="shared" si="1"/>
        <v>0</v>
      </c>
      <c r="J14" s="16"/>
      <c r="K14" s="16"/>
      <c r="L14" s="16">
        <f t="shared" si="3"/>
        <v>0</v>
      </c>
      <c r="M14" s="16"/>
      <c r="N14" s="20">
        <f t="shared" si="2"/>
        <v>0</v>
      </c>
    </row>
    <row r="15" spans="1:14" ht="15" customHeight="1">
      <c r="A15">
        <v>5</v>
      </c>
      <c r="B15" s="6"/>
      <c r="C15" s="15"/>
      <c r="D15" s="16"/>
      <c r="E15" s="16"/>
      <c r="F15" s="16">
        <f t="shared" si="0"/>
        <v>0</v>
      </c>
      <c r="G15" s="16"/>
      <c r="H15" s="16"/>
      <c r="I15" s="16">
        <f t="shared" si="1"/>
        <v>0</v>
      </c>
      <c r="J15" s="16"/>
      <c r="K15" s="16"/>
      <c r="L15" s="16">
        <f t="shared" si="3"/>
        <v>0</v>
      </c>
      <c r="M15" s="16"/>
      <c r="N15" s="20">
        <f t="shared" si="2"/>
        <v>0</v>
      </c>
    </row>
    <row r="16" spans="1:14" ht="15" customHeight="1">
      <c r="A16">
        <v>6</v>
      </c>
      <c r="B16" s="6"/>
      <c r="C16" s="15"/>
      <c r="D16" s="16"/>
      <c r="E16" s="16"/>
      <c r="F16" s="16">
        <f t="shared" si="0"/>
        <v>0</v>
      </c>
      <c r="G16" s="16"/>
      <c r="H16" s="16"/>
      <c r="I16" s="16">
        <f t="shared" si="1"/>
        <v>0</v>
      </c>
      <c r="J16" s="16"/>
      <c r="K16" s="16"/>
      <c r="L16" s="16">
        <f t="shared" si="3"/>
        <v>0</v>
      </c>
      <c r="M16" s="16"/>
      <c r="N16" s="20">
        <f t="shared" si="2"/>
        <v>0</v>
      </c>
    </row>
    <row r="17" spans="1:14" ht="15" customHeight="1">
      <c r="A17">
        <v>7</v>
      </c>
      <c r="B17" s="6"/>
      <c r="C17" s="15"/>
      <c r="D17" s="16"/>
      <c r="E17" s="16"/>
      <c r="F17" s="16">
        <f t="shared" si="0"/>
        <v>0</v>
      </c>
      <c r="G17" s="16"/>
      <c r="H17" s="16"/>
      <c r="I17" s="16">
        <f t="shared" si="1"/>
        <v>0</v>
      </c>
      <c r="J17" s="16"/>
      <c r="K17" s="16"/>
      <c r="L17" s="16">
        <f t="shared" si="3"/>
        <v>0</v>
      </c>
      <c r="M17" s="16"/>
      <c r="N17" s="20">
        <f t="shared" si="2"/>
        <v>0</v>
      </c>
    </row>
    <row r="18" spans="1:14" ht="15" customHeight="1">
      <c r="A18">
        <v>8</v>
      </c>
      <c r="B18" s="6"/>
      <c r="C18" s="15"/>
      <c r="D18" s="16"/>
      <c r="E18" s="16"/>
      <c r="F18" s="16">
        <f t="shared" si="0"/>
        <v>0</v>
      </c>
      <c r="G18" s="16"/>
      <c r="H18" s="16"/>
      <c r="I18" s="16">
        <f t="shared" si="1"/>
        <v>0</v>
      </c>
      <c r="J18" s="16"/>
      <c r="K18" s="16"/>
      <c r="L18" s="16">
        <f t="shared" si="3"/>
        <v>0</v>
      </c>
      <c r="M18" s="16"/>
      <c r="N18" s="20">
        <f t="shared" si="2"/>
        <v>0</v>
      </c>
    </row>
    <row r="19" spans="1:14" ht="15" customHeight="1">
      <c r="A19">
        <v>9</v>
      </c>
      <c r="B19" s="6"/>
      <c r="C19" s="15"/>
      <c r="D19" s="16"/>
      <c r="E19" s="16"/>
      <c r="F19" s="16">
        <f t="shared" si="0"/>
        <v>0</v>
      </c>
      <c r="G19" s="16"/>
      <c r="H19" s="16"/>
      <c r="I19" s="16">
        <f t="shared" si="1"/>
        <v>0</v>
      </c>
      <c r="J19" s="16"/>
      <c r="K19" s="16"/>
      <c r="L19" s="16">
        <f t="shared" si="3"/>
        <v>0</v>
      </c>
      <c r="M19" s="16"/>
      <c r="N19" s="20">
        <f t="shared" si="2"/>
        <v>0</v>
      </c>
    </row>
    <row r="20" spans="1:14" ht="15" customHeight="1">
      <c r="A20">
        <v>10</v>
      </c>
      <c r="B20" s="6"/>
      <c r="C20" s="15"/>
      <c r="D20" s="16"/>
      <c r="E20" s="16"/>
      <c r="F20" s="16">
        <f t="shared" si="0"/>
        <v>0</v>
      </c>
      <c r="G20" s="16"/>
      <c r="H20" s="16"/>
      <c r="I20" s="16">
        <f t="shared" si="1"/>
        <v>0</v>
      </c>
      <c r="J20" s="16"/>
      <c r="K20" s="16"/>
      <c r="L20" s="16">
        <f t="shared" si="3"/>
        <v>0</v>
      </c>
      <c r="M20" s="16"/>
      <c r="N20" s="20">
        <f t="shared" si="2"/>
        <v>0</v>
      </c>
    </row>
    <row r="21" spans="1:14" ht="15" customHeight="1">
      <c r="A21">
        <v>11</v>
      </c>
      <c r="B21" s="6"/>
      <c r="C21" s="15"/>
      <c r="D21" s="16"/>
      <c r="E21" s="16"/>
      <c r="F21" s="16">
        <f t="shared" si="0"/>
        <v>0</v>
      </c>
      <c r="G21" s="16"/>
      <c r="H21" s="16"/>
      <c r="I21" s="16">
        <f t="shared" si="1"/>
        <v>0</v>
      </c>
      <c r="J21" s="16"/>
      <c r="K21" s="16"/>
      <c r="L21" s="16">
        <f t="shared" si="3"/>
        <v>0</v>
      </c>
      <c r="M21" s="16"/>
      <c r="N21" s="20">
        <f t="shared" si="2"/>
        <v>0</v>
      </c>
    </row>
    <row r="22" spans="1:14" ht="15" customHeight="1">
      <c r="A22">
        <v>12</v>
      </c>
      <c r="B22" s="6"/>
      <c r="C22" s="15"/>
      <c r="D22" s="16"/>
      <c r="E22" s="16"/>
      <c r="F22" s="16">
        <f t="shared" si="0"/>
        <v>0</v>
      </c>
      <c r="G22" s="16"/>
      <c r="H22" s="16"/>
      <c r="I22" s="16">
        <f t="shared" si="1"/>
        <v>0</v>
      </c>
      <c r="J22" s="16"/>
      <c r="K22" s="16"/>
      <c r="L22" s="16">
        <f t="shared" si="3"/>
        <v>0</v>
      </c>
      <c r="M22" s="16"/>
      <c r="N22" s="20">
        <f t="shared" si="2"/>
        <v>0</v>
      </c>
    </row>
    <row r="23" spans="1:14" ht="15" customHeight="1">
      <c r="A23">
        <v>13</v>
      </c>
      <c r="B23" s="6"/>
      <c r="C23" s="15"/>
      <c r="D23" s="16"/>
      <c r="E23" s="16"/>
      <c r="F23" s="16">
        <f t="shared" si="0"/>
        <v>0</v>
      </c>
      <c r="G23" s="16"/>
      <c r="H23" s="16"/>
      <c r="I23" s="16">
        <f t="shared" si="1"/>
        <v>0</v>
      </c>
      <c r="J23" s="16"/>
      <c r="K23" s="16"/>
      <c r="L23" s="16">
        <f t="shared" si="3"/>
        <v>0</v>
      </c>
      <c r="M23" s="16"/>
      <c r="N23" s="20">
        <f t="shared" si="2"/>
        <v>0</v>
      </c>
    </row>
    <row r="24" spans="1:14" ht="15" customHeight="1">
      <c r="A24">
        <v>14</v>
      </c>
      <c r="B24" s="6"/>
      <c r="C24" s="15"/>
      <c r="D24" s="16"/>
      <c r="E24" s="16"/>
      <c r="F24" s="16">
        <f t="shared" si="0"/>
        <v>0</v>
      </c>
      <c r="G24" s="16"/>
      <c r="H24" s="16"/>
      <c r="I24" s="16">
        <f t="shared" si="1"/>
        <v>0</v>
      </c>
      <c r="J24" s="16"/>
      <c r="K24" s="16"/>
      <c r="L24" s="16">
        <f t="shared" si="3"/>
        <v>0</v>
      </c>
      <c r="M24" s="16"/>
      <c r="N24" s="20">
        <f t="shared" si="2"/>
        <v>0</v>
      </c>
    </row>
    <row r="25" spans="1:14" ht="15" customHeight="1">
      <c r="A25">
        <v>15</v>
      </c>
      <c r="B25" s="6"/>
      <c r="C25" s="15"/>
      <c r="D25" s="16"/>
      <c r="E25" s="16"/>
      <c r="F25" s="16">
        <f t="shared" si="0"/>
        <v>0</v>
      </c>
      <c r="G25" s="16"/>
      <c r="H25" s="16"/>
      <c r="I25" s="16">
        <f t="shared" si="1"/>
        <v>0</v>
      </c>
      <c r="J25" s="16"/>
      <c r="K25" s="16"/>
      <c r="L25" s="16">
        <f t="shared" si="3"/>
        <v>0</v>
      </c>
      <c r="M25" s="16"/>
      <c r="N25" s="20">
        <f t="shared" si="2"/>
        <v>0</v>
      </c>
    </row>
    <row r="26" spans="1:14" ht="15" customHeight="1">
      <c r="A26">
        <v>16</v>
      </c>
      <c r="B26" s="6"/>
      <c r="C26" s="15"/>
      <c r="D26" s="16"/>
      <c r="E26" s="16"/>
      <c r="F26" s="16">
        <f t="shared" si="0"/>
        <v>0</v>
      </c>
      <c r="G26" s="16"/>
      <c r="H26" s="16"/>
      <c r="I26" s="16">
        <f t="shared" si="1"/>
        <v>0</v>
      </c>
      <c r="J26" s="16"/>
      <c r="K26" s="16"/>
      <c r="L26" s="16">
        <f t="shared" si="3"/>
        <v>0</v>
      </c>
      <c r="M26" s="16"/>
      <c r="N26" s="20">
        <f t="shared" si="2"/>
        <v>0</v>
      </c>
    </row>
    <row r="27" spans="1:14" ht="15" customHeight="1">
      <c r="A27">
        <v>17</v>
      </c>
      <c r="B27" s="6"/>
      <c r="C27" s="15"/>
      <c r="D27" s="16"/>
      <c r="E27" s="16"/>
      <c r="F27" s="16">
        <f t="shared" si="0"/>
        <v>0</v>
      </c>
      <c r="G27" s="16"/>
      <c r="H27" s="16"/>
      <c r="I27" s="16">
        <f t="shared" si="1"/>
        <v>0</v>
      </c>
      <c r="J27" s="16"/>
      <c r="K27" s="16"/>
      <c r="L27" s="16">
        <f t="shared" si="3"/>
        <v>0</v>
      </c>
      <c r="M27" s="16"/>
      <c r="N27" s="20">
        <f t="shared" si="2"/>
        <v>0</v>
      </c>
    </row>
    <row r="28" spans="1:14" ht="15" customHeight="1">
      <c r="A28">
        <v>18</v>
      </c>
      <c r="B28" s="6"/>
      <c r="C28" s="15"/>
      <c r="D28" s="16"/>
      <c r="E28" s="16"/>
      <c r="F28" s="16">
        <f t="shared" si="0"/>
        <v>0</v>
      </c>
      <c r="G28" s="16"/>
      <c r="H28" s="16"/>
      <c r="I28" s="16">
        <f t="shared" si="1"/>
        <v>0</v>
      </c>
      <c r="J28" s="16"/>
      <c r="K28" s="16"/>
      <c r="L28" s="16">
        <f t="shared" si="3"/>
        <v>0</v>
      </c>
      <c r="M28" s="16"/>
      <c r="N28" s="20">
        <f t="shared" si="2"/>
        <v>0</v>
      </c>
    </row>
    <row r="29" spans="1:14" ht="15" customHeight="1">
      <c r="A29">
        <v>19</v>
      </c>
      <c r="B29" s="6"/>
      <c r="C29" s="15"/>
      <c r="D29" s="16"/>
      <c r="E29" s="16"/>
      <c r="F29" s="16">
        <f t="shared" si="0"/>
        <v>0</v>
      </c>
      <c r="G29" s="16"/>
      <c r="H29" s="16"/>
      <c r="I29" s="16">
        <f t="shared" si="1"/>
        <v>0</v>
      </c>
      <c r="J29" s="16"/>
      <c r="K29" s="16"/>
      <c r="L29" s="16">
        <f t="shared" si="3"/>
        <v>0</v>
      </c>
      <c r="M29" s="16"/>
      <c r="N29" s="20">
        <f t="shared" si="2"/>
        <v>0</v>
      </c>
    </row>
    <row r="30" spans="1:14" ht="15" customHeight="1">
      <c r="A30">
        <v>20</v>
      </c>
      <c r="B30" s="6"/>
      <c r="C30" s="16"/>
      <c r="D30" s="16"/>
      <c r="E30" s="16"/>
      <c r="F30" s="16">
        <f t="shared" si="0"/>
        <v>0</v>
      </c>
      <c r="G30" s="16"/>
      <c r="H30" s="16"/>
      <c r="I30" s="16">
        <f t="shared" si="1"/>
        <v>0</v>
      </c>
      <c r="J30" s="16"/>
      <c r="K30" s="16"/>
      <c r="L30" s="16">
        <f t="shared" si="3"/>
        <v>0</v>
      </c>
      <c r="M30" s="16"/>
      <c r="N30" s="20">
        <f t="shared" si="2"/>
        <v>0</v>
      </c>
    </row>
    <row r="31" spans="1:14" ht="15" customHeight="1">
      <c r="B31" s="6" t="s">
        <v>20</v>
      </c>
      <c r="C31" s="16">
        <f t="shared" ref="C31:M31" si="4">SUM(C11:C30)</f>
        <v>600</v>
      </c>
      <c r="D31" s="16">
        <f t="shared" si="4"/>
        <v>600</v>
      </c>
      <c r="E31" s="16">
        <f t="shared" si="4"/>
        <v>90</v>
      </c>
      <c r="F31" s="16">
        <f t="shared" si="4"/>
        <v>690</v>
      </c>
      <c r="G31" s="16">
        <f t="shared" si="4"/>
        <v>0</v>
      </c>
      <c r="H31" s="16">
        <f t="shared" si="4"/>
        <v>0</v>
      </c>
      <c r="I31" s="16">
        <f t="shared" si="4"/>
        <v>0</v>
      </c>
      <c r="J31" s="16">
        <f t="shared" si="4"/>
        <v>600</v>
      </c>
      <c r="K31" s="16">
        <f t="shared" si="4"/>
        <v>90</v>
      </c>
      <c r="L31" s="16">
        <f t="shared" si="4"/>
        <v>690</v>
      </c>
      <c r="M31" s="16">
        <f t="shared" si="4"/>
        <v>24686000</v>
      </c>
      <c r="N31" s="20">
        <f t="shared" si="2"/>
        <v>1.1499999999999999</v>
      </c>
    </row>
    <row r="32" spans="1:14" ht="15" customHeight="1">
      <c r="B32" s="7"/>
      <c r="C32" s="17"/>
      <c r="D32" s="17"/>
      <c r="E32" s="17"/>
      <c r="F32" s="17"/>
      <c r="G32" s="17"/>
      <c r="H32" s="17"/>
      <c r="I32" s="17"/>
      <c r="J32" s="17"/>
      <c r="K32" s="17"/>
      <c r="L32" s="17"/>
      <c r="M32" s="17"/>
      <c r="N32" s="21"/>
    </row>
    <row r="33" spans="2:14" ht="15" customHeight="1">
      <c r="B33" t="s">
        <v>24</v>
      </c>
      <c r="N33" s="22"/>
    </row>
    <row r="34" spans="2:14" ht="15" customHeight="1">
      <c r="B34" t="s">
        <v>92</v>
      </c>
      <c r="N34" s="22"/>
    </row>
    <row r="35" spans="2:14" ht="15" customHeight="1">
      <c r="B35" t="s">
        <v>97</v>
      </c>
    </row>
    <row r="36" spans="2:14" ht="15" customHeight="1">
      <c r="B36" t="s">
        <v>91</v>
      </c>
    </row>
    <row r="37" spans="2:14" ht="15" customHeight="1">
      <c r="B37" t="s">
        <v>61</v>
      </c>
    </row>
  </sheetData>
  <mergeCells count="8">
    <mergeCell ref="B8:C8"/>
    <mergeCell ref="D9:F9"/>
    <mergeCell ref="G9:I9"/>
    <mergeCell ref="J9:M9"/>
    <mergeCell ref="A9:A10"/>
    <mergeCell ref="B9:B10"/>
    <mergeCell ref="C9:C10"/>
    <mergeCell ref="N9:N10"/>
  </mergeCells>
  <phoneticPr fontId="2"/>
  <dataValidations count="1">
    <dataValidation type="list" allowBlank="1" showDropDown="0" showInputMessage="1" showErrorMessage="1" sqref="C3">
      <formula1>"令和６年度,令和７年度,令和８年度,令和９年度,令和10年度"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scale="63" fitToWidth="1" fitToHeight="0" orientation="landscape" usePrinterDefaults="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M40"/>
  <sheetViews>
    <sheetView view="pageBreakPreview" topLeftCell="A4" zoomScaleSheetLayoutView="100" workbookViewId="0">
      <selection activeCell="C4" sqref="C4"/>
    </sheetView>
  </sheetViews>
  <sheetFormatPr defaultRowHeight="15" customHeight="1"/>
  <cols>
    <col min="1" max="1" width="3.5" bestFit="1" customWidth="1"/>
    <col min="2" max="2" width="25.625" customWidth="1"/>
    <col min="3" max="13" width="18.625" customWidth="1"/>
  </cols>
  <sheetData>
    <row r="1" spans="1:13" ht="15" customHeight="1">
      <c r="B1" t="s">
        <v>25</v>
      </c>
    </row>
    <row r="3" spans="1:13" ht="15" customHeight="1">
      <c r="B3" s="3" t="s">
        <v>47</v>
      </c>
      <c r="C3" s="8" t="s">
        <v>448</v>
      </c>
      <c r="D3" s="1"/>
      <c r="E3" s="1"/>
      <c r="F3" s="1"/>
      <c r="G3" s="1"/>
      <c r="H3" s="1"/>
      <c r="I3" s="1"/>
      <c r="J3" s="1"/>
      <c r="K3" s="1"/>
      <c r="L3" s="1"/>
      <c r="M3" s="1"/>
    </row>
    <row r="4" spans="1:13" ht="15" customHeight="1">
      <c r="B4" s="3" t="s">
        <v>74</v>
      </c>
      <c r="C4" s="9" t="s">
        <v>216</v>
      </c>
      <c r="D4" s="1"/>
      <c r="E4" s="1"/>
      <c r="F4" s="1"/>
      <c r="G4" s="1"/>
      <c r="H4" s="1"/>
      <c r="I4" s="1"/>
      <c r="J4" s="1"/>
      <c r="K4" s="1"/>
      <c r="L4" s="1"/>
      <c r="M4" s="1"/>
    </row>
    <row r="5" spans="1:13" ht="15" customHeight="1">
      <c r="B5" s="3" t="s">
        <v>0</v>
      </c>
      <c r="C5" s="10" t="str">
        <f>IF(C4="","",VLOOKUP(C4,教育委員会コード一覧!D:M,9,FALSE))</f>
        <v>高知県</v>
      </c>
      <c r="D5" s="1"/>
      <c r="E5" s="1"/>
      <c r="F5" s="1"/>
      <c r="G5" s="1"/>
      <c r="H5" s="1"/>
      <c r="I5" s="1"/>
      <c r="J5" s="1"/>
      <c r="K5" s="1"/>
      <c r="L5" s="1"/>
      <c r="M5" s="1"/>
    </row>
    <row r="6" spans="1:13" ht="15" customHeight="1">
      <c r="B6" s="3" t="s">
        <v>90</v>
      </c>
      <c r="C6" s="10" t="str">
        <f>IF(C4="","",VLOOKUP(C4,教育委員会コード一覧!D:M,10,FALSE))</f>
        <v>高知市</v>
      </c>
      <c r="D6" s="23"/>
      <c r="E6" s="1"/>
      <c r="F6" s="1"/>
      <c r="G6" s="1"/>
      <c r="H6" s="1"/>
      <c r="I6" s="1"/>
      <c r="J6" s="1"/>
      <c r="K6" s="1"/>
      <c r="L6" s="1"/>
      <c r="M6" s="1"/>
    </row>
    <row r="7" spans="1:13" ht="15" customHeight="1">
      <c r="A7" s="23"/>
      <c r="B7" s="24"/>
      <c r="C7" s="26"/>
    </row>
    <row r="8" spans="1:13" ht="15" customHeight="1">
      <c r="A8" s="1"/>
      <c r="B8" s="1"/>
    </row>
    <row r="9" spans="1:13" ht="15" customHeight="1">
      <c r="A9" s="2"/>
      <c r="B9" s="3" t="s">
        <v>8</v>
      </c>
      <c r="C9" s="27" t="s">
        <v>96</v>
      </c>
      <c r="D9" s="31" t="s">
        <v>10</v>
      </c>
      <c r="E9" s="34"/>
      <c r="F9" s="34"/>
      <c r="G9" s="34"/>
      <c r="H9" s="34"/>
      <c r="I9" s="34"/>
      <c r="J9" s="34"/>
      <c r="K9" s="34"/>
      <c r="L9" s="34"/>
      <c r="M9" s="46"/>
    </row>
    <row r="10" spans="1:13" ht="15" customHeight="1">
      <c r="A10" s="2"/>
      <c r="B10" s="3"/>
      <c r="C10" s="28"/>
      <c r="D10" s="3" t="s">
        <v>13</v>
      </c>
      <c r="E10" s="3" t="s">
        <v>93</v>
      </c>
      <c r="F10" s="3" t="s">
        <v>104</v>
      </c>
      <c r="G10" s="3" t="s">
        <v>101</v>
      </c>
      <c r="H10" s="3" t="s">
        <v>100</v>
      </c>
      <c r="I10" s="3" t="s">
        <v>94</v>
      </c>
      <c r="J10" s="3" t="s">
        <v>103</v>
      </c>
      <c r="K10" s="3" t="s">
        <v>15</v>
      </c>
      <c r="L10" s="3" t="s">
        <v>95</v>
      </c>
      <c r="M10" s="3" t="s">
        <v>42</v>
      </c>
    </row>
    <row r="11" spans="1:13" ht="15" customHeight="1">
      <c r="A11" s="1">
        <v>1</v>
      </c>
      <c r="B11" s="25" t="s">
        <v>22</v>
      </c>
      <c r="C11" s="29">
        <v>100</v>
      </c>
      <c r="D11" s="29">
        <v>100</v>
      </c>
      <c r="E11" s="29">
        <v>15</v>
      </c>
      <c r="F11" s="36">
        <f t="shared" ref="F11:F30" si="0">D11+E11</f>
        <v>115</v>
      </c>
      <c r="G11" s="29">
        <v>50000</v>
      </c>
      <c r="H11" s="29">
        <v>55000</v>
      </c>
      <c r="I11" s="36">
        <f t="shared" ref="I11:I30" si="1">F11*G11</f>
        <v>5750000</v>
      </c>
      <c r="J11" s="36">
        <f t="shared" ref="J11:J30" si="2">F11*IF(G11&lt;H11,G11,H11)</f>
        <v>5750000</v>
      </c>
      <c r="K11" s="42"/>
      <c r="L11" s="45" t="s">
        <v>117</v>
      </c>
      <c r="M11" s="47"/>
    </row>
    <row r="12" spans="1:13" ht="15" customHeight="1">
      <c r="A12" s="1">
        <v>2</v>
      </c>
      <c r="B12" s="25" t="s">
        <v>7</v>
      </c>
      <c r="C12" s="29">
        <v>100</v>
      </c>
      <c r="D12" s="29">
        <v>100</v>
      </c>
      <c r="E12" s="29">
        <v>15</v>
      </c>
      <c r="F12" s="36">
        <f t="shared" si="0"/>
        <v>115</v>
      </c>
      <c r="G12" s="29">
        <v>60000</v>
      </c>
      <c r="H12" s="29">
        <v>55000</v>
      </c>
      <c r="I12" s="36">
        <f t="shared" si="1"/>
        <v>6900000</v>
      </c>
      <c r="J12" s="36">
        <f t="shared" si="2"/>
        <v>6325000</v>
      </c>
      <c r="K12" s="43"/>
      <c r="L12" s="45" t="s">
        <v>119</v>
      </c>
      <c r="M12" s="47"/>
    </row>
    <row r="13" spans="1:13" ht="15" customHeight="1">
      <c r="A13" s="1">
        <v>3</v>
      </c>
      <c r="B13" s="25" t="s">
        <v>115</v>
      </c>
      <c r="C13" s="29">
        <v>100</v>
      </c>
      <c r="D13" s="29">
        <v>100</v>
      </c>
      <c r="E13" s="29">
        <v>15</v>
      </c>
      <c r="F13" s="36">
        <f t="shared" si="0"/>
        <v>115</v>
      </c>
      <c r="G13" s="29">
        <v>56000</v>
      </c>
      <c r="H13" s="29">
        <v>56100</v>
      </c>
      <c r="I13" s="36">
        <f t="shared" si="1"/>
        <v>6440000</v>
      </c>
      <c r="J13" s="36">
        <f t="shared" si="2"/>
        <v>6440000</v>
      </c>
      <c r="K13" s="43"/>
      <c r="L13" s="45" t="s">
        <v>119</v>
      </c>
      <c r="M13" s="47" t="s">
        <v>116</v>
      </c>
    </row>
    <row r="14" spans="1:13" ht="15" customHeight="1">
      <c r="A14" s="1">
        <v>4</v>
      </c>
      <c r="B14" s="25"/>
      <c r="C14" s="29"/>
      <c r="D14" s="29"/>
      <c r="E14" s="29"/>
      <c r="F14" s="36">
        <f t="shared" si="0"/>
        <v>0</v>
      </c>
      <c r="G14" s="29"/>
      <c r="H14" s="29">
        <v>55000</v>
      </c>
      <c r="I14" s="36">
        <f t="shared" si="1"/>
        <v>0</v>
      </c>
      <c r="J14" s="36">
        <f t="shared" si="2"/>
        <v>0</v>
      </c>
      <c r="K14" s="43"/>
      <c r="L14" s="45"/>
      <c r="M14" s="47"/>
    </row>
    <row r="15" spans="1:13" ht="15" customHeight="1">
      <c r="A15" s="1">
        <v>5</v>
      </c>
      <c r="B15" s="25"/>
      <c r="C15" s="29"/>
      <c r="D15" s="29"/>
      <c r="E15" s="29"/>
      <c r="F15" s="36">
        <f t="shared" si="0"/>
        <v>0</v>
      </c>
      <c r="G15" s="29"/>
      <c r="H15" s="29">
        <v>55000</v>
      </c>
      <c r="I15" s="36">
        <f t="shared" si="1"/>
        <v>0</v>
      </c>
      <c r="J15" s="36">
        <f t="shared" si="2"/>
        <v>0</v>
      </c>
      <c r="K15" s="43"/>
      <c r="L15" s="45"/>
      <c r="M15" s="47"/>
    </row>
    <row r="16" spans="1:13" ht="15" customHeight="1">
      <c r="A16" s="1">
        <v>6</v>
      </c>
      <c r="B16" s="25"/>
      <c r="C16" s="29"/>
      <c r="D16" s="29"/>
      <c r="E16" s="29"/>
      <c r="F16" s="36">
        <f t="shared" si="0"/>
        <v>0</v>
      </c>
      <c r="G16" s="29"/>
      <c r="H16" s="29">
        <v>55000</v>
      </c>
      <c r="I16" s="36">
        <f t="shared" si="1"/>
        <v>0</v>
      </c>
      <c r="J16" s="36">
        <f t="shared" si="2"/>
        <v>0</v>
      </c>
      <c r="K16" s="43"/>
      <c r="L16" s="45"/>
      <c r="M16" s="47"/>
    </row>
    <row r="17" spans="1:13" ht="15" customHeight="1">
      <c r="A17" s="1">
        <v>7</v>
      </c>
      <c r="B17" s="25"/>
      <c r="C17" s="29"/>
      <c r="D17" s="29"/>
      <c r="E17" s="29"/>
      <c r="F17" s="36">
        <f t="shared" si="0"/>
        <v>0</v>
      </c>
      <c r="G17" s="29"/>
      <c r="H17" s="29">
        <v>55000</v>
      </c>
      <c r="I17" s="36">
        <f t="shared" si="1"/>
        <v>0</v>
      </c>
      <c r="J17" s="36">
        <f t="shared" si="2"/>
        <v>0</v>
      </c>
      <c r="K17" s="43"/>
      <c r="L17" s="45"/>
      <c r="M17" s="47"/>
    </row>
    <row r="18" spans="1:13" ht="15" customHeight="1">
      <c r="A18" s="1">
        <v>8</v>
      </c>
      <c r="B18" s="25"/>
      <c r="C18" s="29"/>
      <c r="D18" s="29"/>
      <c r="E18" s="29"/>
      <c r="F18" s="36">
        <f t="shared" si="0"/>
        <v>0</v>
      </c>
      <c r="G18" s="29"/>
      <c r="H18" s="29">
        <v>55000</v>
      </c>
      <c r="I18" s="36">
        <f t="shared" si="1"/>
        <v>0</v>
      </c>
      <c r="J18" s="36">
        <f t="shared" si="2"/>
        <v>0</v>
      </c>
      <c r="K18" s="43"/>
      <c r="L18" s="45"/>
      <c r="M18" s="47"/>
    </row>
    <row r="19" spans="1:13" ht="15" customHeight="1">
      <c r="A19" s="1">
        <v>9</v>
      </c>
      <c r="B19" s="25"/>
      <c r="C19" s="29"/>
      <c r="D19" s="29"/>
      <c r="E19" s="29"/>
      <c r="F19" s="36">
        <f t="shared" si="0"/>
        <v>0</v>
      </c>
      <c r="G19" s="29"/>
      <c r="H19" s="29">
        <v>55000</v>
      </c>
      <c r="I19" s="36">
        <f t="shared" si="1"/>
        <v>0</v>
      </c>
      <c r="J19" s="36">
        <f t="shared" si="2"/>
        <v>0</v>
      </c>
      <c r="K19" s="43"/>
      <c r="L19" s="45"/>
      <c r="M19" s="47"/>
    </row>
    <row r="20" spans="1:13" ht="15" customHeight="1">
      <c r="A20" s="1">
        <v>10</v>
      </c>
      <c r="B20" s="25"/>
      <c r="C20" s="29"/>
      <c r="D20" s="29"/>
      <c r="E20" s="29"/>
      <c r="F20" s="36">
        <f t="shared" si="0"/>
        <v>0</v>
      </c>
      <c r="G20" s="29"/>
      <c r="H20" s="29">
        <v>55000</v>
      </c>
      <c r="I20" s="36">
        <f t="shared" si="1"/>
        <v>0</v>
      </c>
      <c r="J20" s="36">
        <f t="shared" si="2"/>
        <v>0</v>
      </c>
      <c r="K20" s="43"/>
      <c r="L20" s="45"/>
      <c r="M20" s="47"/>
    </row>
    <row r="21" spans="1:13" ht="15" customHeight="1">
      <c r="A21" s="1">
        <v>11</v>
      </c>
      <c r="B21" s="25"/>
      <c r="C21" s="29"/>
      <c r="D21" s="29"/>
      <c r="E21" s="29"/>
      <c r="F21" s="36">
        <f t="shared" si="0"/>
        <v>0</v>
      </c>
      <c r="G21" s="29"/>
      <c r="H21" s="29">
        <v>55000</v>
      </c>
      <c r="I21" s="36">
        <f t="shared" si="1"/>
        <v>0</v>
      </c>
      <c r="J21" s="36">
        <f t="shared" si="2"/>
        <v>0</v>
      </c>
      <c r="K21" s="43"/>
      <c r="L21" s="45"/>
      <c r="M21" s="47"/>
    </row>
    <row r="22" spans="1:13" ht="15" customHeight="1">
      <c r="A22" s="1">
        <v>12</v>
      </c>
      <c r="B22" s="25"/>
      <c r="C22" s="29"/>
      <c r="D22" s="29"/>
      <c r="E22" s="29"/>
      <c r="F22" s="36">
        <f t="shared" si="0"/>
        <v>0</v>
      </c>
      <c r="G22" s="29"/>
      <c r="H22" s="29">
        <v>55000</v>
      </c>
      <c r="I22" s="36">
        <f t="shared" si="1"/>
        <v>0</v>
      </c>
      <c r="J22" s="36">
        <f t="shared" si="2"/>
        <v>0</v>
      </c>
      <c r="K22" s="43"/>
      <c r="L22" s="45"/>
      <c r="M22" s="47"/>
    </row>
    <row r="23" spans="1:13" ht="15" customHeight="1">
      <c r="A23" s="1">
        <v>13</v>
      </c>
      <c r="B23" s="25"/>
      <c r="C23" s="29"/>
      <c r="D23" s="29"/>
      <c r="E23" s="29"/>
      <c r="F23" s="36">
        <f t="shared" si="0"/>
        <v>0</v>
      </c>
      <c r="G23" s="29"/>
      <c r="H23" s="29">
        <v>55000</v>
      </c>
      <c r="I23" s="36">
        <f t="shared" si="1"/>
        <v>0</v>
      </c>
      <c r="J23" s="36">
        <f t="shared" si="2"/>
        <v>0</v>
      </c>
      <c r="K23" s="43"/>
      <c r="L23" s="45"/>
      <c r="M23" s="47"/>
    </row>
    <row r="24" spans="1:13" ht="15" customHeight="1">
      <c r="A24" s="1">
        <v>14</v>
      </c>
      <c r="B24" s="25"/>
      <c r="C24" s="29"/>
      <c r="D24" s="29"/>
      <c r="E24" s="29"/>
      <c r="F24" s="36">
        <f t="shared" si="0"/>
        <v>0</v>
      </c>
      <c r="G24" s="29"/>
      <c r="H24" s="29">
        <v>55000</v>
      </c>
      <c r="I24" s="36">
        <f t="shared" si="1"/>
        <v>0</v>
      </c>
      <c r="J24" s="36">
        <f t="shared" si="2"/>
        <v>0</v>
      </c>
      <c r="K24" s="43"/>
      <c r="L24" s="45"/>
      <c r="M24" s="47"/>
    </row>
    <row r="25" spans="1:13" ht="15" customHeight="1">
      <c r="A25" s="1">
        <v>15</v>
      </c>
      <c r="B25" s="25"/>
      <c r="C25" s="29"/>
      <c r="D25" s="29"/>
      <c r="E25" s="29"/>
      <c r="F25" s="36">
        <f t="shared" si="0"/>
        <v>0</v>
      </c>
      <c r="G25" s="29"/>
      <c r="H25" s="29">
        <v>55000</v>
      </c>
      <c r="I25" s="36">
        <f t="shared" si="1"/>
        <v>0</v>
      </c>
      <c r="J25" s="36">
        <f t="shared" si="2"/>
        <v>0</v>
      </c>
      <c r="K25" s="43"/>
      <c r="L25" s="45"/>
      <c r="M25" s="47"/>
    </row>
    <row r="26" spans="1:13" ht="15" customHeight="1">
      <c r="A26" s="1">
        <v>16</v>
      </c>
      <c r="B26" s="25"/>
      <c r="C26" s="29"/>
      <c r="D26" s="29"/>
      <c r="E26" s="29"/>
      <c r="F26" s="36">
        <f t="shared" si="0"/>
        <v>0</v>
      </c>
      <c r="G26" s="29"/>
      <c r="H26" s="29">
        <v>55000</v>
      </c>
      <c r="I26" s="36">
        <f t="shared" si="1"/>
        <v>0</v>
      </c>
      <c r="J26" s="36">
        <f t="shared" si="2"/>
        <v>0</v>
      </c>
      <c r="K26" s="43"/>
      <c r="L26" s="45"/>
      <c r="M26" s="47"/>
    </row>
    <row r="27" spans="1:13" ht="15" customHeight="1">
      <c r="A27" s="1">
        <v>17</v>
      </c>
      <c r="B27" s="25"/>
      <c r="C27" s="29"/>
      <c r="D27" s="29"/>
      <c r="E27" s="29"/>
      <c r="F27" s="36">
        <f t="shared" si="0"/>
        <v>0</v>
      </c>
      <c r="G27" s="29"/>
      <c r="H27" s="29">
        <v>55000</v>
      </c>
      <c r="I27" s="36">
        <f t="shared" si="1"/>
        <v>0</v>
      </c>
      <c r="J27" s="36">
        <f t="shared" si="2"/>
        <v>0</v>
      </c>
      <c r="K27" s="43"/>
      <c r="L27" s="45"/>
      <c r="M27" s="47"/>
    </row>
    <row r="28" spans="1:13" ht="15" customHeight="1">
      <c r="A28" s="1">
        <v>18</v>
      </c>
      <c r="B28" s="25"/>
      <c r="C28" s="29"/>
      <c r="D28" s="29"/>
      <c r="E28" s="29"/>
      <c r="F28" s="36">
        <f t="shared" si="0"/>
        <v>0</v>
      </c>
      <c r="G28" s="29"/>
      <c r="H28" s="29">
        <v>55000</v>
      </c>
      <c r="I28" s="36">
        <f t="shared" si="1"/>
        <v>0</v>
      </c>
      <c r="J28" s="36">
        <f t="shared" si="2"/>
        <v>0</v>
      </c>
      <c r="K28" s="43"/>
      <c r="L28" s="45"/>
      <c r="M28" s="47"/>
    </row>
    <row r="29" spans="1:13" ht="15" customHeight="1">
      <c r="A29" s="1">
        <v>19</v>
      </c>
      <c r="B29" s="25"/>
      <c r="C29" s="29"/>
      <c r="D29" s="29"/>
      <c r="E29" s="29"/>
      <c r="F29" s="36">
        <f t="shared" si="0"/>
        <v>0</v>
      </c>
      <c r="G29" s="29"/>
      <c r="H29" s="29">
        <v>55000</v>
      </c>
      <c r="I29" s="36">
        <f t="shared" si="1"/>
        <v>0</v>
      </c>
      <c r="J29" s="36">
        <f t="shared" si="2"/>
        <v>0</v>
      </c>
      <c r="K29" s="43"/>
      <c r="L29" s="45"/>
      <c r="M29" s="47"/>
    </row>
    <row r="30" spans="1:13" ht="15" customHeight="1">
      <c r="A30" s="1">
        <v>20</v>
      </c>
      <c r="B30" s="25"/>
      <c r="C30" s="29"/>
      <c r="D30" s="32"/>
      <c r="E30" s="32"/>
      <c r="F30" s="37">
        <f t="shared" si="0"/>
        <v>0</v>
      </c>
      <c r="G30" s="29"/>
      <c r="H30" s="29">
        <v>55000</v>
      </c>
      <c r="I30" s="36">
        <f t="shared" si="1"/>
        <v>0</v>
      </c>
      <c r="J30" s="36">
        <f t="shared" si="2"/>
        <v>0</v>
      </c>
      <c r="K30" s="43"/>
      <c r="L30" s="45"/>
      <c r="M30" s="47"/>
    </row>
    <row r="31" spans="1:13" ht="15" customHeight="1">
      <c r="A31" s="1"/>
      <c r="B31" s="3" t="s">
        <v>20</v>
      </c>
      <c r="C31" s="30"/>
      <c r="D31" s="33">
        <f>SUM(D11:D30)</f>
        <v>300</v>
      </c>
      <c r="E31" s="35">
        <f>SUM(E11:E30)</f>
        <v>45</v>
      </c>
      <c r="F31" s="38">
        <f>SUM(F11:F30)</f>
        <v>345</v>
      </c>
      <c r="G31" s="39"/>
      <c r="H31" s="40"/>
      <c r="I31" s="36">
        <f>SUM(I11:I30)</f>
        <v>19090000</v>
      </c>
      <c r="J31" s="41">
        <f>SUM(J11:J30)</f>
        <v>18515000</v>
      </c>
      <c r="K31" s="44">
        <f>ROUNDDOWN(J31*(2/3),-3)</f>
        <v>12343000</v>
      </c>
      <c r="L31" s="39"/>
      <c r="M31" s="40"/>
    </row>
    <row r="32" spans="1:13" ht="15" customHeight="1"/>
    <row r="33" spans="2:2" ht="15" customHeight="1">
      <c r="B33" t="s">
        <v>120</v>
      </c>
    </row>
    <row r="34" spans="2:2" ht="15" customHeight="1">
      <c r="B34" t="s">
        <v>148</v>
      </c>
    </row>
    <row r="35" spans="2:2" ht="15" customHeight="1">
      <c r="B35" t="s">
        <v>122</v>
      </c>
    </row>
    <row r="36" spans="2:2" ht="15" customHeight="1">
      <c r="B36" t="s">
        <v>123</v>
      </c>
    </row>
    <row r="37" spans="2:2" ht="15" customHeight="1">
      <c r="B37" t="s">
        <v>124</v>
      </c>
    </row>
    <row r="38" spans="2:2" ht="15" customHeight="1">
      <c r="B38" t="s">
        <v>126</v>
      </c>
    </row>
    <row r="39" spans="2:2" ht="15" customHeight="1">
      <c r="B39" t="s">
        <v>127</v>
      </c>
    </row>
    <row r="40" spans="2:2" ht="15" customHeight="1">
      <c r="B40" t="s">
        <v>61</v>
      </c>
    </row>
  </sheetData>
  <mergeCells count="5">
    <mergeCell ref="D9:M9"/>
    <mergeCell ref="A9:A10"/>
    <mergeCell ref="B9:B10"/>
    <mergeCell ref="C9:C10"/>
    <mergeCell ref="K11:K30"/>
  </mergeCells>
  <phoneticPr fontId="2"/>
  <dataValidations count="2">
    <dataValidation type="list" allowBlank="1" showDropDown="0" showInputMessage="1" showErrorMessage="1" sqref="H11:H30">
      <formula1>"55000,56100"</formula1>
    </dataValidation>
    <dataValidation type="list" allowBlank="1" showDropDown="0" showInputMessage="1" showErrorMessage="1" sqref="C3">
      <formula1>"令和６年度,令和７年度,令和８年度,令和９年度,令和10年度"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scale="60" fitToWidth="1" fitToHeight="0" orientation="landscape"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M41"/>
  <sheetViews>
    <sheetView view="pageBreakPreview" zoomScaleSheetLayoutView="100" workbookViewId="0">
      <selection activeCell="C4" sqref="C4"/>
    </sheetView>
  </sheetViews>
  <sheetFormatPr defaultColWidth="20.625" defaultRowHeight="15" customHeight="1"/>
  <cols>
    <col min="1" max="1" width="3.5" bestFit="1" customWidth="1"/>
    <col min="2" max="2" width="25.625" customWidth="1"/>
    <col min="3" max="13" width="18.625" customWidth="1"/>
  </cols>
  <sheetData>
    <row r="1" spans="1:13" ht="15" customHeight="1">
      <c r="B1" t="s">
        <v>3</v>
      </c>
    </row>
    <row r="3" spans="1:13" ht="15" customHeight="1">
      <c r="B3" s="3" t="s">
        <v>47</v>
      </c>
      <c r="C3" s="8" t="s">
        <v>448</v>
      </c>
      <c r="D3" s="1"/>
      <c r="E3" s="1"/>
      <c r="F3" s="1"/>
      <c r="G3" s="1"/>
      <c r="H3" s="1"/>
      <c r="I3" s="1"/>
      <c r="J3" s="1"/>
      <c r="K3" s="1"/>
      <c r="L3" s="1"/>
      <c r="M3" s="1"/>
    </row>
    <row r="4" spans="1:13" ht="15" customHeight="1">
      <c r="B4" s="3" t="s">
        <v>74</v>
      </c>
      <c r="C4" s="9" t="s">
        <v>216</v>
      </c>
      <c r="D4" s="1"/>
      <c r="E4" s="1"/>
      <c r="F4" s="1"/>
      <c r="G4" s="1"/>
      <c r="H4" s="1"/>
      <c r="I4" s="1"/>
      <c r="J4" s="1"/>
      <c r="K4" s="1"/>
      <c r="L4" s="1"/>
      <c r="M4" s="1"/>
    </row>
    <row r="5" spans="1:13" ht="15" customHeight="1">
      <c r="B5" s="3" t="s">
        <v>0</v>
      </c>
      <c r="C5" s="10" t="str">
        <f>IF(C4="","",VLOOKUP(C4,教育委員会コード一覧!D:M,9,FALSE))</f>
        <v>高知県</v>
      </c>
      <c r="D5" s="1"/>
      <c r="E5" s="1"/>
      <c r="F5" s="1"/>
      <c r="G5" s="1"/>
      <c r="H5" s="1"/>
      <c r="I5" s="1"/>
      <c r="J5" s="1"/>
      <c r="K5" s="1"/>
      <c r="L5" s="1"/>
      <c r="M5" s="1"/>
    </row>
    <row r="6" spans="1:13" ht="15" customHeight="1">
      <c r="B6" s="3" t="s">
        <v>90</v>
      </c>
      <c r="C6" s="10" t="str">
        <f>IF(C4="","",VLOOKUP(C4,教育委員会コード一覧!D:M,10,FALSE))</f>
        <v>高知市</v>
      </c>
      <c r="D6" s="31" t="s">
        <v>21</v>
      </c>
      <c r="E6" s="50" t="s">
        <v>311</v>
      </c>
      <c r="F6" s="51"/>
      <c r="G6" s="1"/>
      <c r="H6" s="1"/>
      <c r="I6" s="1"/>
      <c r="J6" s="1"/>
      <c r="K6" s="1"/>
      <c r="L6" s="1"/>
      <c r="M6" s="1"/>
    </row>
    <row r="7" spans="1:13" ht="15" customHeight="1">
      <c r="A7" s="23"/>
      <c r="B7" s="24"/>
      <c r="C7" s="49"/>
    </row>
    <row r="8" spans="1:13" ht="15" customHeight="1">
      <c r="A8" s="1"/>
      <c r="B8" s="1"/>
    </row>
    <row r="9" spans="1:13" ht="15" customHeight="1">
      <c r="A9" s="2"/>
      <c r="B9" s="3" t="s">
        <v>8</v>
      </c>
      <c r="C9" s="27" t="s">
        <v>96</v>
      </c>
      <c r="D9" s="31" t="s">
        <v>10</v>
      </c>
      <c r="E9" s="34"/>
      <c r="F9" s="34"/>
      <c r="G9" s="34"/>
      <c r="H9" s="34"/>
      <c r="I9" s="34"/>
      <c r="J9" s="34"/>
      <c r="K9" s="34"/>
      <c r="L9" s="34"/>
      <c r="M9" s="46"/>
    </row>
    <row r="10" spans="1:13" ht="15" customHeight="1">
      <c r="A10" s="2"/>
      <c r="B10" s="3"/>
      <c r="C10" s="28"/>
      <c r="D10" s="3" t="s">
        <v>13</v>
      </c>
      <c r="E10" s="3" t="s">
        <v>93</v>
      </c>
      <c r="F10" s="3" t="s">
        <v>104</v>
      </c>
      <c r="G10" s="3" t="s">
        <v>101</v>
      </c>
      <c r="H10" s="3" t="s">
        <v>100</v>
      </c>
      <c r="I10" s="3" t="s">
        <v>94</v>
      </c>
      <c r="J10" s="3" t="s">
        <v>103</v>
      </c>
      <c r="K10" s="3" t="s">
        <v>15</v>
      </c>
      <c r="L10" s="3" t="s">
        <v>95</v>
      </c>
      <c r="M10" s="3" t="s">
        <v>42</v>
      </c>
    </row>
    <row r="11" spans="1:13" ht="15" customHeight="1">
      <c r="A11" s="1">
        <v>1</v>
      </c>
      <c r="B11" s="25" t="s">
        <v>22</v>
      </c>
      <c r="C11" s="29">
        <v>100</v>
      </c>
      <c r="D11" s="29">
        <v>100</v>
      </c>
      <c r="E11" s="29">
        <v>15</v>
      </c>
      <c r="F11" s="36">
        <f t="shared" ref="F11:F30" si="0">D11+E11</f>
        <v>115</v>
      </c>
      <c r="G11" s="29">
        <v>50000</v>
      </c>
      <c r="H11" s="29">
        <v>55000</v>
      </c>
      <c r="I11" s="36">
        <f t="shared" ref="I11:I30" si="1">F11*G11</f>
        <v>5750000</v>
      </c>
      <c r="J11" s="36">
        <f t="shared" ref="J11:J30" si="2">F11*IF(G11&lt;H11,G11,H11)</f>
        <v>5750000</v>
      </c>
      <c r="K11" s="42"/>
      <c r="L11" s="57" t="s">
        <v>117</v>
      </c>
      <c r="M11" s="47"/>
    </row>
    <row r="12" spans="1:13" ht="15" customHeight="1">
      <c r="A12" s="1">
        <v>2</v>
      </c>
      <c r="B12" s="25" t="s">
        <v>7</v>
      </c>
      <c r="C12" s="29">
        <v>100</v>
      </c>
      <c r="D12" s="29">
        <v>100</v>
      </c>
      <c r="E12" s="29">
        <v>15</v>
      </c>
      <c r="F12" s="36">
        <f t="shared" si="0"/>
        <v>115</v>
      </c>
      <c r="G12" s="29">
        <v>60000</v>
      </c>
      <c r="H12" s="29">
        <v>55000</v>
      </c>
      <c r="I12" s="36">
        <f t="shared" si="1"/>
        <v>6900000</v>
      </c>
      <c r="J12" s="36">
        <f t="shared" si="2"/>
        <v>6325000</v>
      </c>
      <c r="K12" s="43"/>
      <c r="L12" s="57" t="s">
        <v>119</v>
      </c>
      <c r="M12" s="47"/>
    </row>
    <row r="13" spans="1:13" ht="15" customHeight="1">
      <c r="A13" s="1">
        <v>3</v>
      </c>
      <c r="B13" s="25" t="s">
        <v>115</v>
      </c>
      <c r="C13" s="29">
        <v>100</v>
      </c>
      <c r="D13" s="29">
        <v>100</v>
      </c>
      <c r="E13" s="29">
        <v>15</v>
      </c>
      <c r="F13" s="36">
        <f t="shared" si="0"/>
        <v>115</v>
      </c>
      <c r="G13" s="29">
        <v>56000</v>
      </c>
      <c r="H13" s="29">
        <v>56100</v>
      </c>
      <c r="I13" s="36">
        <f t="shared" si="1"/>
        <v>6440000</v>
      </c>
      <c r="J13" s="36">
        <f t="shared" si="2"/>
        <v>6440000</v>
      </c>
      <c r="K13" s="43"/>
      <c r="L13" s="57" t="s">
        <v>119</v>
      </c>
      <c r="M13" s="47" t="s">
        <v>116</v>
      </c>
    </row>
    <row r="14" spans="1:13" ht="15" customHeight="1">
      <c r="A14" s="1">
        <v>4</v>
      </c>
      <c r="B14" s="25"/>
      <c r="C14" s="29"/>
      <c r="D14" s="29"/>
      <c r="E14" s="29"/>
      <c r="F14" s="36">
        <f t="shared" si="0"/>
        <v>0</v>
      </c>
      <c r="G14" s="29"/>
      <c r="H14" s="29">
        <v>55000</v>
      </c>
      <c r="I14" s="36">
        <f t="shared" si="1"/>
        <v>0</v>
      </c>
      <c r="J14" s="36">
        <f t="shared" si="2"/>
        <v>0</v>
      </c>
      <c r="K14" s="43"/>
      <c r="L14" s="57"/>
      <c r="M14" s="47"/>
    </row>
    <row r="15" spans="1:13" ht="15" customHeight="1">
      <c r="A15" s="1">
        <v>5</v>
      </c>
      <c r="B15" s="25"/>
      <c r="C15" s="29"/>
      <c r="D15" s="29"/>
      <c r="E15" s="29"/>
      <c r="F15" s="36">
        <f t="shared" si="0"/>
        <v>0</v>
      </c>
      <c r="G15" s="29"/>
      <c r="H15" s="29">
        <v>55000</v>
      </c>
      <c r="I15" s="36">
        <f t="shared" si="1"/>
        <v>0</v>
      </c>
      <c r="J15" s="36">
        <f t="shared" si="2"/>
        <v>0</v>
      </c>
      <c r="K15" s="43"/>
      <c r="L15" s="57"/>
      <c r="M15" s="47"/>
    </row>
    <row r="16" spans="1:13" ht="15" customHeight="1">
      <c r="A16" s="1">
        <v>6</v>
      </c>
      <c r="B16" s="25"/>
      <c r="C16" s="29"/>
      <c r="D16" s="29"/>
      <c r="E16" s="29"/>
      <c r="F16" s="36">
        <f t="shared" si="0"/>
        <v>0</v>
      </c>
      <c r="G16" s="29"/>
      <c r="H16" s="29">
        <v>55000</v>
      </c>
      <c r="I16" s="36">
        <f t="shared" si="1"/>
        <v>0</v>
      </c>
      <c r="J16" s="36">
        <f t="shared" si="2"/>
        <v>0</v>
      </c>
      <c r="K16" s="43"/>
      <c r="L16" s="57"/>
      <c r="M16" s="47"/>
    </row>
    <row r="17" spans="1:13" ht="15" customHeight="1">
      <c r="A17" s="1">
        <v>7</v>
      </c>
      <c r="B17" s="25"/>
      <c r="C17" s="29"/>
      <c r="D17" s="29"/>
      <c r="E17" s="29"/>
      <c r="F17" s="36">
        <f t="shared" si="0"/>
        <v>0</v>
      </c>
      <c r="G17" s="29"/>
      <c r="H17" s="29">
        <v>55000</v>
      </c>
      <c r="I17" s="36">
        <f t="shared" si="1"/>
        <v>0</v>
      </c>
      <c r="J17" s="36">
        <f t="shared" si="2"/>
        <v>0</v>
      </c>
      <c r="K17" s="43"/>
      <c r="L17" s="57"/>
      <c r="M17" s="47"/>
    </row>
    <row r="18" spans="1:13" ht="15" customHeight="1">
      <c r="A18" s="1">
        <v>8</v>
      </c>
      <c r="B18" s="25"/>
      <c r="C18" s="29"/>
      <c r="D18" s="29"/>
      <c r="E18" s="29"/>
      <c r="F18" s="36">
        <f t="shared" si="0"/>
        <v>0</v>
      </c>
      <c r="G18" s="29"/>
      <c r="H18" s="29">
        <v>55000</v>
      </c>
      <c r="I18" s="36">
        <f t="shared" si="1"/>
        <v>0</v>
      </c>
      <c r="J18" s="36">
        <f t="shared" si="2"/>
        <v>0</v>
      </c>
      <c r="K18" s="43"/>
      <c r="L18" s="57"/>
      <c r="M18" s="47"/>
    </row>
    <row r="19" spans="1:13" ht="15" customHeight="1">
      <c r="A19" s="1">
        <v>9</v>
      </c>
      <c r="B19" s="25"/>
      <c r="C19" s="29"/>
      <c r="D19" s="29"/>
      <c r="E19" s="29"/>
      <c r="F19" s="36">
        <f t="shared" si="0"/>
        <v>0</v>
      </c>
      <c r="G19" s="29"/>
      <c r="H19" s="29">
        <v>55000</v>
      </c>
      <c r="I19" s="36">
        <f t="shared" si="1"/>
        <v>0</v>
      </c>
      <c r="J19" s="36">
        <f t="shared" si="2"/>
        <v>0</v>
      </c>
      <c r="K19" s="43"/>
      <c r="L19" s="57"/>
      <c r="M19" s="47"/>
    </row>
    <row r="20" spans="1:13" ht="15" customHeight="1">
      <c r="A20" s="1">
        <v>10</v>
      </c>
      <c r="B20" s="25"/>
      <c r="C20" s="29"/>
      <c r="D20" s="29"/>
      <c r="E20" s="29"/>
      <c r="F20" s="36">
        <f t="shared" si="0"/>
        <v>0</v>
      </c>
      <c r="G20" s="29"/>
      <c r="H20" s="29">
        <v>55000</v>
      </c>
      <c r="I20" s="36">
        <f t="shared" si="1"/>
        <v>0</v>
      </c>
      <c r="J20" s="36">
        <f t="shared" si="2"/>
        <v>0</v>
      </c>
      <c r="K20" s="43"/>
      <c r="L20" s="57"/>
      <c r="M20" s="47"/>
    </row>
    <row r="21" spans="1:13" ht="15" customHeight="1">
      <c r="A21" s="1">
        <v>11</v>
      </c>
      <c r="B21" s="25"/>
      <c r="C21" s="29"/>
      <c r="D21" s="29"/>
      <c r="E21" s="29"/>
      <c r="F21" s="36">
        <f t="shared" si="0"/>
        <v>0</v>
      </c>
      <c r="G21" s="29"/>
      <c r="H21" s="29">
        <v>55000</v>
      </c>
      <c r="I21" s="36">
        <f t="shared" si="1"/>
        <v>0</v>
      </c>
      <c r="J21" s="36">
        <f t="shared" si="2"/>
        <v>0</v>
      </c>
      <c r="K21" s="43"/>
      <c r="L21" s="57"/>
      <c r="M21" s="47"/>
    </row>
    <row r="22" spans="1:13" ht="15" customHeight="1">
      <c r="A22" s="1">
        <v>12</v>
      </c>
      <c r="B22" s="25"/>
      <c r="C22" s="29"/>
      <c r="D22" s="29"/>
      <c r="E22" s="29"/>
      <c r="F22" s="36">
        <f t="shared" si="0"/>
        <v>0</v>
      </c>
      <c r="G22" s="29"/>
      <c r="H22" s="29">
        <v>55000</v>
      </c>
      <c r="I22" s="36">
        <f t="shared" si="1"/>
        <v>0</v>
      </c>
      <c r="J22" s="36">
        <f t="shared" si="2"/>
        <v>0</v>
      </c>
      <c r="K22" s="43"/>
      <c r="L22" s="57"/>
      <c r="M22" s="47"/>
    </row>
    <row r="23" spans="1:13" ht="15" customHeight="1">
      <c r="A23" s="1">
        <v>13</v>
      </c>
      <c r="B23" s="25"/>
      <c r="C23" s="29"/>
      <c r="D23" s="29"/>
      <c r="E23" s="29"/>
      <c r="F23" s="36">
        <f t="shared" si="0"/>
        <v>0</v>
      </c>
      <c r="G23" s="29"/>
      <c r="H23" s="29">
        <v>55000</v>
      </c>
      <c r="I23" s="36">
        <f t="shared" si="1"/>
        <v>0</v>
      </c>
      <c r="J23" s="36">
        <f t="shared" si="2"/>
        <v>0</v>
      </c>
      <c r="K23" s="43"/>
      <c r="L23" s="57"/>
      <c r="M23" s="47"/>
    </row>
    <row r="24" spans="1:13" ht="15" customHeight="1">
      <c r="A24" s="1">
        <v>14</v>
      </c>
      <c r="B24" s="25"/>
      <c r="C24" s="29"/>
      <c r="D24" s="29"/>
      <c r="E24" s="29"/>
      <c r="F24" s="36">
        <f t="shared" si="0"/>
        <v>0</v>
      </c>
      <c r="G24" s="29"/>
      <c r="H24" s="29">
        <v>55000</v>
      </c>
      <c r="I24" s="36">
        <f t="shared" si="1"/>
        <v>0</v>
      </c>
      <c r="J24" s="36">
        <f t="shared" si="2"/>
        <v>0</v>
      </c>
      <c r="K24" s="43"/>
      <c r="L24" s="57"/>
      <c r="M24" s="47"/>
    </row>
    <row r="25" spans="1:13" ht="15" customHeight="1">
      <c r="A25" s="1">
        <v>15</v>
      </c>
      <c r="B25" s="25"/>
      <c r="C25" s="29"/>
      <c r="D25" s="29"/>
      <c r="E25" s="29"/>
      <c r="F25" s="36">
        <f t="shared" si="0"/>
        <v>0</v>
      </c>
      <c r="G25" s="29"/>
      <c r="H25" s="29">
        <v>55000</v>
      </c>
      <c r="I25" s="36">
        <f t="shared" si="1"/>
        <v>0</v>
      </c>
      <c r="J25" s="36">
        <f t="shared" si="2"/>
        <v>0</v>
      </c>
      <c r="K25" s="43"/>
      <c r="L25" s="57"/>
      <c r="M25" s="47"/>
    </row>
    <row r="26" spans="1:13" ht="15" customHeight="1">
      <c r="A26" s="1">
        <v>16</v>
      </c>
      <c r="B26" s="25"/>
      <c r="C26" s="29"/>
      <c r="D26" s="29"/>
      <c r="E26" s="29"/>
      <c r="F26" s="36">
        <f t="shared" si="0"/>
        <v>0</v>
      </c>
      <c r="G26" s="29"/>
      <c r="H26" s="29">
        <v>55000</v>
      </c>
      <c r="I26" s="36">
        <f t="shared" si="1"/>
        <v>0</v>
      </c>
      <c r="J26" s="36">
        <f t="shared" si="2"/>
        <v>0</v>
      </c>
      <c r="K26" s="43"/>
      <c r="L26" s="57"/>
      <c r="M26" s="47"/>
    </row>
    <row r="27" spans="1:13" ht="15" customHeight="1">
      <c r="A27" s="1">
        <v>17</v>
      </c>
      <c r="B27" s="25"/>
      <c r="C27" s="29"/>
      <c r="D27" s="29"/>
      <c r="E27" s="29"/>
      <c r="F27" s="36">
        <f t="shared" si="0"/>
        <v>0</v>
      </c>
      <c r="G27" s="29"/>
      <c r="H27" s="29">
        <v>55000</v>
      </c>
      <c r="I27" s="36">
        <f t="shared" si="1"/>
        <v>0</v>
      </c>
      <c r="J27" s="36">
        <f t="shared" si="2"/>
        <v>0</v>
      </c>
      <c r="K27" s="43"/>
      <c r="L27" s="57"/>
      <c r="M27" s="47"/>
    </row>
    <row r="28" spans="1:13" ht="15" customHeight="1">
      <c r="A28" s="1">
        <v>18</v>
      </c>
      <c r="B28" s="25"/>
      <c r="C28" s="29"/>
      <c r="D28" s="29"/>
      <c r="E28" s="29"/>
      <c r="F28" s="36">
        <f t="shared" si="0"/>
        <v>0</v>
      </c>
      <c r="G28" s="29"/>
      <c r="H28" s="29">
        <v>55000</v>
      </c>
      <c r="I28" s="36">
        <f t="shared" si="1"/>
        <v>0</v>
      </c>
      <c r="J28" s="36">
        <f t="shared" si="2"/>
        <v>0</v>
      </c>
      <c r="K28" s="43"/>
      <c r="L28" s="57"/>
      <c r="M28" s="47"/>
    </row>
    <row r="29" spans="1:13" ht="15" customHeight="1">
      <c r="A29" s="1">
        <v>19</v>
      </c>
      <c r="B29" s="25"/>
      <c r="C29" s="29"/>
      <c r="D29" s="29"/>
      <c r="E29" s="29"/>
      <c r="F29" s="36">
        <f t="shared" si="0"/>
        <v>0</v>
      </c>
      <c r="G29" s="29"/>
      <c r="H29" s="29">
        <v>55000</v>
      </c>
      <c r="I29" s="36">
        <f t="shared" si="1"/>
        <v>0</v>
      </c>
      <c r="J29" s="36">
        <f t="shared" si="2"/>
        <v>0</v>
      </c>
      <c r="K29" s="43"/>
      <c r="L29" s="57"/>
      <c r="M29" s="47"/>
    </row>
    <row r="30" spans="1:13" ht="15" customHeight="1">
      <c r="A30" s="1">
        <v>20</v>
      </c>
      <c r="B30" s="25"/>
      <c r="C30" s="29"/>
      <c r="D30" s="32"/>
      <c r="E30" s="32"/>
      <c r="F30" s="37">
        <f t="shared" si="0"/>
        <v>0</v>
      </c>
      <c r="G30" s="29"/>
      <c r="H30" s="29">
        <v>55000</v>
      </c>
      <c r="I30" s="36">
        <f t="shared" si="1"/>
        <v>0</v>
      </c>
      <c r="J30" s="36">
        <f t="shared" si="2"/>
        <v>0</v>
      </c>
      <c r="K30" s="43"/>
      <c r="L30" s="57"/>
      <c r="M30" s="47"/>
    </row>
    <row r="31" spans="1:13" ht="15" customHeight="1">
      <c r="A31" s="1"/>
      <c r="B31" s="3" t="s">
        <v>20</v>
      </c>
      <c r="C31" s="30"/>
      <c r="D31" s="33">
        <f>SUM(D11:D30)</f>
        <v>300</v>
      </c>
      <c r="E31" s="35">
        <f>SUM(E11:E30)</f>
        <v>45</v>
      </c>
      <c r="F31" s="38">
        <f>SUM(F11:F30)</f>
        <v>345</v>
      </c>
      <c r="G31" s="39"/>
      <c r="H31" s="40"/>
      <c r="I31" s="36">
        <f>SUM(I11:I30)</f>
        <v>19090000</v>
      </c>
      <c r="J31" s="41">
        <f>SUM(J11:J30)</f>
        <v>18515000</v>
      </c>
      <c r="K31" s="44">
        <f>ROUNDDOWN(J31*(2/3),-3)</f>
        <v>12343000</v>
      </c>
      <c r="L31" s="39"/>
      <c r="M31" s="40"/>
    </row>
    <row r="32" spans="1:13" ht="15" customHeight="1">
      <c r="H32" s="52"/>
      <c r="I32" s="53"/>
      <c r="J32" s="23"/>
      <c r="K32" s="23"/>
    </row>
    <row r="33" spans="2:11" ht="15" customHeight="1">
      <c r="B33" s="48" t="s">
        <v>106</v>
      </c>
      <c r="H33" s="52"/>
      <c r="I33" s="54"/>
      <c r="J33" s="23"/>
      <c r="K33" s="23"/>
    </row>
    <row r="34" spans="2:11" ht="15" customHeight="1">
      <c r="B34" s="48" t="s">
        <v>105</v>
      </c>
    </row>
    <row r="35" spans="2:11" ht="15" customHeight="1">
      <c r="B35" t="s">
        <v>148</v>
      </c>
      <c r="H35" s="52"/>
      <c r="I35" s="54"/>
      <c r="J35" s="23"/>
      <c r="K35" s="23"/>
    </row>
    <row r="36" spans="2:11" ht="15" customHeight="1">
      <c r="B36" t="s">
        <v>122</v>
      </c>
      <c r="H36" s="52"/>
      <c r="I36" s="54"/>
      <c r="J36" s="23"/>
      <c r="K36" s="23"/>
    </row>
    <row r="37" spans="2:11" ht="15" customHeight="1">
      <c r="B37" t="s">
        <v>123</v>
      </c>
      <c r="H37" s="52"/>
      <c r="I37" s="54"/>
      <c r="J37" s="23"/>
      <c r="K37" s="23"/>
    </row>
    <row r="38" spans="2:11" ht="15" customHeight="1">
      <c r="B38" t="s">
        <v>124</v>
      </c>
      <c r="H38" s="52"/>
      <c r="I38" s="54"/>
      <c r="J38" s="23"/>
      <c r="K38" s="23"/>
    </row>
    <row r="39" spans="2:11" ht="15" customHeight="1">
      <c r="B39" t="s">
        <v>126</v>
      </c>
      <c r="H39" s="52"/>
      <c r="I39" s="54"/>
      <c r="J39" s="23"/>
      <c r="K39" s="23"/>
    </row>
    <row r="40" spans="2:11" ht="15" customHeight="1">
      <c r="B40" t="s">
        <v>127</v>
      </c>
      <c r="H40" s="52"/>
      <c r="I40" s="54"/>
      <c r="J40" s="23"/>
      <c r="K40" s="23"/>
    </row>
    <row r="41" spans="2:11" ht="15" customHeight="1">
      <c r="B41" t="s">
        <v>61</v>
      </c>
      <c r="H41" s="52"/>
      <c r="J41" s="55"/>
      <c r="K41" s="56"/>
    </row>
  </sheetData>
  <mergeCells count="6">
    <mergeCell ref="E6:F6"/>
    <mergeCell ref="D9:M9"/>
    <mergeCell ref="A9:A10"/>
    <mergeCell ref="B9:B10"/>
    <mergeCell ref="C9:C10"/>
    <mergeCell ref="K11:K30"/>
  </mergeCells>
  <phoneticPr fontId="2"/>
  <dataValidations count="2">
    <dataValidation type="list" allowBlank="1" showDropDown="0" showInputMessage="1" showErrorMessage="1" sqref="H11:H30">
      <formula1>"55000,56100"</formula1>
    </dataValidation>
    <dataValidation type="list" allowBlank="1" showDropDown="0" showInputMessage="1" showErrorMessage="1" sqref="C3">
      <formula1>"令和６年度,令和７年度,令和８年度,令和９年度,令和10年度"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scale="60" fitToWidth="1" fitToHeight="0"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K31"/>
  <sheetViews>
    <sheetView view="pageBreakPreview" zoomScaleSheetLayoutView="100" workbookViewId="0">
      <selection activeCell="C4" sqref="C4"/>
    </sheetView>
  </sheetViews>
  <sheetFormatPr defaultColWidth="9" defaultRowHeight="15" customHeight="1"/>
  <cols>
    <col min="1" max="1" width="2.5" style="58" customWidth="1"/>
    <col min="2" max="2" width="10.625" style="58" customWidth="1"/>
    <col min="3" max="3" width="26.625" style="58" customWidth="1"/>
    <col min="4" max="4" width="21.125" style="59" bestFit="1" customWidth="1"/>
    <col min="5" max="5" width="28.5" style="58" customWidth="1"/>
    <col min="6" max="6" width="22" style="58" customWidth="1"/>
    <col min="7" max="7" width="12" style="58" customWidth="1"/>
    <col min="8" max="8" width="24.75" style="58" customWidth="1"/>
    <col min="9" max="9" width="20" style="58" customWidth="1"/>
    <col min="10" max="10" width="18.625" style="58" bestFit="1" customWidth="1"/>
    <col min="11" max="11" width="13" style="58" customWidth="1"/>
    <col min="12" max="12" width="26.125" style="58" customWidth="1"/>
    <col min="13" max="13" width="11.25" style="58" customWidth="1"/>
    <col min="14" max="14" width="10.5" style="58" customWidth="1"/>
    <col min="15" max="15" width="14.125" style="58" customWidth="1"/>
    <col min="16" max="17" width="6.625" style="58" customWidth="1"/>
    <col min="18" max="258" width="9" style="58"/>
    <col min="259" max="259" width="10.625" style="58" customWidth="1"/>
    <col min="260" max="260" width="21.125" style="58" bestFit="1" customWidth="1"/>
    <col min="261" max="261" width="28.5" style="58" customWidth="1"/>
    <col min="262" max="262" width="22" style="58" customWidth="1"/>
    <col min="263" max="263" width="12" style="58" customWidth="1"/>
    <col min="264" max="264" width="24.75" style="58" customWidth="1"/>
    <col min="265" max="265" width="20" style="58" customWidth="1"/>
    <col min="266" max="266" width="18.625" style="58" bestFit="1" customWidth="1"/>
    <col min="267" max="267" width="13" style="58" customWidth="1"/>
    <col min="268" max="268" width="26.125" style="58" customWidth="1"/>
    <col min="269" max="269" width="11.25" style="58" customWidth="1"/>
    <col min="270" max="270" width="10.5" style="58" customWidth="1"/>
    <col min="271" max="271" width="14.125" style="58" customWidth="1"/>
    <col min="272" max="273" width="6.625" style="58" customWidth="1"/>
    <col min="274" max="514" width="9" style="58"/>
    <col min="515" max="515" width="10.625" style="58" customWidth="1"/>
    <col min="516" max="516" width="21.125" style="58" bestFit="1" customWidth="1"/>
    <col min="517" max="517" width="28.5" style="58" customWidth="1"/>
    <col min="518" max="518" width="22" style="58" customWidth="1"/>
    <col min="519" max="519" width="12" style="58" customWidth="1"/>
    <col min="520" max="520" width="24.75" style="58" customWidth="1"/>
    <col min="521" max="521" width="20" style="58" customWidth="1"/>
    <col min="522" max="522" width="18.625" style="58" bestFit="1" customWidth="1"/>
    <col min="523" max="523" width="13" style="58" customWidth="1"/>
    <col min="524" max="524" width="26.125" style="58" customWidth="1"/>
    <col min="525" max="525" width="11.25" style="58" customWidth="1"/>
    <col min="526" max="526" width="10.5" style="58" customWidth="1"/>
    <col min="527" max="527" width="14.125" style="58" customWidth="1"/>
    <col min="528" max="529" width="6.625" style="58" customWidth="1"/>
    <col min="530" max="770" width="9" style="58"/>
    <col min="771" max="771" width="10.625" style="58" customWidth="1"/>
    <col min="772" max="772" width="21.125" style="58" bestFit="1" customWidth="1"/>
    <col min="773" max="773" width="28.5" style="58" customWidth="1"/>
    <col min="774" max="774" width="22" style="58" customWidth="1"/>
    <col min="775" max="775" width="12" style="58" customWidth="1"/>
    <col min="776" max="776" width="24.75" style="58" customWidth="1"/>
    <col min="777" max="777" width="20" style="58" customWidth="1"/>
    <col min="778" max="778" width="18.625" style="58" bestFit="1" customWidth="1"/>
    <col min="779" max="779" width="13" style="58" customWidth="1"/>
    <col min="780" max="780" width="26.125" style="58" customWidth="1"/>
    <col min="781" max="781" width="11.25" style="58" customWidth="1"/>
    <col min="782" max="782" width="10.5" style="58" customWidth="1"/>
    <col min="783" max="783" width="14.125" style="58" customWidth="1"/>
    <col min="784" max="785" width="6.625" style="58" customWidth="1"/>
    <col min="786" max="1026" width="9" style="58"/>
    <col min="1027" max="1027" width="10.625" style="58" customWidth="1"/>
    <col min="1028" max="1028" width="21.125" style="58" bestFit="1" customWidth="1"/>
    <col min="1029" max="1029" width="28.5" style="58" customWidth="1"/>
    <col min="1030" max="1030" width="22" style="58" customWidth="1"/>
    <col min="1031" max="1031" width="12" style="58" customWidth="1"/>
    <col min="1032" max="1032" width="24.75" style="58" customWidth="1"/>
    <col min="1033" max="1033" width="20" style="58" customWidth="1"/>
    <col min="1034" max="1034" width="18.625" style="58" bestFit="1" customWidth="1"/>
    <col min="1035" max="1035" width="13" style="58" customWidth="1"/>
    <col min="1036" max="1036" width="26.125" style="58" customWidth="1"/>
    <col min="1037" max="1037" width="11.25" style="58" customWidth="1"/>
    <col min="1038" max="1038" width="10.5" style="58" customWidth="1"/>
    <col min="1039" max="1039" width="14.125" style="58" customWidth="1"/>
    <col min="1040" max="1041" width="6.625" style="58" customWidth="1"/>
    <col min="1042" max="1282" width="9" style="58"/>
    <col min="1283" max="1283" width="10.625" style="58" customWidth="1"/>
    <col min="1284" max="1284" width="21.125" style="58" bestFit="1" customWidth="1"/>
    <col min="1285" max="1285" width="28.5" style="58" customWidth="1"/>
    <col min="1286" max="1286" width="22" style="58" customWidth="1"/>
    <col min="1287" max="1287" width="12" style="58" customWidth="1"/>
    <col min="1288" max="1288" width="24.75" style="58" customWidth="1"/>
    <col min="1289" max="1289" width="20" style="58" customWidth="1"/>
    <col min="1290" max="1290" width="18.625" style="58" bestFit="1" customWidth="1"/>
    <col min="1291" max="1291" width="13" style="58" customWidth="1"/>
    <col min="1292" max="1292" width="26.125" style="58" customWidth="1"/>
    <col min="1293" max="1293" width="11.25" style="58" customWidth="1"/>
    <col min="1294" max="1294" width="10.5" style="58" customWidth="1"/>
    <col min="1295" max="1295" width="14.125" style="58" customWidth="1"/>
    <col min="1296" max="1297" width="6.625" style="58" customWidth="1"/>
    <col min="1298" max="1538" width="9" style="58"/>
    <col min="1539" max="1539" width="10.625" style="58" customWidth="1"/>
    <col min="1540" max="1540" width="21.125" style="58" bestFit="1" customWidth="1"/>
    <col min="1541" max="1541" width="28.5" style="58" customWidth="1"/>
    <col min="1542" max="1542" width="22" style="58" customWidth="1"/>
    <col min="1543" max="1543" width="12" style="58" customWidth="1"/>
    <col min="1544" max="1544" width="24.75" style="58" customWidth="1"/>
    <col min="1545" max="1545" width="20" style="58" customWidth="1"/>
    <col min="1546" max="1546" width="18.625" style="58" bestFit="1" customWidth="1"/>
    <col min="1547" max="1547" width="13" style="58" customWidth="1"/>
    <col min="1548" max="1548" width="26.125" style="58" customWidth="1"/>
    <col min="1549" max="1549" width="11.25" style="58" customWidth="1"/>
    <col min="1550" max="1550" width="10.5" style="58" customWidth="1"/>
    <col min="1551" max="1551" width="14.125" style="58" customWidth="1"/>
    <col min="1552" max="1553" width="6.625" style="58" customWidth="1"/>
    <col min="1554" max="1794" width="9" style="58"/>
    <col min="1795" max="1795" width="10.625" style="58" customWidth="1"/>
    <col min="1796" max="1796" width="21.125" style="58" bestFit="1" customWidth="1"/>
    <col min="1797" max="1797" width="28.5" style="58" customWidth="1"/>
    <col min="1798" max="1798" width="22" style="58" customWidth="1"/>
    <col min="1799" max="1799" width="12" style="58" customWidth="1"/>
    <col min="1800" max="1800" width="24.75" style="58" customWidth="1"/>
    <col min="1801" max="1801" width="20" style="58" customWidth="1"/>
    <col min="1802" max="1802" width="18.625" style="58" bestFit="1" customWidth="1"/>
    <col min="1803" max="1803" width="13" style="58" customWidth="1"/>
    <col min="1804" max="1804" width="26.125" style="58" customWidth="1"/>
    <col min="1805" max="1805" width="11.25" style="58" customWidth="1"/>
    <col min="1806" max="1806" width="10.5" style="58" customWidth="1"/>
    <col min="1807" max="1807" width="14.125" style="58" customWidth="1"/>
    <col min="1808" max="1809" width="6.625" style="58" customWidth="1"/>
    <col min="1810" max="2050" width="9" style="58"/>
    <col min="2051" max="2051" width="10.625" style="58" customWidth="1"/>
    <col min="2052" max="2052" width="21.125" style="58" bestFit="1" customWidth="1"/>
    <col min="2053" max="2053" width="28.5" style="58" customWidth="1"/>
    <col min="2054" max="2054" width="22" style="58" customWidth="1"/>
    <col min="2055" max="2055" width="12" style="58" customWidth="1"/>
    <col min="2056" max="2056" width="24.75" style="58" customWidth="1"/>
    <col min="2057" max="2057" width="20" style="58" customWidth="1"/>
    <col min="2058" max="2058" width="18.625" style="58" bestFit="1" customWidth="1"/>
    <col min="2059" max="2059" width="13" style="58" customWidth="1"/>
    <col min="2060" max="2060" width="26.125" style="58" customWidth="1"/>
    <col min="2061" max="2061" width="11.25" style="58" customWidth="1"/>
    <col min="2062" max="2062" width="10.5" style="58" customWidth="1"/>
    <col min="2063" max="2063" width="14.125" style="58" customWidth="1"/>
    <col min="2064" max="2065" width="6.625" style="58" customWidth="1"/>
    <col min="2066" max="2306" width="9" style="58"/>
    <col min="2307" max="2307" width="10.625" style="58" customWidth="1"/>
    <col min="2308" max="2308" width="21.125" style="58" bestFit="1" customWidth="1"/>
    <col min="2309" max="2309" width="28.5" style="58" customWidth="1"/>
    <col min="2310" max="2310" width="22" style="58" customWidth="1"/>
    <col min="2311" max="2311" width="12" style="58" customWidth="1"/>
    <col min="2312" max="2312" width="24.75" style="58" customWidth="1"/>
    <col min="2313" max="2313" width="20" style="58" customWidth="1"/>
    <col min="2314" max="2314" width="18.625" style="58" bestFit="1" customWidth="1"/>
    <col min="2315" max="2315" width="13" style="58" customWidth="1"/>
    <col min="2316" max="2316" width="26.125" style="58" customWidth="1"/>
    <col min="2317" max="2317" width="11.25" style="58" customWidth="1"/>
    <col min="2318" max="2318" width="10.5" style="58" customWidth="1"/>
    <col min="2319" max="2319" width="14.125" style="58" customWidth="1"/>
    <col min="2320" max="2321" width="6.625" style="58" customWidth="1"/>
    <col min="2322" max="2562" width="9" style="58"/>
    <col min="2563" max="2563" width="10.625" style="58" customWidth="1"/>
    <col min="2564" max="2564" width="21.125" style="58" bestFit="1" customWidth="1"/>
    <col min="2565" max="2565" width="28.5" style="58" customWidth="1"/>
    <col min="2566" max="2566" width="22" style="58" customWidth="1"/>
    <col min="2567" max="2567" width="12" style="58" customWidth="1"/>
    <col min="2568" max="2568" width="24.75" style="58" customWidth="1"/>
    <col min="2569" max="2569" width="20" style="58" customWidth="1"/>
    <col min="2570" max="2570" width="18.625" style="58" bestFit="1" customWidth="1"/>
    <col min="2571" max="2571" width="13" style="58" customWidth="1"/>
    <col min="2572" max="2572" width="26.125" style="58" customWidth="1"/>
    <col min="2573" max="2573" width="11.25" style="58" customWidth="1"/>
    <col min="2574" max="2574" width="10.5" style="58" customWidth="1"/>
    <col min="2575" max="2575" width="14.125" style="58" customWidth="1"/>
    <col min="2576" max="2577" width="6.625" style="58" customWidth="1"/>
    <col min="2578" max="2818" width="9" style="58"/>
    <col min="2819" max="2819" width="10.625" style="58" customWidth="1"/>
    <col min="2820" max="2820" width="21.125" style="58" bestFit="1" customWidth="1"/>
    <col min="2821" max="2821" width="28.5" style="58" customWidth="1"/>
    <col min="2822" max="2822" width="22" style="58" customWidth="1"/>
    <col min="2823" max="2823" width="12" style="58" customWidth="1"/>
    <col min="2824" max="2824" width="24.75" style="58" customWidth="1"/>
    <col min="2825" max="2825" width="20" style="58" customWidth="1"/>
    <col min="2826" max="2826" width="18.625" style="58" bestFit="1" customWidth="1"/>
    <col min="2827" max="2827" width="13" style="58" customWidth="1"/>
    <col min="2828" max="2828" width="26.125" style="58" customWidth="1"/>
    <col min="2829" max="2829" width="11.25" style="58" customWidth="1"/>
    <col min="2830" max="2830" width="10.5" style="58" customWidth="1"/>
    <col min="2831" max="2831" width="14.125" style="58" customWidth="1"/>
    <col min="2832" max="2833" width="6.625" style="58" customWidth="1"/>
    <col min="2834" max="3074" width="9" style="58"/>
    <col min="3075" max="3075" width="10.625" style="58" customWidth="1"/>
    <col min="3076" max="3076" width="21.125" style="58" bestFit="1" customWidth="1"/>
    <col min="3077" max="3077" width="28.5" style="58" customWidth="1"/>
    <col min="3078" max="3078" width="22" style="58" customWidth="1"/>
    <col min="3079" max="3079" width="12" style="58" customWidth="1"/>
    <col min="3080" max="3080" width="24.75" style="58" customWidth="1"/>
    <col min="3081" max="3081" width="20" style="58" customWidth="1"/>
    <col min="3082" max="3082" width="18.625" style="58" bestFit="1" customWidth="1"/>
    <col min="3083" max="3083" width="13" style="58" customWidth="1"/>
    <col min="3084" max="3084" width="26.125" style="58" customWidth="1"/>
    <col min="3085" max="3085" width="11.25" style="58" customWidth="1"/>
    <col min="3086" max="3086" width="10.5" style="58" customWidth="1"/>
    <col min="3087" max="3087" width="14.125" style="58" customWidth="1"/>
    <col min="3088" max="3089" width="6.625" style="58" customWidth="1"/>
    <col min="3090" max="3330" width="9" style="58"/>
    <col min="3331" max="3331" width="10.625" style="58" customWidth="1"/>
    <col min="3332" max="3332" width="21.125" style="58" bestFit="1" customWidth="1"/>
    <col min="3333" max="3333" width="28.5" style="58" customWidth="1"/>
    <col min="3334" max="3334" width="22" style="58" customWidth="1"/>
    <col min="3335" max="3335" width="12" style="58" customWidth="1"/>
    <col min="3336" max="3336" width="24.75" style="58" customWidth="1"/>
    <col min="3337" max="3337" width="20" style="58" customWidth="1"/>
    <col min="3338" max="3338" width="18.625" style="58" bestFit="1" customWidth="1"/>
    <col min="3339" max="3339" width="13" style="58" customWidth="1"/>
    <col min="3340" max="3340" width="26.125" style="58" customWidth="1"/>
    <col min="3341" max="3341" width="11.25" style="58" customWidth="1"/>
    <col min="3342" max="3342" width="10.5" style="58" customWidth="1"/>
    <col min="3343" max="3343" width="14.125" style="58" customWidth="1"/>
    <col min="3344" max="3345" width="6.625" style="58" customWidth="1"/>
    <col min="3346" max="3586" width="9" style="58"/>
    <col min="3587" max="3587" width="10.625" style="58" customWidth="1"/>
    <col min="3588" max="3588" width="21.125" style="58" bestFit="1" customWidth="1"/>
    <col min="3589" max="3589" width="28.5" style="58" customWidth="1"/>
    <col min="3590" max="3590" width="22" style="58" customWidth="1"/>
    <col min="3591" max="3591" width="12" style="58" customWidth="1"/>
    <col min="3592" max="3592" width="24.75" style="58" customWidth="1"/>
    <col min="3593" max="3593" width="20" style="58" customWidth="1"/>
    <col min="3594" max="3594" width="18.625" style="58" bestFit="1" customWidth="1"/>
    <col min="3595" max="3595" width="13" style="58" customWidth="1"/>
    <col min="3596" max="3596" width="26.125" style="58" customWidth="1"/>
    <col min="3597" max="3597" width="11.25" style="58" customWidth="1"/>
    <col min="3598" max="3598" width="10.5" style="58" customWidth="1"/>
    <col min="3599" max="3599" width="14.125" style="58" customWidth="1"/>
    <col min="3600" max="3601" width="6.625" style="58" customWidth="1"/>
    <col min="3602" max="3842" width="9" style="58"/>
    <col min="3843" max="3843" width="10.625" style="58" customWidth="1"/>
    <col min="3844" max="3844" width="21.125" style="58" bestFit="1" customWidth="1"/>
    <col min="3845" max="3845" width="28.5" style="58" customWidth="1"/>
    <col min="3846" max="3846" width="22" style="58" customWidth="1"/>
    <col min="3847" max="3847" width="12" style="58" customWidth="1"/>
    <col min="3848" max="3848" width="24.75" style="58" customWidth="1"/>
    <col min="3849" max="3849" width="20" style="58" customWidth="1"/>
    <col min="3850" max="3850" width="18.625" style="58" bestFit="1" customWidth="1"/>
    <col min="3851" max="3851" width="13" style="58" customWidth="1"/>
    <col min="3852" max="3852" width="26.125" style="58" customWidth="1"/>
    <col min="3853" max="3853" width="11.25" style="58" customWidth="1"/>
    <col min="3854" max="3854" width="10.5" style="58" customWidth="1"/>
    <col min="3855" max="3855" width="14.125" style="58" customWidth="1"/>
    <col min="3856" max="3857" width="6.625" style="58" customWidth="1"/>
    <col min="3858" max="4098" width="9" style="58"/>
    <col min="4099" max="4099" width="10.625" style="58" customWidth="1"/>
    <col min="4100" max="4100" width="21.125" style="58" bestFit="1" customWidth="1"/>
    <col min="4101" max="4101" width="28.5" style="58" customWidth="1"/>
    <col min="4102" max="4102" width="22" style="58" customWidth="1"/>
    <col min="4103" max="4103" width="12" style="58" customWidth="1"/>
    <col min="4104" max="4104" width="24.75" style="58" customWidth="1"/>
    <col min="4105" max="4105" width="20" style="58" customWidth="1"/>
    <col min="4106" max="4106" width="18.625" style="58" bestFit="1" customWidth="1"/>
    <col min="4107" max="4107" width="13" style="58" customWidth="1"/>
    <col min="4108" max="4108" width="26.125" style="58" customWidth="1"/>
    <col min="4109" max="4109" width="11.25" style="58" customWidth="1"/>
    <col min="4110" max="4110" width="10.5" style="58" customWidth="1"/>
    <col min="4111" max="4111" width="14.125" style="58" customWidth="1"/>
    <col min="4112" max="4113" width="6.625" style="58" customWidth="1"/>
    <col min="4114" max="4354" width="9" style="58"/>
    <col min="4355" max="4355" width="10.625" style="58" customWidth="1"/>
    <col min="4356" max="4356" width="21.125" style="58" bestFit="1" customWidth="1"/>
    <col min="4357" max="4357" width="28.5" style="58" customWidth="1"/>
    <col min="4358" max="4358" width="22" style="58" customWidth="1"/>
    <col min="4359" max="4359" width="12" style="58" customWidth="1"/>
    <col min="4360" max="4360" width="24.75" style="58" customWidth="1"/>
    <col min="4361" max="4361" width="20" style="58" customWidth="1"/>
    <col min="4362" max="4362" width="18.625" style="58" bestFit="1" customWidth="1"/>
    <col min="4363" max="4363" width="13" style="58" customWidth="1"/>
    <col min="4364" max="4364" width="26.125" style="58" customWidth="1"/>
    <col min="4365" max="4365" width="11.25" style="58" customWidth="1"/>
    <col min="4366" max="4366" width="10.5" style="58" customWidth="1"/>
    <col min="4367" max="4367" width="14.125" style="58" customWidth="1"/>
    <col min="4368" max="4369" width="6.625" style="58" customWidth="1"/>
    <col min="4370" max="4610" width="9" style="58"/>
    <col min="4611" max="4611" width="10.625" style="58" customWidth="1"/>
    <col min="4612" max="4612" width="21.125" style="58" bestFit="1" customWidth="1"/>
    <col min="4613" max="4613" width="28.5" style="58" customWidth="1"/>
    <col min="4614" max="4614" width="22" style="58" customWidth="1"/>
    <col min="4615" max="4615" width="12" style="58" customWidth="1"/>
    <col min="4616" max="4616" width="24.75" style="58" customWidth="1"/>
    <col min="4617" max="4617" width="20" style="58" customWidth="1"/>
    <col min="4618" max="4618" width="18.625" style="58" bestFit="1" customWidth="1"/>
    <col min="4619" max="4619" width="13" style="58" customWidth="1"/>
    <col min="4620" max="4620" width="26.125" style="58" customWidth="1"/>
    <col min="4621" max="4621" width="11.25" style="58" customWidth="1"/>
    <col min="4622" max="4622" width="10.5" style="58" customWidth="1"/>
    <col min="4623" max="4623" width="14.125" style="58" customWidth="1"/>
    <col min="4624" max="4625" width="6.625" style="58" customWidth="1"/>
    <col min="4626" max="4866" width="9" style="58"/>
    <col min="4867" max="4867" width="10.625" style="58" customWidth="1"/>
    <col min="4868" max="4868" width="21.125" style="58" bestFit="1" customWidth="1"/>
    <col min="4869" max="4869" width="28.5" style="58" customWidth="1"/>
    <col min="4870" max="4870" width="22" style="58" customWidth="1"/>
    <col min="4871" max="4871" width="12" style="58" customWidth="1"/>
    <col min="4872" max="4872" width="24.75" style="58" customWidth="1"/>
    <col min="4873" max="4873" width="20" style="58" customWidth="1"/>
    <col min="4874" max="4874" width="18.625" style="58" bestFit="1" customWidth="1"/>
    <col min="4875" max="4875" width="13" style="58" customWidth="1"/>
    <col min="4876" max="4876" width="26.125" style="58" customWidth="1"/>
    <col min="4877" max="4877" width="11.25" style="58" customWidth="1"/>
    <col min="4878" max="4878" width="10.5" style="58" customWidth="1"/>
    <col min="4879" max="4879" width="14.125" style="58" customWidth="1"/>
    <col min="4880" max="4881" width="6.625" style="58" customWidth="1"/>
    <col min="4882" max="5122" width="9" style="58"/>
    <col min="5123" max="5123" width="10.625" style="58" customWidth="1"/>
    <col min="5124" max="5124" width="21.125" style="58" bestFit="1" customWidth="1"/>
    <col min="5125" max="5125" width="28.5" style="58" customWidth="1"/>
    <col min="5126" max="5126" width="22" style="58" customWidth="1"/>
    <col min="5127" max="5127" width="12" style="58" customWidth="1"/>
    <col min="5128" max="5128" width="24.75" style="58" customWidth="1"/>
    <col min="5129" max="5129" width="20" style="58" customWidth="1"/>
    <col min="5130" max="5130" width="18.625" style="58" bestFit="1" customWidth="1"/>
    <col min="5131" max="5131" width="13" style="58" customWidth="1"/>
    <col min="5132" max="5132" width="26.125" style="58" customWidth="1"/>
    <col min="5133" max="5133" width="11.25" style="58" customWidth="1"/>
    <col min="5134" max="5134" width="10.5" style="58" customWidth="1"/>
    <col min="5135" max="5135" width="14.125" style="58" customWidth="1"/>
    <col min="5136" max="5137" width="6.625" style="58" customWidth="1"/>
    <col min="5138" max="5378" width="9" style="58"/>
    <col min="5379" max="5379" width="10.625" style="58" customWidth="1"/>
    <col min="5380" max="5380" width="21.125" style="58" bestFit="1" customWidth="1"/>
    <col min="5381" max="5381" width="28.5" style="58" customWidth="1"/>
    <col min="5382" max="5382" width="22" style="58" customWidth="1"/>
    <col min="5383" max="5383" width="12" style="58" customWidth="1"/>
    <col min="5384" max="5384" width="24.75" style="58" customWidth="1"/>
    <col min="5385" max="5385" width="20" style="58" customWidth="1"/>
    <col min="5386" max="5386" width="18.625" style="58" bestFit="1" customWidth="1"/>
    <col min="5387" max="5387" width="13" style="58" customWidth="1"/>
    <col min="5388" max="5388" width="26.125" style="58" customWidth="1"/>
    <col min="5389" max="5389" width="11.25" style="58" customWidth="1"/>
    <col min="5390" max="5390" width="10.5" style="58" customWidth="1"/>
    <col min="5391" max="5391" width="14.125" style="58" customWidth="1"/>
    <col min="5392" max="5393" width="6.625" style="58" customWidth="1"/>
    <col min="5394" max="5634" width="9" style="58"/>
    <col min="5635" max="5635" width="10.625" style="58" customWidth="1"/>
    <col min="5636" max="5636" width="21.125" style="58" bestFit="1" customWidth="1"/>
    <col min="5637" max="5637" width="28.5" style="58" customWidth="1"/>
    <col min="5638" max="5638" width="22" style="58" customWidth="1"/>
    <col min="5639" max="5639" width="12" style="58" customWidth="1"/>
    <col min="5640" max="5640" width="24.75" style="58" customWidth="1"/>
    <col min="5641" max="5641" width="20" style="58" customWidth="1"/>
    <col min="5642" max="5642" width="18.625" style="58" bestFit="1" customWidth="1"/>
    <col min="5643" max="5643" width="13" style="58" customWidth="1"/>
    <col min="5644" max="5644" width="26.125" style="58" customWidth="1"/>
    <col min="5645" max="5645" width="11.25" style="58" customWidth="1"/>
    <col min="5646" max="5646" width="10.5" style="58" customWidth="1"/>
    <col min="5647" max="5647" width="14.125" style="58" customWidth="1"/>
    <col min="5648" max="5649" width="6.625" style="58" customWidth="1"/>
    <col min="5650" max="5890" width="9" style="58"/>
    <col min="5891" max="5891" width="10.625" style="58" customWidth="1"/>
    <col min="5892" max="5892" width="21.125" style="58" bestFit="1" customWidth="1"/>
    <col min="5893" max="5893" width="28.5" style="58" customWidth="1"/>
    <col min="5894" max="5894" width="22" style="58" customWidth="1"/>
    <col min="5895" max="5895" width="12" style="58" customWidth="1"/>
    <col min="5896" max="5896" width="24.75" style="58" customWidth="1"/>
    <col min="5897" max="5897" width="20" style="58" customWidth="1"/>
    <col min="5898" max="5898" width="18.625" style="58" bestFit="1" customWidth="1"/>
    <col min="5899" max="5899" width="13" style="58" customWidth="1"/>
    <col min="5900" max="5900" width="26.125" style="58" customWidth="1"/>
    <col min="5901" max="5901" width="11.25" style="58" customWidth="1"/>
    <col min="5902" max="5902" width="10.5" style="58" customWidth="1"/>
    <col min="5903" max="5903" width="14.125" style="58" customWidth="1"/>
    <col min="5904" max="5905" width="6.625" style="58" customWidth="1"/>
    <col min="5906" max="6146" width="9" style="58"/>
    <col min="6147" max="6147" width="10.625" style="58" customWidth="1"/>
    <col min="6148" max="6148" width="21.125" style="58" bestFit="1" customWidth="1"/>
    <col min="6149" max="6149" width="28.5" style="58" customWidth="1"/>
    <col min="6150" max="6150" width="22" style="58" customWidth="1"/>
    <col min="6151" max="6151" width="12" style="58" customWidth="1"/>
    <col min="6152" max="6152" width="24.75" style="58" customWidth="1"/>
    <col min="6153" max="6153" width="20" style="58" customWidth="1"/>
    <col min="6154" max="6154" width="18.625" style="58" bestFit="1" customWidth="1"/>
    <col min="6155" max="6155" width="13" style="58" customWidth="1"/>
    <col min="6156" max="6156" width="26.125" style="58" customWidth="1"/>
    <col min="6157" max="6157" width="11.25" style="58" customWidth="1"/>
    <col min="6158" max="6158" width="10.5" style="58" customWidth="1"/>
    <col min="6159" max="6159" width="14.125" style="58" customWidth="1"/>
    <col min="6160" max="6161" width="6.625" style="58" customWidth="1"/>
    <col min="6162" max="6402" width="9" style="58"/>
    <col min="6403" max="6403" width="10.625" style="58" customWidth="1"/>
    <col min="6404" max="6404" width="21.125" style="58" bestFit="1" customWidth="1"/>
    <col min="6405" max="6405" width="28.5" style="58" customWidth="1"/>
    <col min="6406" max="6406" width="22" style="58" customWidth="1"/>
    <col min="6407" max="6407" width="12" style="58" customWidth="1"/>
    <col min="6408" max="6408" width="24.75" style="58" customWidth="1"/>
    <col min="6409" max="6409" width="20" style="58" customWidth="1"/>
    <col min="6410" max="6410" width="18.625" style="58" bestFit="1" customWidth="1"/>
    <col min="6411" max="6411" width="13" style="58" customWidth="1"/>
    <col min="6412" max="6412" width="26.125" style="58" customWidth="1"/>
    <col min="6413" max="6413" width="11.25" style="58" customWidth="1"/>
    <col min="6414" max="6414" width="10.5" style="58" customWidth="1"/>
    <col min="6415" max="6415" width="14.125" style="58" customWidth="1"/>
    <col min="6416" max="6417" width="6.625" style="58" customWidth="1"/>
    <col min="6418" max="6658" width="9" style="58"/>
    <col min="6659" max="6659" width="10.625" style="58" customWidth="1"/>
    <col min="6660" max="6660" width="21.125" style="58" bestFit="1" customWidth="1"/>
    <col min="6661" max="6661" width="28.5" style="58" customWidth="1"/>
    <col min="6662" max="6662" width="22" style="58" customWidth="1"/>
    <col min="6663" max="6663" width="12" style="58" customWidth="1"/>
    <col min="6664" max="6664" width="24.75" style="58" customWidth="1"/>
    <col min="6665" max="6665" width="20" style="58" customWidth="1"/>
    <col min="6666" max="6666" width="18.625" style="58" bestFit="1" customWidth="1"/>
    <col min="6667" max="6667" width="13" style="58" customWidth="1"/>
    <col min="6668" max="6668" width="26.125" style="58" customWidth="1"/>
    <col min="6669" max="6669" width="11.25" style="58" customWidth="1"/>
    <col min="6670" max="6670" width="10.5" style="58" customWidth="1"/>
    <col min="6671" max="6671" width="14.125" style="58" customWidth="1"/>
    <col min="6672" max="6673" width="6.625" style="58" customWidth="1"/>
    <col min="6674" max="6914" width="9" style="58"/>
    <col min="6915" max="6915" width="10.625" style="58" customWidth="1"/>
    <col min="6916" max="6916" width="21.125" style="58" bestFit="1" customWidth="1"/>
    <col min="6917" max="6917" width="28.5" style="58" customWidth="1"/>
    <col min="6918" max="6918" width="22" style="58" customWidth="1"/>
    <col min="6919" max="6919" width="12" style="58" customWidth="1"/>
    <col min="6920" max="6920" width="24.75" style="58" customWidth="1"/>
    <col min="6921" max="6921" width="20" style="58" customWidth="1"/>
    <col min="6922" max="6922" width="18.625" style="58" bestFit="1" customWidth="1"/>
    <col min="6923" max="6923" width="13" style="58" customWidth="1"/>
    <col min="6924" max="6924" width="26.125" style="58" customWidth="1"/>
    <col min="6925" max="6925" width="11.25" style="58" customWidth="1"/>
    <col min="6926" max="6926" width="10.5" style="58" customWidth="1"/>
    <col min="6927" max="6927" width="14.125" style="58" customWidth="1"/>
    <col min="6928" max="6929" width="6.625" style="58" customWidth="1"/>
    <col min="6930" max="7170" width="9" style="58"/>
    <col min="7171" max="7171" width="10.625" style="58" customWidth="1"/>
    <col min="7172" max="7172" width="21.125" style="58" bestFit="1" customWidth="1"/>
    <col min="7173" max="7173" width="28.5" style="58" customWidth="1"/>
    <col min="7174" max="7174" width="22" style="58" customWidth="1"/>
    <col min="7175" max="7175" width="12" style="58" customWidth="1"/>
    <col min="7176" max="7176" width="24.75" style="58" customWidth="1"/>
    <col min="7177" max="7177" width="20" style="58" customWidth="1"/>
    <col min="7178" max="7178" width="18.625" style="58" bestFit="1" customWidth="1"/>
    <col min="7179" max="7179" width="13" style="58" customWidth="1"/>
    <col min="7180" max="7180" width="26.125" style="58" customWidth="1"/>
    <col min="7181" max="7181" width="11.25" style="58" customWidth="1"/>
    <col min="7182" max="7182" width="10.5" style="58" customWidth="1"/>
    <col min="7183" max="7183" width="14.125" style="58" customWidth="1"/>
    <col min="7184" max="7185" width="6.625" style="58" customWidth="1"/>
    <col min="7186" max="7426" width="9" style="58"/>
    <col min="7427" max="7427" width="10.625" style="58" customWidth="1"/>
    <col min="7428" max="7428" width="21.125" style="58" bestFit="1" customWidth="1"/>
    <col min="7429" max="7429" width="28.5" style="58" customWidth="1"/>
    <col min="7430" max="7430" width="22" style="58" customWidth="1"/>
    <col min="7431" max="7431" width="12" style="58" customWidth="1"/>
    <col min="7432" max="7432" width="24.75" style="58" customWidth="1"/>
    <col min="7433" max="7433" width="20" style="58" customWidth="1"/>
    <col min="7434" max="7434" width="18.625" style="58" bestFit="1" customWidth="1"/>
    <col min="7435" max="7435" width="13" style="58" customWidth="1"/>
    <col min="7436" max="7436" width="26.125" style="58" customWidth="1"/>
    <col min="7437" max="7437" width="11.25" style="58" customWidth="1"/>
    <col min="7438" max="7438" width="10.5" style="58" customWidth="1"/>
    <col min="7439" max="7439" width="14.125" style="58" customWidth="1"/>
    <col min="7440" max="7441" width="6.625" style="58" customWidth="1"/>
    <col min="7442" max="7682" width="9" style="58"/>
    <col min="7683" max="7683" width="10.625" style="58" customWidth="1"/>
    <col min="7684" max="7684" width="21.125" style="58" bestFit="1" customWidth="1"/>
    <col min="7685" max="7685" width="28.5" style="58" customWidth="1"/>
    <col min="7686" max="7686" width="22" style="58" customWidth="1"/>
    <col min="7687" max="7687" width="12" style="58" customWidth="1"/>
    <col min="7688" max="7688" width="24.75" style="58" customWidth="1"/>
    <col min="7689" max="7689" width="20" style="58" customWidth="1"/>
    <col min="7690" max="7690" width="18.625" style="58" bestFit="1" customWidth="1"/>
    <col min="7691" max="7691" width="13" style="58" customWidth="1"/>
    <col min="7692" max="7692" width="26.125" style="58" customWidth="1"/>
    <col min="7693" max="7693" width="11.25" style="58" customWidth="1"/>
    <col min="7694" max="7694" width="10.5" style="58" customWidth="1"/>
    <col min="7695" max="7695" width="14.125" style="58" customWidth="1"/>
    <col min="7696" max="7697" width="6.625" style="58" customWidth="1"/>
    <col min="7698" max="7938" width="9" style="58"/>
    <col min="7939" max="7939" width="10.625" style="58" customWidth="1"/>
    <col min="7940" max="7940" width="21.125" style="58" bestFit="1" customWidth="1"/>
    <col min="7941" max="7941" width="28.5" style="58" customWidth="1"/>
    <col min="7942" max="7942" width="22" style="58" customWidth="1"/>
    <col min="7943" max="7943" width="12" style="58" customWidth="1"/>
    <col min="7944" max="7944" width="24.75" style="58" customWidth="1"/>
    <col min="7945" max="7945" width="20" style="58" customWidth="1"/>
    <col min="7946" max="7946" width="18.625" style="58" bestFit="1" customWidth="1"/>
    <col min="7947" max="7947" width="13" style="58" customWidth="1"/>
    <col min="7948" max="7948" width="26.125" style="58" customWidth="1"/>
    <col min="7949" max="7949" width="11.25" style="58" customWidth="1"/>
    <col min="7950" max="7950" width="10.5" style="58" customWidth="1"/>
    <col min="7951" max="7951" width="14.125" style="58" customWidth="1"/>
    <col min="7952" max="7953" width="6.625" style="58" customWidth="1"/>
    <col min="7954" max="8194" width="9" style="58"/>
    <col min="8195" max="8195" width="10.625" style="58" customWidth="1"/>
    <col min="8196" max="8196" width="21.125" style="58" bestFit="1" customWidth="1"/>
    <col min="8197" max="8197" width="28.5" style="58" customWidth="1"/>
    <col min="8198" max="8198" width="22" style="58" customWidth="1"/>
    <col min="8199" max="8199" width="12" style="58" customWidth="1"/>
    <col min="8200" max="8200" width="24.75" style="58" customWidth="1"/>
    <col min="8201" max="8201" width="20" style="58" customWidth="1"/>
    <col min="8202" max="8202" width="18.625" style="58" bestFit="1" customWidth="1"/>
    <col min="8203" max="8203" width="13" style="58" customWidth="1"/>
    <col min="8204" max="8204" width="26.125" style="58" customWidth="1"/>
    <col min="8205" max="8205" width="11.25" style="58" customWidth="1"/>
    <col min="8206" max="8206" width="10.5" style="58" customWidth="1"/>
    <col min="8207" max="8207" width="14.125" style="58" customWidth="1"/>
    <col min="8208" max="8209" width="6.625" style="58" customWidth="1"/>
    <col min="8210" max="8450" width="9" style="58"/>
    <col min="8451" max="8451" width="10.625" style="58" customWidth="1"/>
    <col min="8452" max="8452" width="21.125" style="58" bestFit="1" customWidth="1"/>
    <col min="8453" max="8453" width="28.5" style="58" customWidth="1"/>
    <col min="8454" max="8454" width="22" style="58" customWidth="1"/>
    <col min="8455" max="8455" width="12" style="58" customWidth="1"/>
    <col min="8456" max="8456" width="24.75" style="58" customWidth="1"/>
    <col min="8457" max="8457" width="20" style="58" customWidth="1"/>
    <col min="8458" max="8458" width="18.625" style="58" bestFit="1" customWidth="1"/>
    <col min="8459" max="8459" width="13" style="58" customWidth="1"/>
    <col min="8460" max="8460" width="26.125" style="58" customWidth="1"/>
    <col min="8461" max="8461" width="11.25" style="58" customWidth="1"/>
    <col min="8462" max="8462" width="10.5" style="58" customWidth="1"/>
    <col min="8463" max="8463" width="14.125" style="58" customWidth="1"/>
    <col min="8464" max="8465" width="6.625" style="58" customWidth="1"/>
    <col min="8466" max="8706" width="9" style="58"/>
    <col min="8707" max="8707" width="10.625" style="58" customWidth="1"/>
    <col min="8708" max="8708" width="21.125" style="58" bestFit="1" customWidth="1"/>
    <col min="8709" max="8709" width="28.5" style="58" customWidth="1"/>
    <col min="8710" max="8710" width="22" style="58" customWidth="1"/>
    <col min="8711" max="8711" width="12" style="58" customWidth="1"/>
    <col min="8712" max="8712" width="24.75" style="58" customWidth="1"/>
    <col min="8713" max="8713" width="20" style="58" customWidth="1"/>
    <col min="8714" max="8714" width="18.625" style="58" bestFit="1" customWidth="1"/>
    <col min="8715" max="8715" width="13" style="58" customWidth="1"/>
    <col min="8716" max="8716" width="26.125" style="58" customWidth="1"/>
    <col min="8717" max="8717" width="11.25" style="58" customWidth="1"/>
    <col min="8718" max="8718" width="10.5" style="58" customWidth="1"/>
    <col min="8719" max="8719" width="14.125" style="58" customWidth="1"/>
    <col min="8720" max="8721" width="6.625" style="58" customWidth="1"/>
    <col min="8722" max="8962" width="9" style="58"/>
    <col min="8963" max="8963" width="10.625" style="58" customWidth="1"/>
    <col min="8964" max="8964" width="21.125" style="58" bestFit="1" customWidth="1"/>
    <col min="8965" max="8965" width="28.5" style="58" customWidth="1"/>
    <col min="8966" max="8966" width="22" style="58" customWidth="1"/>
    <col min="8967" max="8967" width="12" style="58" customWidth="1"/>
    <col min="8968" max="8968" width="24.75" style="58" customWidth="1"/>
    <col min="8969" max="8969" width="20" style="58" customWidth="1"/>
    <col min="8970" max="8970" width="18.625" style="58" bestFit="1" customWidth="1"/>
    <col min="8971" max="8971" width="13" style="58" customWidth="1"/>
    <col min="8972" max="8972" width="26.125" style="58" customWidth="1"/>
    <col min="8973" max="8973" width="11.25" style="58" customWidth="1"/>
    <col min="8974" max="8974" width="10.5" style="58" customWidth="1"/>
    <col min="8975" max="8975" width="14.125" style="58" customWidth="1"/>
    <col min="8976" max="8977" width="6.625" style="58" customWidth="1"/>
    <col min="8978" max="9218" width="9" style="58"/>
    <col min="9219" max="9219" width="10.625" style="58" customWidth="1"/>
    <col min="9220" max="9220" width="21.125" style="58" bestFit="1" customWidth="1"/>
    <col min="9221" max="9221" width="28.5" style="58" customWidth="1"/>
    <col min="9222" max="9222" width="22" style="58" customWidth="1"/>
    <col min="9223" max="9223" width="12" style="58" customWidth="1"/>
    <col min="9224" max="9224" width="24.75" style="58" customWidth="1"/>
    <col min="9225" max="9225" width="20" style="58" customWidth="1"/>
    <col min="9226" max="9226" width="18.625" style="58" bestFit="1" customWidth="1"/>
    <col min="9227" max="9227" width="13" style="58" customWidth="1"/>
    <col min="9228" max="9228" width="26.125" style="58" customWidth="1"/>
    <col min="9229" max="9229" width="11.25" style="58" customWidth="1"/>
    <col min="9230" max="9230" width="10.5" style="58" customWidth="1"/>
    <col min="9231" max="9231" width="14.125" style="58" customWidth="1"/>
    <col min="9232" max="9233" width="6.625" style="58" customWidth="1"/>
    <col min="9234" max="9474" width="9" style="58"/>
    <col min="9475" max="9475" width="10.625" style="58" customWidth="1"/>
    <col min="9476" max="9476" width="21.125" style="58" bestFit="1" customWidth="1"/>
    <col min="9477" max="9477" width="28.5" style="58" customWidth="1"/>
    <col min="9478" max="9478" width="22" style="58" customWidth="1"/>
    <col min="9479" max="9479" width="12" style="58" customWidth="1"/>
    <col min="9480" max="9480" width="24.75" style="58" customWidth="1"/>
    <col min="9481" max="9481" width="20" style="58" customWidth="1"/>
    <col min="9482" max="9482" width="18.625" style="58" bestFit="1" customWidth="1"/>
    <col min="9483" max="9483" width="13" style="58" customWidth="1"/>
    <col min="9484" max="9484" width="26.125" style="58" customWidth="1"/>
    <col min="9485" max="9485" width="11.25" style="58" customWidth="1"/>
    <col min="9486" max="9486" width="10.5" style="58" customWidth="1"/>
    <col min="9487" max="9487" width="14.125" style="58" customWidth="1"/>
    <col min="9488" max="9489" width="6.625" style="58" customWidth="1"/>
    <col min="9490" max="9730" width="9" style="58"/>
    <col min="9731" max="9731" width="10.625" style="58" customWidth="1"/>
    <col min="9732" max="9732" width="21.125" style="58" bestFit="1" customWidth="1"/>
    <col min="9733" max="9733" width="28.5" style="58" customWidth="1"/>
    <col min="9734" max="9734" width="22" style="58" customWidth="1"/>
    <col min="9735" max="9735" width="12" style="58" customWidth="1"/>
    <col min="9736" max="9736" width="24.75" style="58" customWidth="1"/>
    <col min="9737" max="9737" width="20" style="58" customWidth="1"/>
    <col min="9738" max="9738" width="18.625" style="58" bestFit="1" customWidth="1"/>
    <col min="9739" max="9739" width="13" style="58" customWidth="1"/>
    <col min="9740" max="9740" width="26.125" style="58" customWidth="1"/>
    <col min="9741" max="9741" width="11.25" style="58" customWidth="1"/>
    <col min="9742" max="9742" width="10.5" style="58" customWidth="1"/>
    <col min="9743" max="9743" width="14.125" style="58" customWidth="1"/>
    <col min="9744" max="9745" width="6.625" style="58" customWidth="1"/>
    <col min="9746" max="9986" width="9" style="58"/>
    <col min="9987" max="9987" width="10.625" style="58" customWidth="1"/>
    <col min="9988" max="9988" width="21.125" style="58" bestFit="1" customWidth="1"/>
    <col min="9989" max="9989" width="28.5" style="58" customWidth="1"/>
    <col min="9990" max="9990" width="22" style="58" customWidth="1"/>
    <col min="9991" max="9991" width="12" style="58" customWidth="1"/>
    <col min="9992" max="9992" width="24.75" style="58" customWidth="1"/>
    <col min="9993" max="9993" width="20" style="58" customWidth="1"/>
    <col min="9994" max="9994" width="18.625" style="58" bestFit="1" customWidth="1"/>
    <col min="9995" max="9995" width="13" style="58" customWidth="1"/>
    <col min="9996" max="9996" width="26.125" style="58" customWidth="1"/>
    <col min="9997" max="9997" width="11.25" style="58" customWidth="1"/>
    <col min="9998" max="9998" width="10.5" style="58" customWidth="1"/>
    <col min="9999" max="9999" width="14.125" style="58" customWidth="1"/>
    <col min="10000" max="10001" width="6.625" style="58" customWidth="1"/>
    <col min="10002" max="10242" width="9" style="58"/>
    <col min="10243" max="10243" width="10.625" style="58" customWidth="1"/>
    <col min="10244" max="10244" width="21.125" style="58" bestFit="1" customWidth="1"/>
    <col min="10245" max="10245" width="28.5" style="58" customWidth="1"/>
    <col min="10246" max="10246" width="22" style="58" customWidth="1"/>
    <col min="10247" max="10247" width="12" style="58" customWidth="1"/>
    <col min="10248" max="10248" width="24.75" style="58" customWidth="1"/>
    <col min="10249" max="10249" width="20" style="58" customWidth="1"/>
    <col min="10250" max="10250" width="18.625" style="58" bestFit="1" customWidth="1"/>
    <col min="10251" max="10251" width="13" style="58" customWidth="1"/>
    <col min="10252" max="10252" width="26.125" style="58" customWidth="1"/>
    <col min="10253" max="10253" width="11.25" style="58" customWidth="1"/>
    <col min="10254" max="10254" width="10.5" style="58" customWidth="1"/>
    <col min="10255" max="10255" width="14.125" style="58" customWidth="1"/>
    <col min="10256" max="10257" width="6.625" style="58" customWidth="1"/>
    <col min="10258" max="10498" width="9" style="58"/>
    <col min="10499" max="10499" width="10.625" style="58" customWidth="1"/>
    <col min="10500" max="10500" width="21.125" style="58" bestFit="1" customWidth="1"/>
    <col min="10501" max="10501" width="28.5" style="58" customWidth="1"/>
    <col min="10502" max="10502" width="22" style="58" customWidth="1"/>
    <col min="10503" max="10503" width="12" style="58" customWidth="1"/>
    <col min="10504" max="10504" width="24.75" style="58" customWidth="1"/>
    <col min="10505" max="10505" width="20" style="58" customWidth="1"/>
    <col min="10506" max="10506" width="18.625" style="58" bestFit="1" customWidth="1"/>
    <col min="10507" max="10507" width="13" style="58" customWidth="1"/>
    <col min="10508" max="10508" width="26.125" style="58" customWidth="1"/>
    <col min="10509" max="10509" width="11.25" style="58" customWidth="1"/>
    <col min="10510" max="10510" width="10.5" style="58" customWidth="1"/>
    <col min="10511" max="10511" width="14.125" style="58" customWidth="1"/>
    <col min="10512" max="10513" width="6.625" style="58" customWidth="1"/>
    <col min="10514" max="10754" width="9" style="58"/>
    <col min="10755" max="10755" width="10.625" style="58" customWidth="1"/>
    <col min="10756" max="10756" width="21.125" style="58" bestFit="1" customWidth="1"/>
    <col min="10757" max="10757" width="28.5" style="58" customWidth="1"/>
    <col min="10758" max="10758" width="22" style="58" customWidth="1"/>
    <col min="10759" max="10759" width="12" style="58" customWidth="1"/>
    <col min="10760" max="10760" width="24.75" style="58" customWidth="1"/>
    <col min="10761" max="10761" width="20" style="58" customWidth="1"/>
    <col min="10762" max="10762" width="18.625" style="58" bestFit="1" customWidth="1"/>
    <col min="10763" max="10763" width="13" style="58" customWidth="1"/>
    <col min="10764" max="10764" width="26.125" style="58" customWidth="1"/>
    <col min="10765" max="10765" width="11.25" style="58" customWidth="1"/>
    <col min="10766" max="10766" width="10.5" style="58" customWidth="1"/>
    <col min="10767" max="10767" width="14.125" style="58" customWidth="1"/>
    <col min="10768" max="10769" width="6.625" style="58" customWidth="1"/>
    <col min="10770" max="11010" width="9" style="58"/>
    <col min="11011" max="11011" width="10.625" style="58" customWidth="1"/>
    <col min="11012" max="11012" width="21.125" style="58" bestFit="1" customWidth="1"/>
    <col min="11013" max="11013" width="28.5" style="58" customWidth="1"/>
    <col min="11014" max="11014" width="22" style="58" customWidth="1"/>
    <col min="11015" max="11015" width="12" style="58" customWidth="1"/>
    <col min="11016" max="11016" width="24.75" style="58" customWidth="1"/>
    <col min="11017" max="11017" width="20" style="58" customWidth="1"/>
    <col min="11018" max="11018" width="18.625" style="58" bestFit="1" customWidth="1"/>
    <col min="11019" max="11019" width="13" style="58" customWidth="1"/>
    <col min="11020" max="11020" width="26.125" style="58" customWidth="1"/>
    <col min="11021" max="11021" width="11.25" style="58" customWidth="1"/>
    <col min="11022" max="11022" width="10.5" style="58" customWidth="1"/>
    <col min="11023" max="11023" width="14.125" style="58" customWidth="1"/>
    <col min="11024" max="11025" width="6.625" style="58" customWidth="1"/>
    <col min="11026" max="11266" width="9" style="58"/>
    <col min="11267" max="11267" width="10.625" style="58" customWidth="1"/>
    <col min="11268" max="11268" width="21.125" style="58" bestFit="1" customWidth="1"/>
    <col min="11269" max="11269" width="28.5" style="58" customWidth="1"/>
    <col min="11270" max="11270" width="22" style="58" customWidth="1"/>
    <col min="11271" max="11271" width="12" style="58" customWidth="1"/>
    <col min="11272" max="11272" width="24.75" style="58" customWidth="1"/>
    <col min="11273" max="11273" width="20" style="58" customWidth="1"/>
    <col min="11274" max="11274" width="18.625" style="58" bestFit="1" customWidth="1"/>
    <col min="11275" max="11275" width="13" style="58" customWidth="1"/>
    <col min="11276" max="11276" width="26.125" style="58" customWidth="1"/>
    <col min="11277" max="11277" width="11.25" style="58" customWidth="1"/>
    <col min="11278" max="11278" width="10.5" style="58" customWidth="1"/>
    <col min="11279" max="11279" width="14.125" style="58" customWidth="1"/>
    <col min="11280" max="11281" width="6.625" style="58" customWidth="1"/>
    <col min="11282" max="11522" width="9" style="58"/>
    <col min="11523" max="11523" width="10.625" style="58" customWidth="1"/>
    <col min="11524" max="11524" width="21.125" style="58" bestFit="1" customWidth="1"/>
    <col min="11525" max="11525" width="28.5" style="58" customWidth="1"/>
    <col min="11526" max="11526" width="22" style="58" customWidth="1"/>
    <col min="11527" max="11527" width="12" style="58" customWidth="1"/>
    <col min="11528" max="11528" width="24.75" style="58" customWidth="1"/>
    <col min="11529" max="11529" width="20" style="58" customWidth="1"/>
    <col min="11530" max="11530" width="18.625" style="58" bestFit="1" customWidth="1"/>
    <col min="11531" max="11531" width="13" style="58" customWidth="1"/>
    <col min="11532" max="11532" width="26.125" style="58" customWidth="1"/>
    <col min="11533" max="11533" width="11.25" style="58" customWidth="1"/>
    <col min="11534" max="11534" width="10.5" style="58" customWidth="1"/>
    <col min="11535" max="11535" width="14.125" style="58" customWidth="1"/>
    <col min="11536" max="11537" width="6.625" style="58" customWidth="1"/>
    <col min="11538" max="11778" width="9" style="58"/>
    <col min="11779" max="11779" width="10.625" style="58" customWidth="1"/>
    <col min="11780" max="11780" width="21.125" style="58" bestFit="1" customWidth="1"/>
    <col min="11781" max="11781" width="28.5" style="58" customWidth="1"/>
    <col min="11782" max="11782" width="22" style="58" customWidth="1"/>
    <col min="11783" max="11783" width="12" style="58" customWidth="1"/>
    <col min="11784" max="11784" width="24.75" style="58" customWidth="1"/>
    <col min="11785" max="11785" width="20" style="58" customWidth="1"/>
    <col min="11786" max="11786" width="18.625" style="58" bestFit="1" customWidth="1"/>
    <col min="11787" max="11787" width="13" style="58" customWidth="1"/>
    <col min="11788" max="11788" width="26.125" style="58" customWidth="1"/>
    <col min="11789" max="11789" width="11.25" style="58" customWidth="1"/>
    <col min="11790" max="11790" width="10.5" style="58" customWidth="1"/>
    <col min="11791" max="11791" width="14.125" style="58" customWidth="1"/>
    <col min="11792" max="11793" width="6.625" style="58" customWidth="1"/>
    <col min="11794" max="12034" width="9" style="58"/>
    <col min="12035" max="12035" width="10.625" style="58" customWidth="1"/>
    <col min="12036" max="12036" width="21.125" style="58" bestFit="1" customWidth="1"/>
    <col min="12037" max="12037" width="28.5" style="58" customWidth="1"/>
    <col min="12038" max="12038" width="22" style="58" customWidth="1"/>
    <col min="12039" max="12039" width="12" style="58" customWidth="1"/>
    <col min="12040" max="12040" width="24.75" style="58" customWidth="1"/>
    <col min="12041" max="12041" width="20" style="58" customWidth="1"/>
    <col min="12042" max="12042" width="18.625" style="58" bestFit="1" customWidth="1"/>
    <col min="12043" max="12043" width="13" style="58" customWidth="1"/>
    <col min="12044" max="12044" width="26.125" style="58" customWidth="1"/>
    <col min="12045" max="12045" width="11.25" style="58" customWidth="1"/>
    <col min="12046" max="12046" width="10.5" style="58" customWidth="1"/>
    <col min="12047" max="12047" width="14.125" style="58" customWidth="1"/>
    <col min="12048" max="12049" width="6.625" style="58" customWidth="1"/>
    <col min="12050" max="12290" width="9" style="58"/>
    <col min="12291" max="12291" width="10.625" style="58" customWidth="1"/>
    <col min="12292" max="12292" width="21.125" style="58" bestFit="1" customWidth="1"/>
    <col min="12293" max="12293" width="28.5" style="58" customWidth="1"/>
    <col min="12294" max="12294" width="22" style="58" customWidth="1"/>
    <col min="12295" max="12295" width="12" style="58" customWidth="1"/>
    <col min="12296" max="12296" width="24.75" style="58" customWidth="1"/>
    <col min="12297" max="12297" width="20" style="58" customWidth="1"/>
    <col min="12298" max="12298" width="18.625" style="58" bestFit="1" customWidth="1"/>
    <col min="12299" max="12299" width="13" style="58" customWidth="1"/>
    <col min="12300" max="12300" width="26.125" style="58" customWidth="1"/>
    <col min="12301" max="12301" width="11.25" style="58" customWidth="1"/>
    <col min="12302" max="12302" width="10.5" style="58" customWidth="1"/>
    <col min="12303" max="12303" width="14.125" style="58" customWidth="1"/>
    <col min="12304" max="12305" width="6.625" style="58" customWidth="1"/>
    <col min="12306" max="12546" width="9" style="58"/>
    <col min="12547" max="12547" width="10.625" style="58" customWidth="1"/>
    <col min="12548" max="12548" width="21.125" style="58" bestFit="1" customWidth="1"/>
    <col min="12549" max="12549" width="28.5" style="58" customWidth="1"/>
    <col min="12550" max="12550" width="22" style="58" customWidth="1"/>
    <col min="12551" max="12551" width="12" style="58" customWidth="1"/>
    <col min="12552" max="12552" width="24.75" style="58" customWidth="1"/>
    <col min="12553" max="12553" width="20" style="58" customWidth="1"/>
    <col min="12554" max="12554" width="18.625" style="58" bestFit="1" customWidth="1"/>
    <col min="12555" max="12555" width="13" style="58" customWidth="1"/>
    <col min="12556" max="12556" width="26.125" style="58" customWidth="1"/>
    <col min="12557" max="12557" width="11.25" style="58" customWidth="1"/>
    <col min="12558" max="12558" width="10.5" style="58" customWidth="1"/>
    <col min="12559" max="12559" width="14.125" style="58" customWidth="1"/>
    <col min="12560" max="12561" width="6.625" style="58" customWidth="1"/>
    <col min="12562" max="12802" width="9" style="58"/>
    <col min="12803" max="12803" width="10.625" style="58" customWidth="1"/>
    <col min="12804" max="12804" width="21.125" style="58" bestFit="1" customWidth="1"/>
    <col min="12805" max="12805" width="28.5" style="58" customWidth="1"/>
    <col min="12806" max="12806" width="22" style="58" customWidth="1"/>
    <col min="12807" max="12807" width="12" style="58" customWidth="1"/>
    <col min="12808" max="12808" width="24.75" style="58" customWidth="1"/>
    <col min="12809" max="12809" width="20" style="58" customWidth="1"/>
    <col min="12810" max="12810" width="18.625" style="58" bestFit="1" customWidth="1"/>
    <col min="12811" max="12811" width="13" style="58" customWidth="1"/>
    <col min="12812" max="12812" width="26.125" style="58" customWidth="1"/>
    <col min="12813" max="12813" width="11.25" style="58" customWidth="1"/>
    <col min="12814" max="12814" width="10.5" style="58" customWidth="1"/>
    <col min="12815" max="12815" width="14.125" style="58" customWidth="1"/>
    <col min="12816" max="12817" width="6.625" style="58" customWidth="1"/>
    <col min="12818" max="13058" width="9" style="58"/>
    <col min="13059" max="13059" width="10.625" style="58" customWidth="1"/>
    <col min="13060" max="13060" width="21.125" style="58" bestFit="1" customWidth="1"/>
    <col min="13061" max="13061" width="28.5" style="58" customWidth="1"/>
    <col min="13062" max="13062" width="22" style="58" customWidth="1"/>
    <col min="13063" max="13063" width="12" style="58" customWidth="1"/>
    <col min="13064" max="13064" width="24.75" style="58" customWidth="1"/>
    <col min="13065" max="13065" width="20" style="58" customWidth="1"/>
    <col min="13066" max="13066" width="18.625" style="58" bestFit="1" customWidth="1"/>
    <col min="13067" max="13067" width="13" style="58" customWidth="1"/>
    <col min="13068" max="13068" width="26.125" style="58" customWidth="1"/>
    <col min="13069" max="13069" width="11.25" style="58" customWidth="1"/>
    <col min="13070" max="13070" width="10.5" style="58" customWidth="1"/>
    <col min="13071" max="13071" width="14.125" style="58" customWidth="1"/>
    <col min="13072" max="13073" width="6.625" style="58" customWidth="1"/>
    <col min="13074" max="13314" width="9" style="58"/>
    <col min="13315" max="13315" width="10.625" style="58" customWidth="1"/>
    <col min="13316" max="13316" width="21.125" style="58" bestFit="1" customWidth="1"/>
    <col min="13317" max="13317" width="28.5" style="58" customWidth="1"/>
    <col min="13318" max="13318" width="22" style="58" customWidth="1"/>
    <col min="13319" max="13319" width="12" style="58" customWidth="1"/>
    <col min="13320" max="13320" width="24.75" style="58" customWidth="1"/>
    <col min="13321" max="13321" width="20" style="58" customWidth="1"/>
    <col min="13322" max="13322" width="18.625" style="58" bestFit="1" customWidth="1"/>
    <col min="13323" max="13323" width="13" style="58" customWidth="1"/>
    <col min="13324" max="13324" width="26.125" style="58" customWidth="1"/>
    <col min="13325" max="13325" width="11.25" style="58" customWidth="1"/>
    <col min="13326" max="13326" width="10.5" style="58" customWidth="1"/>
    <col min="13327" max="13327" width="14.125" style="58" customWidth="1"/>
    <col min="13328" max="13329" width="6.625" style="58" customWidth="1"/>
    <col min="13330" max="13570" width="9" style="58"/>
    <col min="13571" max="13571" width="10.625" style="58" customWidth="1"/>
    <col min="13572" max="13572" width="21.125" style="58" bestFit="1" customWidth="1"/>
    <col min="13573" max="13573" width="28.5" style="58" customWidth="1"/>
    <col min="13574" max="13574" width="22" style="58" customWidth="1"/>
    <col min="13575" max="13575" width="12" style="58" customWidth="1"/>
    <col min="13576" max="13576" width="24.75" style="58" customWidth="1"/>
    <col min="13577" max="13577" width="20" style="58" customWidth="1"/>
    <col min="13578" max="13578" width="18.625" style="58" bestFit="1" customWidth="1"/>
    <col min="13579" max="13579" width="13" style="58" customWidth="1"/>
    <col min="13580" max="13580" width="26.125" style="58" customWidth="1"/>
    <col min="13581" max="13581" width="11.25" style="58" customWidth="1"/>
    <col min="13582" max="13582" width="10.5" style="58" customWidth="1"/>
    <col min="13583" max="13583" width="14.125" style="58" customWidth="1"/>
    <col min="13584" max="13585" width="6.625" style="58" customWidth="1"/>
    <col min="13586" max="13826" width="9" style="58"/>
    <col min="13827" max="13827" width="10.625" style="58" customWidth="1"/>
    <col min="13828" max="13828" width="21.125" style="58" bestFit="1" customWidth="1"/>
    <col min="13829" max="13829" width="28.5" style="58" customWidth="1"/>
    <col min="13830" max="13830" width="22" style="58" customWidth="1"/>
    <col min="13831" max="13831" width="12" style="58" customWidth="1"/>
    <col min="13832" max="13832" width="24.75" style="58" customWidth="1"/>
    <col min="13833" max="13833" width="20" style="58" customWidth="1"/>
    <col min="13834" max="13834" width="18.625" style="58" bestFit="1" customWidth="1"/>
    <col min="13835" max="13835" width="13" style="58" customWidth="1"/>
    <col min="13836" max="13836" width="26.125" style="58" customWidth="1"/>
    <col min="13837" max="13837" width="11.25" style="58" customWidth="1"/>
    <col min="13838" max="13838" width="10.5" style="58" customWidth="1"/>
    <col min="13839" max="13839" width="14.125" style="58" customWidth="1"/>
    <col min="13840" max="13841" width="6.625" style="58" customWidth="1"/>
    <col min="13842" max="14082" width="9" style="58"/>
    <col min="14083" max="14083" width="10.625" style="58" customWidth="1"/>
    <col min="14084" max="14084" width="21.125" style="58" bestFit="1" customWidth="1"/>
    <col min="14085" max="14085" width="28.5" style="58" customWidth="1"/>
    <col min="14086" max="14086" width="22" style="58" customWidth="1"/>
    <col min="14087" max="14087" width="12" style="58" customWidth="1"/>
    <col min="14088" max="14088" width="24.75" style="58" customWidth="1"/>
    <col min="14089" max="14089" width="20" style="58" customWidth="1"/>
    <col min="14090" max="14090" width="18.625" style="58" bestFit="1" customWidth="1"/>
    <col min="14091" max="14091" width="13" style="58" customWidth="1"/>
    <col min="14092" max="14092" width="26.125" style="58" customWidth="1"/>
    <col min="14093" max="14093" width="11.25" style="58" customWidth="1"/>
    <col min="14094" max="14094" width="10.5" style="58" customWidth="1"/>
    <col min="14095" max="14095" width="14.125" style="58" customWidth="1"/>
    <col min="14096" max="14097" width="6.625" style="58" customWidth="1"/>
    <col min="14098" max="14338" width="9" style="58"/>
    <col min="14339" max="14339" width="10.625" style="58" customWidth="1"/>
    <col min="14340" max="14340" width="21.125" style="58" bestFit="1" customWidth="1"/>
    <col min="14341" max="14341" width="28.5" style="58" customWidth="1"/>
    <col min="14342" max="14342" width="22" style="58" customWidth="1"/>
    <col min="14343" max="14343" width="12" style="58" customWidth="1"/>
    <col min="14344" max="14344" width="24.75" style="58" customWidth="1"/>
    <col min="14345" max="14345" width="20" style="58" customWidth="1"/>
    <col min="14346" max="14346" width="18.625" style="58" bestFit="1" customWidth="1"/>
    <col min="14347" max="14347" width="13" style="58" customWidth="1"/>
    <col min="14348" max="14348" width="26.125" style="58" customWidth="1"/>
    <col min="14349" max="14349" width="11.25" style="58" customWidth="1"/>
    <col min="14350" max="14350" width="10.5" style="58" customWidth="1"/>
    <col min="14351" max="14351" width="14.125" style="58" customWidth="1"/>
    <col min="14352" max="14353" width="6.625" style="58" customWidth="1"/>
    <col min="14354" max="14594" width="9" style="58"/>
    <col min="14595" max="14595" width="10.625" style="58" customWidth="1"/>
    <col min="14596" max="14596" width="21.125" style="58" bestFit="1" customWidth="1"/>
    <col min="14597" max="14597" width="28.5" style="58" customWidth="1"/>
    <col min="14598" max="14598" width="22" style="58" customWidth="1"/>
    <col min="14599" max="14599" width="12" style="58" customWidth="1"/>
    <col min="14600" max="14600" width="24.75" style="58" customWidth="1"/>
    <col min="14601" max="14601" width="20" style="58" customWidth="1"/>
    <col min="14602" max="14602" width="18.625" style="58" bestFit="1" customWidth="1"/>
    <col min="14603" max="14603" width="13" style="58" customWidth="1"/>
    <col min="14604" max="14604" width="26.125" style="58" customWidth="1"/>
    <col min="14605" max="14605" width="11.25" style="58" customWidth="1"/>
    <col min="14606" max="14606" width="10.5" style="58" customWidth="1"/>
    <col min="14607" max="14607" width="14.125" style="58" customWidth="1"/>
    <col min="14608" max="14609" width="6.625" style="58" customWidth="1"/>
    <col min="14610" max="14850" width="9" style="58"/>
    <col min="14851" max="14851" width="10.625" style="58" customWidth="1"/>
    <col min="14852" max="14852" width="21.125" style="58" bestFit="1" customWidth="1"/>
    <col min="14853" max="14853" width="28.5" style="58" customWidth="1"/>
    <col min="14854" max="14854" width="22" style="58" customWidth="1"/>
    <col min="14855" max="14855" width="12" style="58" customWidth="1"/>
    <col min="14856" max="14856" width="24.75" style="58" customWidth="1"/>
    <col min="14857" max="14857" width="20" style="58" customWidth="1"/>
    <col min="14858" max="14858" width="18.625" style="58" bestFit="1" customWidth="1"/>
    <col min="14859" max="14859" width="13" style="58" customWidth="1"/>
    <col min="14860" max="14860" width="26.125" style="58" customWidth="1"/>
    <col min="14861" max="14861" width="11.25" style="58" customWidth="1"/>
    <col min="14862" max="14862" width="10.5" style="58" customWidth="1"/>
    <col min="14863" max="14863" width="14.125" style="58" customWidth="1"/>
    <col min="14864" max="14865" width="6.625" style="58" customWidth="1"/>
    <col min="14866" max="15106" width="9" style="58"/>
    <col min="15107" max="15107" width="10.625" style="58" customWidth="1"/>
    <col min="15108" max="15108" width="21.125" style="58" bestFit="1" customWidth="1"/>
    <col min="15109" max="15109" width="28.5" style="58" customWidth="1"/>
    <col min="15110" max="15110" width="22" style="58" customWidth="1"/>
    <col min="15111" max="15111" width="12" style="58" customWidth="1"/>
    <col min="15112" max="15112" width="24.75" style="58" customWidth="1"/>
    <col min="15113" max="15113" width="20" style="58" customWidth="1"/>
    <col min="15114" max="15114" width="18.625" style="58" bestFit="1" customWidth="1"/>
    <col min="15115" max="15115" width="13" style="58" customWidth="1"/>
    <col min="15116" max="15116" width="26.125" style="58" customWidth="1"/>
    <col min="15117" max="15117" width="11.25" style="58" customWidth="1"/>
    <col min="15118" max="15118" width="10.5" style="58" customWidth="1"/>
    <col min="15119" max="15119" width="14.125" style="58" customWidth="1"/>
    <col min="15120" max="15121" width="6.625" style="58" customWidth="1"/>
    <col min="15122" max="15362" width="9" style="58"/>
    <col min="15363" max="15363" width="10.625" style="58" customWidth="1"/>
    <col min="15364" max="15364" width="21.125" style="58" bestFit="1" customWidth="1"/>
    <col min="15365" max="15365" width="28.5" style="58" customWidth="1"/>
    <col min="15366" max="15366" width="22" style="58" customWidth="1"/>
    <col min="15367" max="15367" width="12" style="58" customWidth="1"/>
    <col min="15368" max="15368" width="24.75" style="58" customWidth="1"/>
    <col min="15369" max="15369" width="20" style="58" customWidth="1"/>
    <col min="15370" max="15370" width="18.625" style="58" bestFit="1" customWidth="1"/>
    <col min="15371" max="15371" width="13" style="58" customWidth="1"/>
    <col min="15372" max="15372" width="26.125" style="58" customWidth="1"/>
    <col min="15373" max="15373" width="11.25" style="58" customWidth="1"/>
    <col min="15374" max="15374" width="10.5" style="58" customWidth="1"/>
    <col min="15375" max="15375" width="14.125" style="58" customWidth="1"/>
    <col min="15376" max="15377" width="6.625" style="58" customWidth="1"/>
    <col min="15378" max="15618" width="9" style="58"/>
    <col min="15619" max="15619" width="10.625" style="58" customWidth="1"/>
    <col min="15620" max="15620" width="21.125" style="58" bestFit="1" customWidth="1"/>
    <col min="15621" max="15621" width="28.5" style="58" customWidth="1"/>
    <col min="15622" max="15622" width="22" style="58" customWidth="1"/>
    <col min="15623" max="15623" width="12" style="58" customWidth="1"/>
    <col min="15624" max="15624" width="24.75" style="58" customWidth="1"/>
    <col min="15625" max="15625" width="20" style="58" customWidth="1"/>
    <col min="15626" max="15626" width="18.625" style="58" bestFit="1" customWidth="1"/>
    <col min="15627" max="15627" width="13" style="58" customWidth="1"/>
    <col min="15628" max="15628" width="26.125" style="58" customWidth="1"/>
    <col min="15629" max="15629" width="11.25" style="58" customWidth="1"/>
    <col min="15630" max="15630" width="10.5" style="58" customWidth="1"/>
    <col min="15631" max="15631" width="14.125" style="58" customWidth="1"/>
    <col min="15632" max="15633" width="6.625" style="58" customWidth="1"/>
    <col min="15634" max="15874" width="9" style="58"/>
    <col min="15875" max="15875" width="10.625" style="58" customWidth="1"/>
    <col min="15876" max="15876" width="21.125" style="58" bestFit="1" customWidth="1"/>
    <col min="15877" max="15877" width="28.5" style="58" customWidth="1"/>
    <col min="15878" max="15878" width="22" style="58" customWidth="1"/>
    <col min="15879" max="15879" width="12" style="58" customWidth="1"/>
    <col min="15880" max="15880" width="24.75" style="58" customWidth="1"/>
    <col min="15881" max="15881" width="20" style="58" customWidth="1"/>
    <col min="15882" max="15882" width="18.625" style="58" bestFit="1" customWidth="1"/>
    <col min="15883" max="15883" width="13" style="58" customWidth="1"/>
    <col min="15884" max="15884" width="26.125" style="58" customWidth="1"/>
    <col min="15885" max="15885" width="11.25" style="58" customWidth="1"/>
    <col min="15886" max="15886" width="10.5" style="58" customWidth="1"/>
    <col min="15887" max="15887" width="14.125" style="58" customWidth="1"/>
    <col min="15888" max="15889" width="6.625" style="58" customWidth="1"/>
    <col min="15890" max="16130" width="9" style="58"/>
    <col min="16131" max="16131" width="10.625" style="58" customWidth="1"/>
    <col min="16132" max="16132" width="21.125" style="58" bestFit="1" customWidth="1"/>
    <col min="16133" max="16133" width="28.5" style="58" customWidth="1"/>
    <col min="16134" max="16134" width="22" style="58" customWidth="1"/>
    <col min="16135" max="16135" width="12" style="58" customWidth="1"/>
    <col min="16136" max="16136" width="24.75" style="58" customWidth="1"/>
    <col min="16137" max="16137" width="20" style="58" customWidth="1"/>
    <col min="16138" max="16138" width="18.625" style="58" bestFit="1" customWidth="1"/>
    <col min="16139" max="16139" width="13" style="58" customWidth="1"/>
    <col min="16140" max="16140" width="26.125" style="58" customWidth="1"/>
    <col min="16141" max="16141" width="11.25" style="58" customWidth="1"/>
    <col min="16142" max="16142" width="10.5" style="58" customWidth="1"/>
    <col min="16143" max="16143" width="14.125" style="58" customWidth="1"/>
    <col min="16144" max="16145" width="6.625" style="58" customWidth="1"/>
    <col min="16146" max="16384" width="9" style="58"/>
  </cols>
  <sheetData>
    <row r="1" spans="2:5" s="60" customFormat="1" ht="15" customHeight="1">
      <c r="B1" s="60" t="s">
        <v>37</v>
      </c>
    </row>
    <row r="2" spans="2:5" s="60" customFormat="1" ht="15" customHeight="1"/>
    <row r="3" spans="2:5" s="60" customFormat="1" ht="15" customHeight="1">
      <c r="B3" s="3" t="s">
        <v>47</v>
      </c>
      <c r="C3" s="8" t="s">
        <v>448</v>
      </c>
    </row>
    <row r="4" spans="2:5" s="60" customFormat="1" ht="15" customHeight="1">
      <c r="B4" s="3" t="s">
        <v>74</v>
      </c>
      <c r="C4" s="9" t="s">
        <v>216</v>
      </c>
    </row>
    <row r="5" spans="2:5" s="60" customFormat="1" ht="15" customHeight="1">
      <c r="B5" s="3" t="s">
        <v>0</v>
      </c>
      <c r="C5" s="10" t="str">
        <f>IF(C4="","",VLOOKUP(C4,教育委員会コード一覧!D:M,9,FALSE))</f>
        <v>高知県</v>
      </c>
    </row>
    <row r="6" spans="2:5" s="60" customFormat="1" ht="15" customHeight="1">
      <c r="B6" s="3" t="s">
        <v>90</v>
      </c>
      <c r="C6" s="10" t="str">
        <f>IF(C4="","",VLOOKUP(C4,教育委員会コード一覧!D:M,10,FALSE))</f>
        <v>高知市</v>
      </c>
    </row>
    <row r="7" spans="2:5" s="60" customFormat="1" ht="15" customHeight="1"/>
    <row r="8" spans="2:5" s="60" customFormat="1" ht="15" customHeight="1">
      <c r="B8" s="62"/>
      <c r="C8" s="71"/>
      <c r="D8" s="78"/>
    </row>
    <row r="9" spans="2:5" ht="15" customHeight="1">
      <c r="B9" s="63" t="s">
        <v>18</v>
      </c>
      <c r="C9" s="72" t="s">
        <v>16</v>
      </c>
      <c r="D9" s="79" t="s">
        <v>34</v>
      </c>
      <c r="E9" s="86" t="s">
        <v>38</v>
      </c>
    </row>
    <row r="10" spans="2:5" ht="15" customHeight="1">
      <c r="B10" s="64"/>
      <c r="C10" s="73"/>
      <c r="D10" s="80"/>
      <c r="E10" s="87"/>
    </row>
    <row r="11" spans="2:5" s="61" customFormat="1" ht="15" customHeight="1">
      <c r="B11" s="65">
        <v>1</v>
      </c>
      <c r="C11" s="74" t="str">
        <f>'（２－１）入出力支援装置購入事業 (個票）'!C6</f>
        <v>高知市</v>
      </c>
      <c r="D11" s="81">
        <f>'（２－１）入出力支援装置購入事業 (個票）'!H22</f>
        <v>0</v>
      </c>
      <c r="E11" s="88">
        <f>'（２－１）入出力支援装置購入事業 (個票）'!I22</f>
        <v>0</v>
      </c>
    </row>
    <row r="12" spans="2:5" s="61" customFormat="1" ht="15" customHeight="1">
      <c r="B12" s="66">
        <v>2</v>
      </c>
      <c r="C12" s="75"/>
      <c r="D12" s="82"/>
      <c r="E12" s="89"/>
    </row>
    <row r="13" spans="2:5" s="61" customFormat="1" ht="15" customHeight="1">
      <c r="B13" s="66">
        <v>3</v>
      </c>
      <c r="C13" s="75"/>
      <c r="D13" s="82"/>
      <c r="E13" s="89"/>
    </row>
    <row r="14" spans="2:5" s="61" customFormat="1" ht="15" customHeight="1">
      <c r="B14" s="66">
        <v>4</v>
      </c>
      <c r="C14" s="75"/>
      <c r="D14" s="82"/>
      <c r="E14" s="89"/>
    </row>
    <row r="15" spans="2:5" s="61" customFormat="1" ht="15" customHeight="1">
      <c r="B15" s="66">
        <v>5</v>
      </c>
      <c r="C15" s="75"/>
      <c r="D15" s="82"/>
      <c r="E15" s="89"/>
    </row>
    <row r="16" spans="2:5" s="61" customFormat="1" ht="15" customHeight="1">
      <c r="B16" s="66">
        <v>6</v>
      </c>
      <c r="C16" s="75"/>
      <c r="D16" s="82"/>
      <c r="E16" s="89"/>
    </row>
    <row r="17" spans="2:11" s="61" customFormat="1" ht="15" customHeight="1">
      <c r="B17" s="66">
        <v>7</v>
      </c>
      <c r="C17" s="75"/>
      <c r="D17" s="82"/>
      <c r="E17" s="89"/>
    </row>
    <row r="18" spans="2:11" s="61" customFormat="1" ht="15" customHeight="1">
      <c r="B18" s="66">
        <v>8</v>
      </c>
      <c r="C18" s="75"/>
      <c r="D18" s="82"/>
      <c r="E18" s="89"/>
    </row>
    <row r="19" spans="2:11" s="61" customFormat="1" ht="15" customHeight="1">
      <c r="B19" s="66">
        <v>9</v>
      </c>
      <c r="C19" s="75"/>
      <c r="D19" s="82"/>
      <c r="E19" s="89"/>
    </row>
    <row r="20" spans="2:11" s="61" customFormat="1" ht="15" customHeight="1">
      <c r="B20" s="66">
        <v>10</v>
      </c>
      <c r="C20" s="75"/>
      <c r="D20" s="82"/>
      <c r="E20" s="89"/>
    </row>
    <row r="21" spans="2:11" s="61" customFormat="1" ht="15" customHeight="1">
      <c r="B21" s="67">
        <v>11</v>
      </c>
      <c r="C21" s="76"/>
      <c r="D21" s="83"/>
      <c r="E21" s="90"/>
    </row>
    <row r="22" spans="2:11" ht="15" customHeight="1">
      <c r="B22" s="68" t="s">
        <v>20</v>
      </c>
      <c r="C22" s="77"/>
      <c r="D22" s="84">
        <f>SUM(D11:D21)</f>
        <v>0</v>
      </c>
      <c r="E22" s="91">
        <f>SUM(E11:E21)</f>
        <v>0</v>
      </c>
    </row>
    <row r="23" spans="2:11" ht="15" customHeight="1">
      <c r="B23" s="69" t="s">
        <v>6</v>
      </c>
      <c r="C23" s="69"/>
      <c r="D23" s="85"/>
      <c r="E23" s="85"/>
      <c r="F23" s="60"/>
      <c r="G23" s="60"/>
      <c r="H23" s="60"/>
      <c r="J23" s="93"/>
      <c r="K23" s="94"/>
    </row>
    <row r="24" spans="2:11" ht="15" customHeight="1">
      <c r="B24" s="70" t="s">
        <v>61</v>
      </c>
      <c r="C24" s="70"/>
      <c r="D24" s="70"/>
      <c r="E24" s="70"/>
      <c r="F24" s="60"/>
      <c r="G24" s="60"/>
      <c r="H24" s="70"/>
      <c r="I24" s="92"/>
    </row>
    <row r="25" spans="2:11" ht="15" customHeight="1">
      <c r="D25" s="58"/>
    </row>
    <row r="26" spans="2:11" ht="15" customHeight="1">
      <c r="D26" s="58"/>
    </row>
    <row r="27" spans="2:11" ht="15" customHeight="1">
      <c r="D27" s="58"/>
    </row>
    <row r="28" spans="2:11" ht="15" customHeight="1">
      <c r="D28" s="58"/>
    </row>
    <row r="29" spans="2:11" ht="15" customHeight="1">
      <c r="D29" s="58"/>
    </row>
    <row r="30" spans="2:11" ht="15" customHeight="1">
      <c r="D30" s="58"/>
    </row>
    <row r="31" spans="2:11" ht="15" customHeight="1">
      <c r="D31" s="58"/>
    </row>
  </sheetData>
  <mergeCells count="5">
    <mergeCell ref="C8:D8"/>
    <mergeCell ref="B9:B10"/>
    <mergeCell ref="C9:C10"/>
    <mergeCell ref="D9:D10"/>
    <mergeCell ref="E9:E10"/>
  </mergeCells>
  <phoneticPr fontId="2"/>
  <dataValidations count="2">
    <dataValidation type="list" allowBlank="1" showDropDown="0" showInputMessage="1" showErrorMessage="1" sqref="D65543:D65553 IU11:IU21 SQ11:SQ21 ACM11:ACM21 AMI11:AMI21 AWE11:AWE21 BGA11:BGA21 BPW11:BPW21 BZS11:BZS21 CJO11:CJO21 CTK11:CTK21 DDG11:DDG21 DNC11:DNC21 DWY11:DWY21 EGU11:EGU21 EQQ11:EQQ21 FAM11:FAM21 FKI11:FKI21 FUE11:FUE21 GEA11:GEA21 GNW11:GNW21 GXS11:GXS21 HHO11:HHO21 HRK11:HRK21 IBG11:IBG21 ILC11:ILC21 IUY11:IUY21 JEU11:JEU21 JOQ11:JOQ21 JYM11:JYM21 KII11:KII21 KSE11:KSE21 LCA11:LCA21 LLW11:LLW21 LVS11:LVS21 MFO11:MFO21 MPK11:MPK21 MZG11:MZG21 NJC11:NJC21 NSY11:NSY21 OCU11:OCU21 OMQ11:OMQ21 OWM11:OWM21 PGI11:PGI21 PQE11:PQE21 QAA11:QAA21 QJW11:QJW21 QTS11:QTS21 RDO11:RDO21 RNK11:RNK21 RXG11:RXG21 SHC11:SHC21 SQY11:SQY21 TAU11:TAU21 TKQ11:TKQ21 TUM11:TUM21 UEI11:UEI21 UOE11:UOE21 UYA11:UYA21 VHW11:VHW21 VRS11:VRS21 WBO11:WBO21 WLK11:WLK21 WVG11:WVG21 IZ65543:IZ65553 SV65543:SV65553 ACR65543:ACR65553 AMN65543:AMN65553 AWJ65543:AWJ65553 BGF65543:BGF65553 BQB65543:BQB65553 BZX65543:BZX65553 CJT65543:CJT65553 CTP65543:CTP65553 DDL65543:DDL65553 DNH65543:DNH65553 DXD65543:DXD65553 EGZ65543:EGZ65553 EQV65543:EQV65553 FAR65543:FAR65553 FKN65543:FKN65553 FUJ65543:FUJ65553 GEF65543:GEF65553 GOB65543:GOB65553 GXX65543:GXX65553 HHT65543:HHT65553 HRP65543:HRP65553 IBL65543:IBL65553 ILH65543:ILH65553 IVD65543:IVD65553 JEZ65543:JEZ65553 JOV65543:JOV65553 JYR65543:JYR65553 KIN65543:KIN65553 KSJ65543:KSJ65553 LCF65543:LCF65553 LMB65543:LMB65553 LVX65543:LVX65553 MFT65543:MFT65553 MPP65543:MPP65553 MZL65543:MZL65553 NJH65543:NJH65553 NTD65543:NTD65553 OCZ65543:OCZ65553 OMV65543:OMV65553 OWR65543:OWR65553 PGN65543:PGN65553 PQJ65543:PQJ65553 QAF65543:QAF65553 QKB65543:QKB65553 QTX65543:QTX65553 RDT65543:RDT65553 RNP65543:RNP65553 RXL65543:RXL65553 SHH65543:SHH65553 SRD65543:SRD65553 TAZ65543:TAZ65553 TKV65543:TKV65553 TUR65543:TUR65553 UEN65543:UEN65553 UOJ65543:UOJ65553 UYF65543:UYF65553 VIB65543:VIB65553 VRX65543:VRX65553 WBT65543:WBT65553 WLP65543:WLP65553 WVL65543:WVL65553 D131079:D131089 IZ131079:IZ131089 SV131079:SV131089 ACR131079:ACR131089 AMN131079:AMN131089 AWJ131079:AWJ131089 BGF131079:BGF131089 BQB131079:BQB131089 BZX131079:BZX131089 CJT131079:CJT131089 CTP131079:CTP131089 DDL131079:DDL131089 DNH131079:DNH131089 DXD131079:DXD131089 EGZ131079:EGZ131089 EQV131079:EQV131089 FAR131079:FAR131089 FKN131079:FKN131089 FUJ131079:FUJ131089 GEF131079:GEF131089 GOB131079:GOB131089 GXX131079:GXX131089 HHT131079:HHT131089 HRP131079:HRP131089 IBL131079:IBL131089 ILH131079:ILH131089 IVD131079:IVD131089 JEZ131079:JEZ131089 JOV131079:JOV131089 JYR131079:JYR131089 KIN131079:KIN131089 KSJ131079:KSJ131089 LCF131079:LCF131089 LMB131079:LMB131089 LVX131079:LVX131089 MFT131079:MFT131089 MPP131079:MPP131089 MZL131079:MZL131089 NJH131079:NJH131089 NTD131079:NTD131089 OCZ131079:OCZ131089 OMV131079:OMV131089 OWR131079:OWR131089 PGN131079:PGN131089 PQJ131079:PQJ131089 QAF131079:QAF131089 QKB131079:QKB131089 QTX131079:QTX131089 RDT131079:RDT131089 RNP131079:RNP131089 RXL131079:RXL131089 SHH131079:SHH131089 SRD131079:SRD131089 TAZ131079:TAZ131089 TKV131079:TKV131089 TUR131079:TUR131089 UEN131079:UEN131089 UOJ131079:UOJ131089 UYF131079:UYF131089 VIB131079:VIB131089 VRX131079:VRX131089 WBT131079:WBT131089 WLP131079:WLP131089 WVL131079:WVL131089 D196615:D196625 IZ196615:IZ196625 SV196615:SV196625 ACR196615:ACR196625 AMN196615:AMN196625 AWJ196615:AWJ196625 BGF196615:BGF196625 BQB196615:BQB196625 BZX196615:BZX196625 CJT196615:CJT196625 CTP196615:CTP196625 DDL196615:DDL196625 DNH196615:DNH196625 DXD196615:DXD196625 EGZ196615:EGZ196625 EQV196615:EQV196625 FAR196615:FAR196625 FKN196615:FKN196625 FUJ196615:FUJ196625 GEF196615:GEF196625 GOB196615:GOB196625 GXX196615:GXX196625 HHT196615:HHT196625 HRP196615:HRP196625 IBL196615:IBL196625 ILH196615:ILH196625 IVD196615:IVD196625 JEZ196615:JEZ196625 JOV196615:JOV196625 JYR196615:JYR196625 KIN196615:KIN196625 KSJ196615:KSJ196625 LCF196615:LCF196625 LMB196615:LMB196625 LVX196615:LVX196625 MFT196615:MFT196625 MPP196615:MPP196625 MZL196615:MZL196625 NJH196615:NJH196625 NTD196615:NTD196625 OCZ196615:OCZ196625 OMV196615:OMV196625 OWR196615:OWR196625 PGN196615:PGN196625 PQJ196615:PQJ196625 QAF196615:QAF196625 QKB196615:QKB196625 QTX196615:QTX196625 RDT196615:RDT196625 RNP196615:RNP196625 RXL196615:RXL196625 SHH196615:SHH196625 SRD196615:SRD196625 TAZ196615:TAZ196625 TKV196615:TKV196625 TUR196615:TUR196625 UEN196615:UEN196625 UOJ196615:UOJ196625 UYF196615:UYF196625 VIB196615:VIB196625 VRX196615:VRX196625 WBT196615:WBT196625 WLP196615:WLP196625 WVL196615:WVL196625 D262151:D262161 IZ262151:IZ262161 SV262151:SV262161 ACR262151:ACR262161 AMN262151:AMN262161 AWJ262151:AWJ262161 BGF262151:BGF262161 BQB262151:BQB262161 BZX262151:BZX262161 CJT262151:CJT262161 CTP262151:CTP262161 DDL262151:DDL262161 DNH262151:DNH262161 DXD262151:DXD262161 EGZ262151:EGZ262161 EQV262151:EQV262161 FAR262151:FAR262161 FKN262151:FKN262161 FUJ262151:FUJ262161 GEF262151:GEF262161 GOB262151:GOB262161 GXX262151:GXX262161 HHT262151:HHT262161 HRP262151:HRP262161 IBL262151:IBL262161 ILH262151:ILH262161 IVD262151:IVD262161 JEZ262151:JEZ262161 JOV262151:JOV262161 JYR262151:JYR262161 KIN262151:KIN262161 KSJ262151:KSJ262161 LCF262151:LCF262161 LMB262151:LMB262161 LVX262151:LVX262161 MFT262151:MFT262161 MPP262151:MPP262161 MZL262151:MZL262161 NJH262151:NJH262161 NTD262151:NTD262161 OCZ262151:OCZ262161 OMV262151:OMV262161 OWR262151:OWR262161 PGN262151:PGN262161 PQJ262151:PQJ262161 QAF262151:QAF262161 QKB262151:QKB262161 QTX262151:QTX262161 RDT262151:RDT262161 RNP262151:RNP262161 RXL262151:RXL262161 SHH262151:SHH262161 SRD262151:SRD262161 TAZ262151:TAZ262161 TKV262151:TKV262161 TUR262151:TUR262161 UEN262151:UEN262161 UOJ262151:UOJ262161 UYF262151:UYF262161 VIB262151:VIB262161 VRX262151:VRX262161 WBT262151:WBT262161 WLP262151:WLP262161 WVL262151:WVL262161 D327687:D327697 IZ327687:IZ327697 SV327687:SV327697 ACR327687:ACR327697 AMN327687:AMN327697 AWJ327687:AWJ327697 BGF327687:BGF327697 BQB327687:BQB327697 BZX327687:BZX327697 CJT327687:CJT327697 CTP327687:CTP327697 DDL327687:DDL327697 DNH327687:DNH327697 DXD327687:DXD327697 EGZ327687:EGZ327697 EQV327687:EQV327697 FAR327687:FAR327697 FKN327687:FKN327697 FUJ327687:FUJ327697 GEF327687:GEF327697 GOB327687:GOB327697 GXX327687:GXX327697 HHT327687:HHT327697 HRP327687:HRP327697 IBL327687:IBL327697 ILH327687:ILH327697 IVD327687:IVD327697 JEZ327687:JEZ327697 JOV327687:JOV327697 JYR327687:JYR327697 KIN327687:KIN327697 KSJ327687:KSJ327697 LCF327687:LCF327697 LMB327687:LMB327697 LVX327687:LVX327697 MFT327687:MFT327697 MPP327687:MPP327697 MZL327687:MZL327697 NJH327687:NJH327697 NTD327687:NTD327697 OCZ327687:OCZ327697 OMV327687:OMV327697 OWR327687:OWR327697 PGN327687:PGN327697 PQJ327687:PQJ327697 QAF327687:QAF327697 QKB327687:QKB327697 QTX327687:QTX327697 RDT327687:RDT327697 RNP327687:RNP327697 RXL327687:RXL327697 SHH327687:SHH327697 SRD327687:SRD327697 TAZ327687:TAZ327697 TKV327687:TKV327697 TUR327687:TUR327697 UEN327687:UEN327697 UOJ327687:UOJ327697 UYF327687:UYF327697 VIB327687:VIB327697 VRX327687:VRX327697 WBT327687:WBT327697 WLP327687:WLP327697 WVL327687:WVL327697 D393223:D393233 IZ393223:IZ393233 SV393223:SV393233 ACR393223:ACR393233 AMN393223:AMN393233 AWJ393223:AWJ393233 BGF393223:BGF393233 BQB393223:BQB393233 BZX393223:BZX393233 CJT393223:CJT393233 CTP393223:CTP393233 DDL393223:DDL393233 DNH393223:DNH393233 DXD393223:DXD393233 EGZ393223:EGZ393233 EQV393223:EQV393233 FAR393223:FAR393233 FKN393223:FKN393233 FUJ393223:FUJ393233 GEF393223:GEF393233 GOB393223:GOB393233 GXX393223:GXX393233 HHT393223:HHT393233 HRP393223:HRP393233 IBL393223:IBL393233 ILH393223:ILH393233 IVD393223:IVD393233 JEZ393223:JEZ393233 JOV393223:JOV393233 JYR393223:JYR393233 KIN393223:KIN393233 KSJ393223:KSJ393233 LCF393223:LCF393233 LMB393223:LMB393233 LVX393223:LVX393233 MFT393223:MFT393233 MPP393223:MPP393233 MZL393223:MZL393233 NJH393223:NJH393233 NTD393223:NTD393233 OCZ393223:OCZ393233 OMV393223:OMV393233 OWR393223:OWR393233 PGN393223:PGN393233 PQJ393223:PQJ393233 QAF393223:QAF393233 QKB393223:QKB393233 QTX393223:QTX393233 RDT393223:RDT393233 RNP393223:RNP393233 RXL393223:RXL393233 SHH393223:SHH393233 SRD393223:SRD393233 TAZ393223:TAZ393233 TKV393223:TKV393233 TUR393223:TUR393233 UEN393223:UEN393233 UOJ393223:UOJ393233 UYF393223:UYF393233 VIB393223:VIB393233 VRX393223:VRX393233 WBT393223:WBT393233 WLP393223:WLP393233 WVL393223:WVL393233 D458759:D458769 IZ458759:IZ458769 SV458759:SV458769 ACR458759:ACR458769 AMN458759:AMN458769 AWJ458759:AWJ458769 BGF458759:BGF458769 BQB458759:BQB458769 BZX458759:BZX458769 CJT458759:CJT458769 CTP458759:CTP458769 DDL458759:DDL458769 DNH458759:DNH458769 DXD458759:DXD458769 EGZ458759:EGZ458769 EQV458759:EQV458769 FAR458759:FAR458769 FKN458759:FKN458769 FUJ458759:FUJ458769 GEF458759:GEF458769 GOB458759:GOB458769 GXX458759:GXX458769 HHT458759:HHT458769 HRP458759:HRP458769 IBL458759:IBL458769 ILH458759:ILH458769 IVD458759:IVD458769 JEZ458759:JEZ458769 JOV458759:JOV458769 JYR458759:JYR458769 KIN458759:KIN458769 KSJ458759:KSJ458769 LCF458759:LCF458769 LMB458759:LMB458769 LVX458759:LVX458769 MFT458759:MFT458769 MPP458759:MPP458769 MZL458759:MZL458769 NJH458759:NJH458769 NTD458759:NTD458769 OCZ458759:OCZ458769 OMV458759:OMV458769 OWR458759:OWR458769 PGN458759:PGN458769 PQJ458759:PQJ458769 QAF458759:QAF458769 QKB458759:QKB458769 QTX458759:QTX458769 RDT458759:RDT458769 RNP458759:RNP458769 RXL458759:RXL458769 SHH458759:SHH458769 SRD458759:SRD458769 TAZ458759:TAZ458769 TKV458759:TKV458769 TUR458759:TUR458769 UEN458759:UEN458769 UOJ458759:UOJ458769 UYF458759:UYF458769 VIB458759:VIB458769 VRX458759:VRX458769 WBT458759:WBT458769 WLP458759:WLP458769 WVL458759:WVL458769 D524295:D524305 IZ524295:IZ524305 SV524295:SV524305 ACR524295:ACR524305 AMN524295:AMN524305 AWJ524295:AWJ524305 BGF524295:BGF524305 BQB524295:BQB524305 BZX524295:BZX524305 CJT524295:CJT524305 CTP524295:CTP524305 DDL524295:DDL524305 DNH524295:DNH524305 DXD524295:DXD524305 EGZ524295:EGZ524305 EQV524295:EQV524305 FAR524295:FAR524305 FKN524295:FKN524305 FUJ524295:FUJ524305 GEF524295:GEF524305 GOB524295:GOB524305 GXX524295:GXX524305 HHT524295:HHT524305 HRP524295:HRP524305 IBL524295:IBL524305 ILH524295:ILH524305 IVD524295:IVD524305 JEZ524295:JEZ524305 JOV524295:JOV524305 JYR524295:JYR524305 KIN524295:KIN524305 KSJ524295:KSJ524305 LCF524295:LCF524305 LMB524295:LMB524305 LVX524295:LVX524305 MFT524295:MFT524305 MPP524295:MPP524305 MZL524295:MZL524305 NJH524295:NJH524305 NTD524295:NTD524305 OCZ524295:OCZ524305 OMV524295:OMV524305 OWR524295:OWR524305 PGN524295:PGN524305 PQJ524295:PQJ524305 QAF524295:QAF524305 QKB524295:QKB524305 QTX524295:QTX524305 RDT524295:RDT524305 RNP524295:RNP524305 RXL524295:RXL524305 SHH524295:SHH524305 SRD524295:SRD524305 TAZ524295:TAZ524305 TKV524295:TKV524305 TUR524295:TUR524305 UEN524295:UEN524305 UOJ524295:UOJ524305 UYF524295:UYF524305 VIB524295:VIB524305 VRX524295:VRX524305 WBT524295:WBT524305 WLP524295:WLP524305 WVL524295:WVL524305 D589831:D589841 IZ589831:IZ589841 SV589831:SV589841 ACR589831:ACR589841 AMN589831:AMN589841 AWJ589831:AWJ589841 BGF589831:BGF589841 BQB589831:BQB589841 BZX589831:BZX589841 CJT589831:CJT589841 CTP589831:CTP589841 DDL589831:DDL589841 DNH589831:DNH589841 DXD589831:DXD589841 EGZ589831:EGZ589841 EQV589831:EQV589841 FAR589831:FAR589841 FKN589831:FKN589841 FUJ589831:FUJ589841 GEF589831:GEF589841 GOB589831:GOB589841 GXX589831:GXX589841 HHT589831:HHT589841 HRP589831:HRP589841 IBL589831:IBL589841 ILH589831:ILH589841 IVD589831:IVD589841 JEZ589831:JEZ589841 JOV589831:JOV589841 JYR589831:JYR589841 KIN589831:KIN589841 KSJ589831:KSJ589841 LCF589831:LCF589841 LMB589831:LMB589841 LVX589831:LVX589841 MFT589831:MFT589841 MPP589831:MPP589841 MZL589831:MZL589841 NJH589831:NJH589841 NTD589831:NTD589841 OCZ589831:OCZ589841 OMV589831:OMV589841 OWR589831:OWR589841 PGN589831:PGN589841 PQJ589831:PQJ589841 QAF589831:QAF589841 QKB589831:QKB589841 QTX589831:QTX589841 RDT589831:RDT589841 RNP589831:RNP589841 RXL589831:RXL589841 SHH589831:SHH589841 SRD589831:SRD589841 TAZ589831:TAZ589841 TKV589831:TKV589841 TUR589831:TUR589841 UEN589831:UEN589841 UOJ589831:UOJ589841 UYF589831:UYF589841 VIB589831:VIB589841 VRX589831:VRX589841 WBT589831:WBT589841 WLP589831:WLP589841 WVL589831:WVL589841 D655367:D655377 IZ655367:IZ655377 SV655367:SV655377 ACR655367:ACR655377 AMN655367:AMN655377 AWJ655367:AWJ655377 BGF655367:BGF655377 BQB655367:BQB655377 BZX655367:BZX655377 CJT655367:CJT655377 CTP655367:CTP655377 DDL655367:DDL655377 DNH655367:DNH655377 DXD655367:DXD655377 EGZ655367:EGZ655377 EQV655367:EQV655377 FAR655367:FAR655377 FKN655367:FKN655377 FUJ655367:FUJ655377 GEF655367:GEF655377 GOB655367:GOB655377 GXX655367:GXX655377 HHT655367:HHT655377 HRP655367:HRP655377 IBL655367:IBL655377 ILH655367:ILH655377 IVD655367:IVD655377 JEZ655367:JEZ655377 JOV655367:JOV655377 JYR655367:JYR655377 KIN655367:KIN655377 KSJ655367:KSJ655377 LCF655367:LCF655377 LMB655367:LMB655377 LVX655367:LVX655377 MFT655367:MFT655377 MPP655367:MPP655377 MZL655367:MZL655377 NJH655367:NJH655377 NTD655367:NTD655377 OCZ655367:OCZ655377 OMV655367:OMV655377 OWR655367:OWR655377 PGN655367:PGN655377 PQJ655367:PQJ655377 QAF655367:QAF655377 QKB655367:QKB655377 QTX655367:QTX655377 RDT655367:RDT655377 RNP655367:RNP655377 RXL655367:RXL655377 SHH655367:SHH655377 SRD655367:SRD655377 TAZ655367:TAZ655377 TKV655367:TKV655377 TUR655367:TUR655377 UEN655367:UEN655377 UOJ655367:UOJ655377 UYF655367:UYF655377 VIB655367:VIB655377 VRX655367:VRX655377 WBT655367:WBT655377 WLP655367:WLP655377 WVL655367:WVL655377 D720903:D720913 IZ720903:IZ720913 SV720903:SV720913 ACR720903:ACR720913 AMN720903:AMN720913 AWJ720903:AWJ720913 BGF720903:BGF720913 BQB720903:BQB720913 BZX720903:BZX720913 CJT720903:CJT720913 CTP720903:CTP720913 DDL720903:DDL720913 DNH720903:DNH720913 DXD720903:DXD720913 EGZ720903:EGZ720913 EQV720903:EQV720913 FAR720903:FAR720913 FKN720903:FKN720913 FUJ720903:FUJ720913 GEF720903:GEF720913 GOB720903:GOB720913 GXX720903:GXX720913 HHT720903:HHT720913 HRP720903:HRP720913 IBL720903:IBL720913 ILH720903:ILH720913 IVD720903:IVD720913 JEZ720903:JEZ720913 JOV720903:JOV720913 JYR720903:JYR720913 KIN720903:KIN720913 KSJ720903:KSJ720913 LCF720903:LCF720913 LMB720903:LMB720913 LVX720903:LVX720913 MFT720903:MFT720913 MPP720903:MPP720913 MZL720903:MZL720913 NJH720903:NJH720913 NTD720903:NTD720913 OCZ720903:OCZ720913 OMV720903:OMV720913 OWR720903:OWR720913 PGN720903:PGN720913 PQJ720903:PQJ720913 QAF720903:QAF720913 QKB720903:QKB720913 QTX720903:QTX720913 RDT720903:RDT720913 RNP720903:RNP720913 RXL720903:RXL720913 SHH720903:SHH720913 SRD720903:SRD720913 TAZ720903:TAZ720913 TKV720903:TKV720913 TUR720903:TUR720913 UEN720903:UEN720913 UOJ720903:UOJ720913 UYF720903:UYF720913 VIB720903:VIB720913 VRX720903:VRX720913 WBT720903:WBT720913 WLP720903:WLP720913 WVL720903:WVL720913 D786439:D786449 IZ786439:IZ786449 SV786439:SV786449 ACR786439:ACR786449 AMN786439:AMN786449 AWJ786439:AWJ786449 BGF786439:BGF786449 BQB786439:BQB786449 BZX786439:BZX786449 CJT786439:CJT786449 CTP786439:CTP786449 DDL786439:DDL786449 DNH786439:DNH786449 DXD786439:DXD786449 EGZ786439:EGZ786449 EQV786439:EQV786449 FAR786439:FAR786449 FKN786439:FKN786449 FUJ786439:FUJ786449 GEF786439:GEF786449 GOB786439:GOB786449 GXX786439:GXX786449 HHT786439:HHT786449 HRP786439:HRP786449 IBL786439:IBL786449 ILH786439:ILH786449 IVD786439:IVD786449 JEZ786439:JEZ786449 JOV786439:JOV786449 JYR786439:JYR786449 KIN786439:KIN786449 KSJ786439:KSJ786449 LCF786439:LCF786449 LMB786439:LMB786449 LVX786439:LVX786449 MFT786439:MFT786449 MPP786439:MPP786449 MZL786439:MZL786449 NJH786439:NJH786449 NTD786439:NTD786449 OCZ786439:OCZ786449 OMV786439:OMV786449 OWR786439:OWR786449 PGN786439:PGN786449 PQJ786439:PQJ786449 QAF786439:QAF786449 QKB786439:QKB786449 QTX786439:QTX786449 RDT786439:RDT786449 RNP786439:RNP786449 RXL786439:RXL786449 SHH786439:SHH786449 SRD786439:SRD786449 TAZ786439:TAZ786449 TKV786439:TKV786449 TUR786439:TUR786449 UEN786439:UEN786449 UOJ786439:UOJ786449 UYF786439:UYF786449 VIB786439:VIB786449 VRX786439:VRX786449 WBT786439:WBT786449 WLP786439:WLP786449 WVL786439:WVL786449 D851975:D851985 IZ851975:IZ851985 SV851975:SV851985 ACR851975:ACR851985 AMN851975:AMN851985 AWJ851975:AWJ851985 BGF851975:BGF851985 BQB851975:BQB851985 BZX851975:BZX851985 CJT851975:CJT851985 CTP851975:CTP851985 DDL851975:DDL851985 DNH851975:DNH851985 DXD851975:DXD851985 EGZ851975:EGZ851985 EQV851975:EQV851985 FAR851975:FAR851985 FKN851975:FKN851985 FUJ851975:FUJ851985 GEF851975:GEF851985 GOB851975:GOB851985 GXX851975:GXX851985 HHT851975:HHT851985 HRP851975:HRP851985 IBL851975:IBL851985 ILH851975:ILH851985 IVD851975:IVD851985 JEZ851975:JEZ851985 JOV851975:JOV851985 JYR851975:JYR851985 KIN851975:KIN851985 KSJ851975:KSJ851985 LCF851975:LCF851985 LMB851975:LMB851985 LVX851975:LVX851985 MFT851975:MFT851985 MPP851975:MPP851985 MZL851975:MZL851985 NJH851975:NJH851985 NTD851975:NTD851985 OCZ851975:OCZ851985 OMV851975:OMV851985 OWR851975:OWR851985 PGN851975:PGN851985 PQJ851975:PQJ851985 QAF851975:QAF851985 QKB851975:QKB851985 QTX851975:QTX851985 RDT851975:RDT851985 RNP851975:RNP851985 RXL851975:RXL851985 SHH851975:SHH851985 SRD851975:SRD851985 TAZ851975:TAZ851985 TKV851975:TKV851985 TUR851975:TUR851985 UEN851975:UEN851985 UOJ851975:UOJ851985 UYF851975:UYF851985 VIB851975:VIB851985 VRX851975:VRX851985 WBT851975:WBT851985 WLP851975:WLP851985 WVL851975:WVL851985 D917511:D917521 IZ917511:IZ917521 SV917511:SV917521 ACR917511:ACR917521 AMN917511:AMN917521 AWJ917511:AWJ917521 BGF917511:BGF917521 BQB917511:BQB917521 BZX917511:BZX917521 CJT917511:CJT917521 CTP917511:CTP917521 DDL917511:DDL917521 DNH917511:DNH917521 DXD917511:DXD917521 EGZ917511:EGZ917521 EQV917511:EQV917521 FAR917511:FAR917521 FKN917511:FKN917521 FUJ917511:FUJ917521 GEF917511:GEF917521 GOB917511:GOB917521 GXX917511:GXX917521 HHT917511:HHT917521 HRP917511:HRP917521 IBL917511:IBL917521 ILH917511:ILH917521 IVD917511:IVD917521 JEZ917511:JEZ917521 JOV917511:JOV917521 JYR917511:JYR917521 KIN917511:KIN917521 KSJ917511:KSJ917521 LCF917511:LCF917521 LMB917511:LMB917521 LVX917511:LVX917521 MFT917511:MFT917521 MPP917511:MPP917521 MZL917511:MZL917521 NJH917511:NJH917521 NTD917511:NTD917521 OCZ917511:OCZ917521 OMV917511:OMV917521 OWR917511:OWR917521 PGN917511:PGN917521 PQJ917511:PQJ917521 QAF917511:QAF917521 QKB917511:QKB917521 QTX917511:QTX917521 RDT917511:RDT917521 RNP917511:RNP917521 RXL917511:RXL917521 SHH917511:SHH917521 SRD917511:SRD917521 TAZ917511:TAZ917521 TKV917511:TKV917521 TUR917511:TUR917521 UEN917511:UEN917521 UOJ917511:UOJ917521 UYF917511:UYF917521 VIB917511:VIB917521 VRX917511:VRX917521 WBT917511:WBT917521 WLP917511:WLP917521 WVL917511:WVL917521 D983047:D983057 IZ983047:IZ983057 SV983047:SV983057 ACR983047:ACR983057 AMN983047:AMN983057 AWJ983047:AWJ983057 BGF983047:BGF983057 BQB983047:BQB983057 BZX983047:BZX983057 CJT983047:CJT983057 CTP983047:CTP983057 DDL983047:DDL983057 DNH983047:DNH983057 DXD983047:DXD983057 EGZ983047:EGZ983057 EQV983047:EQV983057 FAR983047:FAR983057 FKN983047:FKN983057 FUJ983047:FUJ983057 GEF983047:GEF983057 GOB983047:GOB983057 GXX983047:GXX983057 HHT983047:HHT983057 HRP983047:HRP983057 IBL983047:IBL983057 ILH983047:ILH983057 IVD983047:IVD983057 JEZ983047:JEZ983057 JOV983047:JOV983057 JYR983047:JYR983057 KIN983047:KIN983057 KSJ983047:KSJ983057 LCF983047:LCF983057 LMB983047:LMB983057 LVX983047:LVX983057 MFT983047:MFT983057 MPP983047:MPP983057 MZL983047:MZL983057 NJH983047:NJH983057 NTD983047:NTD983057 OCZ983047:OCZ983057 OMV983047:OMV983057 OWR983047:OWR983057 PGN983047:PGN983057 PQJ983047:PQJ983057 QAF983047:QAF983057 QKB983047:QKB983057 QTX983047:QTX983057 RDT983047:RDT983057 RNP983047:RNP983057 RXL983047:RXL983057 SHH983047:SHH983057 SRD983047:SRD983057 TAZ983047:TAZ983057 TKV983047:TKV983057 TUR983047:TUR983057 UEN983047:UEN983057 UOJ983047:UOJ983057 UYF983047:UYF983057 VIB983047:VIB983057 VRX983047:VRX983057 WBT983047:WBT983057 WLP983047:WLP983057 WVL983047:WVL983057">
      <formula1>$D$25:$D$31</formula1>
    </dataValidation>
    <dataValidation type="list" allowBlank="1" showDropDown="0" showInputMessage="1" showErrorMessage="1" sqref="C3">
      <formula1>"令和６年度,令和７年度,令和８年度,令和９年度,令和10年度"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M66"/>
  <sheetViews>
    <sheetView view="pageBreakPreview" zoomScaleSheetLayoutView="100" workbookViewId="0">
      <selection activeCell="E5" sqref="E5"/>
    </sheetView>
  </sheetViews>
  <sheetFormatPr defaultColWidth="9" defaultRowHeight="15" customHeight="1"/>
  <cols>
    <col min="1" max="1" width="2.5" style="58" customWidth="1"/>
    <col min="2" max="2" width="10.625" style="58" customWidth="1"/>
    <col min="3" max="3" width="20.875" style="59" customWidth="1"/>
    <col min="4" max="4" width="20.875" style="58" customWidth="1"/>
    <col min="5" max="5" width="20.25" style="58" customWidth="1"/>
    <col min="6" max="6" width="38.125" style="58" customWidth="1"/>
    <col min="7" max="7" width="14.25" style="58" customWidth="1"/>
    <col min="8" max="8" width="7" style="58" customWidth="1"/>
    <col min="9" max="9" width="18.625" style="58" bestFit="1" customWidth="1"/>
    <col min="10" max="10" width="17.75" style="58" customWidth="1"/>
    <col min="11" max="11" width="22.875" style="58" customWidth="1"/>
    <col min="12" max="12" width="10.5" style="58" customWidth="1"/>
    <col min="13" max="13" width="14.125" style="58" hidden="1" customWidth="1"/>
    <col min="14" max="15" width="6.625" style="58" hidden="1" customWidth="1"/>
    <col min="16" max="18" width="9" style="58" hidden="1" customWidth="1"/>
    <col min="19" max="256" width="9" style="58"/>
    <col min="257" max="257" width="10.625" style="58" customWidth="1"/>
    <col min="258" max="258" width="21.125" style="58" bestFit="1" customWidth="1"/>
    <col min="259" max="259" width="28.5" style="58" customWidth="1"/>
    <col min="260" max="260" width="22" style="58" customWidth="1"/>
    <col min="261" max="261" width="12" style="58" customWidth="1"/>
    <col min="262" max="262" width="24.75" style="58" customWidth="1"/>
    <col min="263" max="263" width="20" style="58" customWidth="1"/>
    <col min="264" max="264" width="18.625" style="58" bestFit="1" customWidth="1"/>
    <col min="265" max="265" width="13" style="58" customWidth="1"/>
    <col min="266" max="266" width="26.125" style="58" customWidth="1"/>
    <col min="267" max="267" width="11.25" style="58" customWidth="1"/>
    <col min="268" max="268" width="10.5" style="58" customWidth="1"/>
    <col min="269" max="269" width="14.125" style="58" customWidth="1"/>
    <col min="270" max="271" width="6.625" style="58" customWidth="1"/>
    <col min="272" max="512" width="9" style="58"/>
    <col min="513" max="513" width="10.625" style="58" customWidth="1"/>
    <col min="514" max="514" width="21.125" style="58" bestFit="1" customWidth="1"/>
    <col min="515" max="515" width="28.5" style="58" customWidth="1"/>
    <col min="516" max="516" width="22" style="58" customWidth="1"/>
    <col min="517" max="517" width="12" style="58" customWidth="1"/>
    <col min="518" max="518" width="24.75" style="58" customWidth="1"/>
    <col min="519" max="519" width="20" style="58" customWidth="1"/>
    <col min="520" max="520" width="18.625" style="58" bestFit="1" customWidth="1"/>
    <col min="521" max="521" width="13" style="58" customWidth="1"/>
    <col min="522" max="522" width="26.125" style="58" customWidth="1"/>
    <col min="523" max="523" width="11.25" style="58" customWidth="1"/>
    <col min="524" max="524" width="10.5" style="58" customWidth="1"/>
    <col min="525" max="525" width="14.125" style="58" customWidth="1"/>
    <col min="526" max="527" width="6.625" style="58" customWidth="1"/>
    <col min="528" max="768" width="9" style="58"/>
    <col min="769" max="769" width="10.625" style="58" customWidth="1"/>
    <col min="770" max="770" width="21.125" style="58" bestFit="1" customWidth="1"/>
    <col min="771" max="771" width="28.5" style="58" customWidth="1"/>
    <col min="772" max="772" width="22" style="58" customWidth="1"/>
    <col min="773" max="773" width="12" style="58" customWidth="1"/>
    <col min="774" max="774" width="24.75" style="58" customWidth="1"/>
    <col min="775" max="775" width="20" style="58" customWidth="1"/>
    <col min="776" max="776" width="18.625" style="58" bestFit="1" customWidth="1"/>
    <col min="777" max="777" width="13" style="58" customWidth="1"/>
    <col min="778" max="778" width="26.125" style="58" customWidth="1"/>
    <col min="779" max="779" width="11.25" style="58" customWidth="1"/>
    <col min="780" max="780" width="10.5" style="58" customWidth="1"/>
    <col min="781" max="781" width="14.125" style="58" customWidth="1"/>
    <col min="782" max="783" width="6.625" style="58" customWidth="1"/>
    <col min="784" max="1024" width="9" style="58"/>
    <col min="1025" max="1025" width="10.625" style="58" customWidth="1"/>
    <col min="1026" max="1026" width="21.125" style="58" bestFit="1" customWidth="1"/>
    <col min="1027" max="1027" width="28.5" style="58" customWidth="1"/>
    <col min="1028" max="1028" width="22" style="58" customWidth="1"/>
    <col min="1029" max="1029" width="12" style="58" customWidth="1"/>
    <col min="1030" max="1030" width="24.75" style="58" customWidth="1"/>
    <col min="1031" max="1031" width="20" style="58" customWidth="1"/>
    <col min="1032" max="1032" width="18.625" style="58" bestFit="1" customWidth="1"/>
    <col min="1033" max="1033" width="13" style="58" customWidth="1"/>
    <col min="1034" max="1034" width="26.125" style="58" customWidth="1"/>
    <col min="1035" max="1035" width="11.25" style="58" customWidth="1"/>
    <col min="1036" max="1036" width="10.5" style="58" customWidth="1"/>
    <col min="1037" max="1037" width="14.125" style="58" customWidth="1"/>
    <col min="1038" max="1039" width="6.625" style="58" customWidth="1"/>
    <col min="1040" max="1280" width="9" style="58"/>
    <col min="1281" max="1281" width="10.625" style="58" customWidth="1"/>
    <col min="1282" max="1282" width="21.125" style="58" bestFit="1" customWidth="1"/>
    <col min="1283" max="1283" width="28.5" style="58" customWidth="1"/>
    <col min="1284" max="1284" width="22" style="58" customWidth="1"/>
    <col min="1285" max="1285" width="12" style="58" customWidth="1"/>
    <col min="1286" max="1286" width="24.75" style="58" customWidth="1"/>
    <col min="1287" max="1287" width="20" style="58" customWidth="1"/>
    <col min="1288" max="1288" width="18.625" style="58" bestFit="1" customWidth="1"/>
    <col min="1289" max="1289" width="13" style="58" customWidth="1"/>
    <col min="1290" max="1290" width="26.125" style="58" customWidth="1"/>
    <col min="1291" max="1291" width="11.25" style="58" customWidth="1"/>
    <col min="1292" max="1292" width="10.5" style="58" customWidth="1"/>
    <col min="1293" max="1293" width="14.125" style="58" customWidth="1"/>
    <col min="1294" max="1295" width="6.625" style="58" customWidth="1"/>
    <col min="1296" max="1536" width="9" style="58"/>
    <col min="1537" max="1537" width="10.625" style="58" customWidth="1"/>
    <col min="1538" max="1538" width="21.125" style="58" bestFit="1" customWidth="1"/>
    <col min="1539" max="1539" width="28.5" style="58" customWidth="1"/>
    <col min="1540" max="1540" width="22" style="58" customWidth="1"/>
    <col min="1541" max="1541" width="12" style="58" customWidth="1"/>
    <col min="1542" max="1542" width="24.75" style="58" customWidth="1"/>
    <col min="1543" max="1543" width="20" style="58" customWidth="1"/>
    <col min="1544" max="1544" width="18.625" style="58" bestFit="1" customWidth="1"/>
    <col min="1545" max="1545" width="13" style="58" customWidth="1"/>
    <col min="1546" max="1546" width="26.125" style="58" customWidth="1"/>
    <col min="1547" max="1547" width="11.25" style="58" customWidth="1"/>
    <col min="1548" max="1548" width="10.5" style="58" customWidth="1"/>
    <col min="1549" max="1549" width="14.125" style="58" customWidth="1"/>
    <col min="1550" max="1551" width="6.625" style="58" customWidth="1"/>
    <col min="1552" max="1792" width="9" style="58"/>
    <col min="1793" max="1793" width="10.625" style="58" customWidth="1"/>
    <col min="1794" max="1794" width="21.125" style="58" bestFit="1" customWidth="1"/>
    <col min="1795" max="1795" width="28.5" style="58" customWidth="1"/>
    <col min="1796" max="1796" width="22" style="58" customWidth="1"/>
    <col min="1797" max="1797" width="12" style="58" customWidth="1"/>
    <col min="1798" max="1798" width="24.75" style="58" customWidth="1"/>
    <col min="1799" max="1799" width="20" style="58" customWidth="1"/>
    <col min="1800" max="1800" width="18.625" style="58" bestFit="1" customWidth="1"/>
    <col min="1801" max="1801" width="13" style="58" customWidth="1"/>
    <col min="1802" max="1802" width="26.125" style="58" customWidth="1"/>
    <col min="1803" max="1803" width="11.25" style="58" customWidth="1"/>
    <col min="1804" max="1804" width="10.5" style="58" customWidth="1"/>
    <col min="1805" max="1805" width="14.125" style="58" customWidth="1"/>
    <col min="1806" max="1807" width="6.625" style="58" customWidth="1"/>
    <col min="1808" max="2048" width="9" style="58"/>
    <col min="2049" max="2049" width="10.625" style="58" customWidth="1"/>
    <col min="2050" max="2050" width="21.125" style="58" bestFit="1" customWidth="1"/>
    <col min="2051" max="2051" width="28.5" style="58" customWidth="1"/>
    <col min="2052" max="2052" width="22" style="58" customWidth="1"/>
    <col min="2053" max="2053" width="12" style="58" customWidth="1"/>
    <col min="2054" max="2054" width="24.75" style="58" customWidth="1"/>
    <col min="2055" max="2055" width="20" style="58" customWidth="1"/>
    <col min="2056" max="2056" width="18.625" style="58" bestFit="1" customWidth="1"/>
    <col min="2057" max="2057" width="13" style="58" customWidth="1"/>
    <col min="2058" max="2058" width="26.125" style="58" customWidth="1"/>
    <col min="2059" max="2059" width="11.25" style="58" customWidth="1"/>
    <col min="2060" max="2060" width="10.5" style="58" customWidth="1"/>
    <col min="2061" max="2061" width="14.125" style="58" customWidth="1"/>
    <col min="2062" max="2063" width="6.625" style="58" customWidth="1"/>
    <col min="2064" max="2304" width="9" style="58"/>
    <col min="2305" max="2305" width="10.625" style="58" customWidth="1"/>
    <col min="2306" max="2306" width="21.125" style="58" bestFit="1" customWidth="1"/>
    <col min="2307" max="2307" width="28.5" style="58" customWidth="1"/>
    <col min="2308" max="2308" width="22" style="58" customWidth="1"/>
    <col min="2309" max="2309" width="12" style="58" customWidth="1"/>
    <col min="2310" max="2310" width="24.75" style="58" customWidth="1"/>
    <col min="2311" max="2311" width="20" style="58" customWidth="1"/>
    <col min="2312" max="2312" width="18.625" style="58" bestFit="1" customWidth="1"/>
    <col min="2313" max="2313" width="13" style="58" customWidth="1"/>
    <col min="2314" max="2314" width="26.125" style="58" customWidth="1"/>
    <col min="2315" max="2315" width="11.25" style="58" customWidth="1"/>
    <col min="2316" max="2316" width="10.5" style="58" customWidth="1"/>
    <col min="2317" max="2317" width="14.125" style="58" customWidth="1"/>
    <col min="2318" max="2319" width="6.625" style="58" customWidth="1"/>
    <col min="2320" max="2560" width="9" style="58"/>
    <col min="2561" max="2561" width="10.625" style="58" customWidth="1"/>
    <col min="2562" max="2562" width="21.125" style="58" bestFit="1" customWidth="1"/>
    <col min="2563" max="2563" width="28.5" style="58" customWidth="1"/>
    <col min="2564" max="2564" width="22" style="58" customWidth="1"/>
    <col min="2565" max="2565" width="12" style="58" customWidth="1"/>
    <col min="2566" max="2566" width="24.75" style="58" customWidth="1"/>
    <col min="2567" max="2567" width="20" style="58" customWidth="1"/>
    <col min="2568" max="2568" width="18.625" style="58" bestFit="1" customWidth="1"/>
    <col min="2569" max="2569" width="13" style="58" customWidth="1"/>
    <col min="2570" max="2570" width="26.125" style="58" customWidth="1"/>
    <col min="2571" max="2571" width="11.25" style="58" customWidth="1"/>
    <col min="2572" max="2572" width="10.5" style="58" customWidth="1"/>
    <col min="2573" max="2573" width="14.125" style="58" customWidth="1"/>
    <col min="2574" max="2575" width="6.625" style="58" customWidth="1"/>
    <col min="2576" max="2816" width="9" style="58"/>
    <col min="2817" max="2817" width="10.625" style="58" customWidth="1"/>
    <col min="2818" max="2818" width="21.125" style="58" bestFit="1" customWidth="1"/>
    <col min="2819" max="2819" width="28.5" style="58" customWidth="1"/>
    <col min="2820" max="2820" width="22" style="58" customWidth="1"/>
    <col min="2821" max="2821" width="12" style="58" customWidth="1"/>
    <col min="2822" max="2822" width="24.75" style="58" customWidth="1"/>
    <col min="2823" max="2823" width="20" style="58" customWidth="1"/>
    <col min="2824" max="2824" width="18.625" style="58" bestFit="1" customWidth="1"/>
    <col min="2825" max="2825" width="13" style="58" customWidth="1"/>
    <col min="2826" max="2826" width="26.125" style="58" customWidth="1"/>
    <col min="2827" max="2827" width="11.25" style="58" customWidth="1"/>
    <col min="2828" max="2828" width="10.5" style="58" customWidth="1"/>
    <col min="2829" max="2829" width="14.125" style="58" customWidth="1"/>
    <col min="2830" max="2831" width="6.625" style="58" customWidth="1"/>
    <col min="2832" max="3072" width="9" style="58"/>
    <col min="3073" max="3073" width="10.625" style="58" customWidth="1"/>
    <col min="3074" max="3074" width="21.125" style="58" bestFit="1" customWidth="1"/>
    <col min="3075" max="3075" width="28.5" style="58" customWidth="1"/>
    <col min="3076" max="3076" width="22" style="58" customWidth="1"/>
    <col min="3077" max="3077" width="12" style="58" customWidth="1"/>
    <col min="3078" max="3078" width="24.75" style="58" customWidth="1"/>
    <col min="3079" max="3079" width="20" style="58" customWidth="1"/>
    <col min="3080" max="3080" width="18.625" style="58" bestFit="1" customWidth="1"/>
    <col min="3081" max="3081" width="13" style="58" customWidth="1"/>
    <col min="3082" max="3082" width="26.125" style="58" customWidth="1"/>
    <col min="3083" max="3083" width="11.25" style="58" customWidth="1"/>
    <col min="3084" max="3084" width="10.5" style="58" customWidth="1"/>
    <col min="3085" max="3085" width="14.125" style="58" customWidth="1"/>
    <col min="3086" max="3087" width="6.625" style="58" customWidth="1"/>
    <col min="3088" max="3328" width="9" style="58"/>
    <col min="3329" max="3329" width="10.625" style="58" customWidth="1"/>
    <col min="3330" max="3330" width="21.125" style="58" bestFit="1" customWidth="1"/>
    <col min="3331" max="3331" width="28.5" style="58" customWidth="1"/>
    <col min="3332" max="3332" width="22" style="58" customWidth="1"/>
    <col min="3333" max="3333" width="12" style="58" customWidth="1"/>
    <col min="3334" max="3334" width="24.75" style="58" customWidth="1"/>
    <col min="3335" max="3335" width="20" style="58" customWidth="1"/>
    <col min="3336" max="3336" width="18.625" style="58" bestFit="1" customWidth="1"/>
    <col min="3337" max="3337" width="13" style="58" customWidth="1"/>
    <col min="3338" max="3338" width="26.125" style="58" customWidth="1"/>
    <col min="3339" max="3339" width="11.25" style="58" customWidth="1"/>
    <col min="3340" max="3340" width="10.5" style="58" customWidth="1"/>
    <col min="3341" max="3341" width="14.125" style="58" customWidth="1"/>
    <col min="3342" max="3343" width="6.625" style="58" customWidth="1"/>
    <col min="3344" max="3584" width="9" style="58"/>
    <col min="3585" max="3585" width="10.625" style="58" customWidth="1"/>
    <col min="3586" max="3586" width="21.125" style="58" bestFit="1" customWidth="1"/>
    <col min="3587" max="3587" width="28.5" style="58" customWidth="1"/>
    <col min="3588" max="3588" width="22" style="58" customWidth="1"/>
    <col min="3589" max="3589" width="12" style="58" customWidth="1"/>
    <col min="3590" max="3590" width="24.75" style="58" customWidth="1"/>
    <col min="3591" max="3591" width="20" style="58" customWidth="1"/>
    <col min="3592" max="3592" width="18.625" style="58" bestFit="1" customWidth="1"/>
    <col min="3593" max="3593" width="13" style="58" customWidth="1"/>
    <col min="3594" max="3594" width="26.125" style="58" customWidth="1"/>
    <col min="3595" max="3595" width="11.25" style="58" customWidth="1"/>
    <col min="3596" max="3596" width="10.5" style="58" customWidth="1"/>
    <col min="3597" max="3597" width="14.125" style="58" customWidth="1"/>
    <col min="3598" max="3599" width="6.625" style="58" customWidth="1"/>
    <col min="3600" max="3840" width="9" style="58"/>
    <col min="3841" max="3841" width="10.625" style="58" customWidth="1"/>
    <col min="3842" max="3842" width="21.125" style="58" bestFit="1" customWidth="1"/>
    <col min="3843" max="3843" width="28.5" style="58" customWidth="1"/>
    <col min="3844" max="3844" width="22" style="58" customWidth="1"/>
    <col min="3845" max="3845" width="12" style="58" customWidth="1"/>
    <col min="3846" max="3846" width="24.75" style="58" customWidth="1"/>
    <col min="3847" max="3847" width="20" style="58" customWidth="1"/>
    <col min="3848" max="3848" width="18.625" style="58" bestFit="1" customWidth="1"/>
    <col min="3849" max="3849" width="13" style="58" customWidth="1"/>
    <col min="3850" max="3850" width="26.125" style="58" customWidth="1"/>
    <col min="3851" max="3851" width="11.25" style="58" customWidth="1"/>
    <col min="3852" max="3852" width="10.5" style="58" customWidth="1"/>
    <col min="3853" max="3853" width="14.125" style="58" customWidth="1"/>
    <col min="3854" max="3855" width="6.625" style="58" customWidth="1"/>
    <col min="3856" max="4096" width="9" style="58"/>
    <col min="4097" max="4097" width="10.625" style="58" customWidth="1"/>
    <col min="4098" max="4098" width="21.125" style="58" bestFit="1" customWidth="1"/>
    <col min="4099" max="4099" width="28.5" style="58" customWidth="1"/>
    <col min="4100" max="4100" width="22" style="58" customWidth="1"/>
    <col min="4101" max="4101" width="12" style="58" customWidth="1"/>
    <col min="4102" max="4102" width="24.75" style="58" customWidth="1"/>
    <col min="4103" max="4103" width="20" style="58" customWidth="1"/>
    <col min="4104" max="4104" width="18.625" style="58" bestFit="1" customWidth="1"/>
    <col min="4105" max="4105" width="13" style="58" customWidth="1"/>
    <col min="4106" max="4106" width="26.125" style="58" customWidth="1"/>
    <col min="4107" max="4107" width="11.25" style="58" customWidth="1"/>
    <col min="4108" max="4108" width="10.5" style="58" customWidth="1"/>
    <col min="4109" max="4109" width="14.125" style="58" customWidth="1"/>
    <col min="4110" max="4111" width="6.625" style="58" customWidth="1"/>
    <col min="4112" max="4352" width="9" style="58"/>
    <col min="4353" max="4353" width="10.625" style="58" customWidth="1"/>
    <col min="4354" max="4354" width="21.125" style="58" bestFit="1" customWidth="1"/>
    <col min="4355" max="4355" width="28.5" style="58" customWidth="1"/>
    <col min="4356" max="4356" width="22" style="58" customWidth="1"/>
    <col min="4357" max="4357" width="12" style="58" customWidth="1"/>
    <col min="4358" max="4358" width="24.75" style="58" customWidth="1"/>
    <col min="4359" max="4359" width="20" style="58" customWidth="1"/>
    <col min="4360" max="4360" width="18.625" style="58" bestFit="1" customWidth="1"/>
    <col min="4361" max="4361" width="13" style="58" customWidth="1"/>
    <col min="4362" max="4362" width="26.125" style="58" customWidth="1"/>
    <col min="4363" max="4363" width="11.25" style="58" customWidth="1"/>
    <col min="4364" max="4364" width="10.5" style="58" customWidth="1"/>
    <col min="4365" max="4365" width="14.125" style="58" customWidth="1"/>
    <col min="4366" max="4367" width="6.625" style="58" customWidth="1"/>
    <col min="4368" max="4608" width="9" style="58"/>
    <col min="4609" max="4609" width="10.625" style="58" customWidth="1"/>
    <col min="4610" max="4610" width="21.125" style="58" bestFit="1" customWidth="1"/>
    <col min="4611" max="4611" width="28.5" style="58" customWidth="1"/>
    <col min="4612" max="4612" width="22" style="58" customWidth="1"/>
    <col min="4613" max="4613" width="12" style="58" customWidth="1"/>
    <col min="4614" max="4614" width="24.75" style="58" customWidth="1"/>
    <col min="4615" max="4615" width="20" style="58" customWidth="1"/>
    <col min="4616" max="4616" width="18.625" style="58" bestFit="1" customWidth="1"/>
    <col min="4617" max="4617" width="13" style="58" customWidth="1"/>
    <col min="4618" max="4618" width="26.125" style="58" customWidth="1"/>
    <col min="4619" max="4619" width="11.25" style="58" customWidth="1"/>
    <col min="4620" max="4620" width="10.5" style="58" customWidth="1"/>
    <col min="4621" max="4621" width="14.125" style="58" customWidth="1"/>
    <col min="4622" max="4623" width="6.625" style="58" customWidth="1"/>
    <col min="4624" max="4864" width="9" style="58"/>
    <col min="4865" max="4865" width="10.625" style="58" customWidth="1"/>
    <col min="4866" max="4866" width="21.125" style="58" bestFit="1" customWidth="1"/>
    <col min="4867" max="4867" width="28.5" style="58" customWidth="1"/>
    <col min="4868" max="4868" width="22" style="58" customWidth="1"/>
    <col min="4869" max="4869" width="12" style="58" customWidth="1"/>
    <col min="4870" max="4870" width="24.75" style="58" customWidth="1"/>
    <col min="4871" max="4871" width="20" style="58" customWidth="1"/>
    <col min="4872" max="4872" width="18.625" style="58" bestFit="1" customWidth="1"/>
    <col min="4873" max="4873" width="13" style="58" customWidth="1"/>
    <col min="4874" max="4874" width="26.125" style="58" customWidth="1"/>
    <col min="4875" max="4875" width="11.25" style="58" customWidth="1"/>
    <col min="4876" max="4876" width="10.5" style="58" customWidth="1"/>
    <col min="4877" max="4877" width="14.125" style="58" customWidth="1"/>
    <col min="4878" max="4879" width="6.625" style="58" customWidth="1"/>
    <col min="4880" max="5120" width="9" style="58"/>
    <col min="5121" max="5121" width="10.625" style="58" customWidth="1"/>
    <col min="5122" max="5122" width="21.125" style="58" bestFit="1" customWidth="1"/>
    <col min="5123" max="5123" width="28.5" style="58" customWidth="1"/>
    <col min="5124" max="5124" width="22" style="58" customWidth="1"/>
    <col min="5125" max="5125" width="12" style="58" customWidth="1"/>
    <col min="5126" max="5126" width="24.75" style="58" customWidth="1"/>
    <col min="5127" max="5127" width="20" style="58" customWidth="1"/>
    <col min="5128" max="5128" width="18.625" style="58" bestFit="1" customWidth="1"/>
    <col min="5129" max="5129" width="13" style="58" customWidth="1"/>
    <col min="5130" max="5130" width="26.125" style="58" customWidth="1"/>
    <col min="5131" max="5131" width="11.25" style="58" customWidth="1"/>
    <col min="5132" max="5132" width="10.5" style="58" customWidth="1"/>
    <col min="5133" max="5133" width="14.125" style="58" customWidth="1"/>
    <col min="5134" max="5135" width="6.625" style="58" customWidth="1"/>
    <col min="5136" max="5376" width="9" style="58"/>
    <col min="5377" max="5377" width="10.625" style="58" customWidth="1"/>
    <col min="5378" max="5378" width="21.125" style="58" bestFit="1" customWidth="1"/>
    <col min="5379" max="5379" width="28.5" style="58" customWidth="1"/>
    <col min="5380" max="5380" width="22" style="58" customWidth="1"/>
    <col min="5381" max="5381" width="12" style="58" customWidth="1"/>
    <col min="5382" max="5382" width="24.75" style="58" customWidth="1"/>
    <col min="5383" max="5383" width="20" style="58" customWidth="1"/>
    <col min="5384" max="5384" width="18.625" style="58" bestFit="1" customWidth="1"/>
    <col min="5385" max="5385" width="13" style="58" customWidth="1"/>
    <col min="5386" max="5386" width="26.125" style="58" customWidth="1"/>
    <col min="5387" max="5387" width="11.25" style="58" customWidth="1"/>
    <col min="5388" max="5388" width="10.5" style="58" customWidth="1"/>
    <col min="5389" max="5389" width="14.125" style="58" customWidth="1"/>
    <col min="5390" max="5391" width="6.625" style="58" customWidth="1"/>
    <col min="5392" max="5632" width="9" style="58"/>
    <col min="5633" max="5633" width="10.625" style="58" customWidth="1"/>
    <col min="5634" max="5634" width="21.125" style="58" bestFit="1" customWidth="1"/>
    <col min="5635" max="5635" width="28.5" style="58" customWidth="1"/>
    <col min="5636" max="5636" width="22" style="58" customWidth="1"/>
    <col min="5637" max="5637" width="12" style="58" customWidth="1"/>
    <col min="5638" max="5638" width="24.75" style="58" customWidth="1"/>
    <col min="5639" max="5639" width="20" style="58" customWidth="1"/>
    <col min="5640" max="5640" width="18.625" style="58" bestFit="1" customWidth="1"/>
    <col min="5641" max="5641" width="13" style="58" customWidth="1"/>
    <col min="5642" max="5642" width="26.125" style="58" customWidth="1"/>
    <col min="5643" max="5643" width="11.25" style="58" customWidth="1"/>
    <col min="5644" max="5644" width="10.5" style="58" customWidth="1"/>
    <col min="5645" max="5645" width="14.125" style="58" customWidth="1"/>
    <col min="5646" max="5647" width="6.625" style="58" customWidth="1"/>
    <col min="5648" max="5888" width="9" style="58"/>
    <col min="5889" max="5889" width="10.625" style="58" customWidth="1"/>
    <col min="5890" max="5890" width="21.125" style="58" bestFit="1" customWidth="1"/>
    <col min="5891" max="5891" width="28.5" style="58" customWidth="1"/>
    <col min="5892" max="5892" width="22" style="58" customWidth="1"/>
    <col min="5893" max="5893" width="12" style="58" customWidth="1"/>
    <col min="5894" max="5894" width="24.75" style="58" customWidth="1"/>
    <col min="5895" max="5895" width="20" style="58" customWidth="1"/>
    <col min="5896" max="5896" width="18.625" style="58" bestFit="1" customWidth="1"/>
    <col min="5897" max="5897" width="13" style="58" customWidth="1"/>
    <col min="5898" max="5898" width="26.125" style="58" customWidth="1"/>
    <col min="5899" max="5899" width="11.25" style="58" customWidth="1"/>
    <col min="5900" max="5900" width="10.5" style="58" customWidth="1"/>
    <col min="5901" max="5901" width="14.125" style="58" customWidth="1"/>
    <col min="5902" max="5903" width="6.625" style="58" customWidth="1"/>
    <col min="5904" max="6144" width="9" style="58"/>
    <col min="6145" max="6145" width="10.625" style="58" customWidth="1"/>
    <col min="6146" max="6146" width="21.125" style="58" bestFit="1" customWidth="1"/>
    <col min="6147" max="6147" width="28.5" style="58" customWidth="1"/>
    <col min="6148" max="6148" width="22" style="58" customWidth="1"/>
    <col min="6149" max="6149" width="12" style="58" customWidth="1"/>
    <col min="6150" max="6150" width="24.75" style="58" customWidth="1"/>
    <col min="6151" max="6151" width="20" style="58" customWidth="1"/>
    <col min="6152" max="6152" width="18.625" style="58" bestFit="1" customWidth="1"/>
    <col min="6153" max="6153" width="13" style="58" customWidth="1"/>
    <col min="6154" max="6154" width="26.125" style="58" customWidth="1"/>
    <col min="6155" max="6155" width="11.25" style="58" customWidth="1"/>
    <col min="6156" max="6156" width="10.5" style="58" customWidth="1"/>
    <col min="6157" max="6157" width="14.125" style="58" customWidth="1"/>
    <col min="6158" max="6159" width="6.625" style="58" customWidth="1"/>
    <col min="6160" max="6400" width="9" style="58"/>
    <col min="6401" max="6401" width="10.625" style="58" customWidth="1"/>
    <col min="6402" max="6402" width="21.125" style="58" bestFit="1" customWidth="1"/>
    <col min="6403" max="6403" width="28.5" style="58" customWidth="1"/>
    <col min="6404" max="6404" width="22" style="58" customWidth="1"/>
    <col min="6405" max="6405" width="12" style="58" customWidth="1"/>
    <col min="6406" max="6406" width="24.75" style="58" customWidth="1"/>
    <col min="6407" max="6407" width="20" style="58" customWidth="1"/>
    <col min="6408" max="6408" width="18.625" style="58" bestFit="1" customWidth="1"/>
    <col min="6409" max="6409" width="13" style="58" customWidth="1"/>
    <col min="6410" max="6410" width="26.125" style="58" customWidth="1"/>
    <col min="6411" max="6411" width="11.25" style="58" customWidth="1"/>
    <col min="6412" max="6412" width="10.5" style="58" customWidth="1"/>
    <col min="6413" max="6413" width="14.125" style="58" customWidth="1"/>
    <col min="6414" max="6415" width="6.625" style="58" customWidth="1"/>
    <col min="6416" max="6656" width="9" style="58"/>
    <col min="6657" max="6657" width="10.625" style="58" customWidth="1"/>
    <col min="6658" max="6658" width="21.125" style="58" bestFit="1" customWidth="1"/>
    <col min="6659" max="6659" width="28.5" style="58" customWidth="1"/>
    <col min="6660" max="6660" width="22" style="58" customWidth="1"/>
    <col min="6661" max="6661" width="12" style="58" customWidth="1"/>
    <col min="6662" max="6662" width="24.75" style="58" customWidth="1"/>
    <col min="6663" max="6663" width="20" style="58" customWidth="1"/>
    <col min="6664" max="6664" width="18.625" style="58" bestFit="1" customWidth="1"/>
    <col min="6665" max="6665" width="13" style="58" customWidth="1"/>
    <col min="6666" max="6666" width="26.125" style="58" customWidth="1"/>
    <col min="6667" max="6667" width="11.25" style="58" customWidth="1"/>
    <col min="6668" max="6668" width="10.5" style="58" customWidth="1"/>
    <col min="6669" max="6669" width="14.125" style="58" customWidth="1"/>
    <col min="6670" max="6671" width="6.625" style="58" customWidth="1"/>
    <col min="6672" max="6912" width="9" style="58"/>
    <col min="6913" max="6913" width="10.625" style="58" customWidth="1"/>
    <col min="6914" max="6914" width="21.125" style="58" bestFit="1" customWidth="1"/>
    <col min="6915" max="6915" width="28.5" style="58" customWidth="1"/>
    <col min="6916" max="6916" width="22" style="58" customWidth="1"/>
    <col min="6917" max="6917" width="12" style="58" customWidth="1"/>
    <col min="6918" max="6918" width="24.75" style="58" customWidth="1"/>
    <col min="6919" max="6919" width="20" style="58" customWidth="1"/>
    <col min="6920" max="6920" width="18.625" style="58" bestFit="1" customWidth="1"/>
    <col min="6921" max="6921" width="13" style="58" customWidth="1"/>
    <col min="6922" max="6922" width="26.125" style="58" customWidth="1"/>
    <col min="6923" max="6923" width="11.25" style="58" customWidth="1"/>
    <col min="6924" max="6924" width="10.5" style="58" customWidth="1"/>
    <col min="6925" max="6925" width="14.125" style="58" customWidth="1"/>
    <col min="6926" max="6927" width="6.625" style="58" customWidth="1"/>
    <col min="6928" max="7168" width="9" style="58"/>
    <col min="7169" max="7169" width="10.625" style="58" customWidth="1"/>
    <col min="7170" max="7170" width="21.125" style="58" bestFit="1" customWidth="1"/>
    <col min="7171" max="7171" width="28.5" style="58" customWidth="1"/>
    <col min="7172" max="7172" width="22" style="58" customWidth="1"/>
    <col min="7173" max="7173" width="12" style="58" customWidth="1"/>
    <col min="7174" max="7174" width="24.75" style="58" customWidth="1"/>
    <col min="7175" max="7175" width="20" style="58" customWidth="1"/>
    <col min="7176" max="7176" width="18.625" style="58" bestFit="1" customWidth="1"/>
    <col min="7177" max="7177" width="13" style="58" customWidth="1"/>
    <col min="7178" max="7178" width="26.125" style="58" customWidth="1"/>
    <col min="7179" max="7179" width="11.25" style="58" customWidth="1"/>
    <col min="7180" max="7180" width="10.5" style="58" customWidth="1"/>
    <col min="7181" max="7181" width="14.125" style="58" customWidth="1"/>
    <col min="7182" max="7183" width="6.625" style="58" customWidth="1"/>
    <col min="7184" max="7424" width="9" style="58"/>
    <col min="7425" max="7425" width="10.625" style="58" customWidth="1"/>
    <col min="7426" max="7426" width="21.125" style="58" bestFit="1" customWidth="1"/>
    <col min="7427" max="7427" width="28.5" style="58" customWidth="1"/>
    <col min="7428" max="7428" width="22" style="58" customWidth="1"/>
    <col min="7429" max="7429" width="12" style="58" customWidth="1"/>
    <col min="7430" max="7430" width="24.75" style="58" customWidth="1"/>
    <col min="7431" max="7431" width="20" style="58" customWidth="1"/>
    <col min="7432" max="7432" width="18.625" style="58" bestFit="1" customWidth="1"/>
    <col min="7433" max="7433" width="13" style="58" customWidth="1"/>
    <col min="7434" max="7434" width="26.125" style="58" customWidth="1"/>
    <col min="7435" max="7435" width="11.25" style="58" customWidth="1"/>
    <col min="7436" max="7436" width="10.5" style="58" customWidth="1"/>
    <col min="7437" max="7437" width="14.125" style="58" customWidth="1"/>
    <col min="7438" max="7439" width="6.625" style="58" customWidth="1"/>
    <col min="7440" max="7680" width="9" style="58"/>
    <col min="7681" max="7681" width="10.625" style="58" customWidth="1"/>
    <col min="7682" max="7682" width="21.125" style="58" bestFit="1" customWidth="1"/>
    <col min="7683" max="7683" width="28.5" style="58" customWidth="1"/>
    <col min="7684" max="7684" width="22" style="58" customWidth="1"/>
    <col min="7685" max="7685" width="12" style="58" customWidth="1"/>
    <col min="7686" max="7686" width="24.75" style="58" customWidth="1"/>
    <col min="7687" max="7687" width="20" style="58" customWidth="1"/>
    <col min="7688" max="7688" width="18.625" style="58" bestFit="1" customWidth="1"/>
    <col min="7689" max="7689" width="13" style="58" customWidth="1"/>
    <col min="7690" max="7690" width="26.125" style="58" customWidth="1"/>
    <col min="7691" max="7691" width="11.25" style="58" customWidth="1"/>
    <col min="7692" max="7692" width="10.5" style="58" customWidth="1"/>
    <col min="7693" max="7693" width="14.125" style="58" customWidth="1"/>
    <col min="7694" max="7695" width="6.625" style="58" customWidth="1"/>
    <col min="7696" max="7936" width="9" style="58"/>
    <col min="7937" max="7937" width="10.625" style="58" customWidth="1"/>
    <col min="7938" max="7938" width="21.125" style="58" bestFit="1" customWidth="1"/>
    <col min="7939" max="7939" width="28.5" style="58" customWidth="1"/>
    <col min="7940" max="7940" width="22" style="58" customWidth="1"/>
    <col min="7941" max="7941" width="12" style="58" customWidth="1"/>
    <col min="7942" max="7942" width="24.75" style="58" customWidth="1"/>
    <col min="7943" max="7943" width="20" style="58" customWidth="1"/>
    <col min="7944" max="7944" width="18.625" style="58" bestFit="1" customWidth="1"/>
    <col min="7945" max="7945" width="13" style="58" customWidth="1"/>
    <col min="7946" max="7946" width="26.125" style="58" customWidth="1"/>
    <col min="7947" max="7947" width="11.25" style="58" customWidth="1"/>
    <col min="7948" max="7948" width="10.5" style="58" customWidth="1"/>
    <col min="7949" max="7949" width="14.125" style="58" customWidth="1"/>
    <col min="7950" max="7951" width="6.625" style="58" customWidth="1"/>
    <col min="7952" max="8192" width="9" style="58"/>
    <col min="8193" max="8193" width="10.625" style="58" customWidth="1"/>
    <col min="8194" max="8194" width="21.125" style="58" bestFit="1" customWidth="1"/>
    <col min="8195" max="8195" width="28.5" style="58" customWidth="1"/>
    <col min="8196" max="8196" width="22" style="58" customWidth="1"/>
    <col min="8197" max="8197" width="12" style="58" customWidth="1"/>
    <col min="8198" max="8198" width="24.75" style="58" customWidth="1"/>
    <col min="8199" max="8199" width="20" style="58" customWidth="1"/>
    <col min="8200" max="8200" width="18.625" style="58" bestFit="1" customWidth="1"/>
    <col min="8201" max="8201" width="13" style="58" customWidth="1"/>
    <col min="8202" max="8202" width="26.125" style="58" customWidth="1"/>
    <col min="8203" max="8203" width="11.25" style="58" customWidth="1"/>
    <col min="8204" max="8204" width="10.5" style="58" customWidth="1"/>
    <col min="8205" max="8205" width="14.125" style="58" customWidth="1"/>
    <col min="8206" max="8207" width="6.625" style="58" customWidth="1"/>
    <col min="8208" max="8448" width="9" style="58"/>
    <col min="8449" max="8449" width="10.625" style="58" customWidth="1"/>
    <col min="8450" max="8450" width="21.125" style="58" bestFit="1" customWidth="1"/>
    <col min="8451" max="8451" width="28.5" style="58" customWidth="1"/>
    <col min="8452" max="8452" width="22" style="58" customWidth="1"/>
    <col min="8453" max="8453" width="12" style="58" customWidth="1"/>
    <col min="8454" max="8454" width="24.75" style="58" customWidth="1"/>
    <col min="8455" max="8455" width="20" style="58" customWidth="1"/>
    <col min="8456" max="8456" width="18.625" style="58" bestFit="1" customWidth="1"/>
    <col min="8457" max="8457" width="13" style="58" customWidth="1"/>
    <col min="8458" max="8458" width="26.125" style="58" customWidth="1"/>
    <col min="8459" max="8459" width="11.25" style="58" customWidth="1"/>
    <col min="8460" max="8460" width="10.5" style="58" customWidth="1"/>
    <col min="8461" max="8461" width="14.125" style="58" customWidth="1"/>
    <col min="8462" max="8463" width="6.625" style="58" customWidth="1"/>
    <col min="8464" max="8704" width="9" style="58"/>
    <col min="8705" max="8705" width="10.625" style="58" customWidth="1"/>
    <col min="8706" max="8706" width="21.125" style="58" bestFit="1" customWidth="1"/>
    <col min="8707" max="8707" width="28.5" style="58" customWidth="1"/>
    <col min="8708" max="8708" width="22" style="58" customWidth="1"/>
    <col min="8709" max="8709" width="12" style="58" customWidth="1"/>
    <col min="8710" max="8710" width="24.75" style="58" customWidth="1"/>
    <col min="8711" max="8711" width="20" style="58" customWidth="1"/>
    <col min="8712" max="8712" width="18.625" style="58" bestFit="1" customWidth="1"/>
    <col min="8713" max="8713" width="13" style="58" customWidth="1"/>
    <col min="8714" max="8714" width="26.125" style="58" customWidth="1"/>
    <col min="8715" max="8715" width="11.25" style="58" customWidth="1"/>
    <col min="8716" max="8716" width="10.5" style="58" customWidth="1"/>
    <col min="8717" max="8717" width="14.125" style="58" customWidth="1"/>
    <col min="8718" max="8719" width="6.625" style="58" customWidth="1"/>
    <col min="8720" max="8960" width="9" style="58"/>
    <col min="8961" max="8961" width="10.625" style="58" customWidth="1"/>
    <col min="8962" max="8962" width="21.125" style="58" bestFit="1" customWidth="1"/>
    <col min="8963" max="8963" width="28.5" style="58" customWidth="1"/>
    <col min="8964" max="8964" width="22" style="58" customWidth="1"/>
    <col min="8965" max="8965" width="12" style="58" customWidth="1"/>
    <col min="8966" max="8966" width="24.75" style="58" customWidth="1"/>
    <col min="8967" max="8967" width="20" style="58" customWidth="1"/>
    <col min="8968" max="8968" width="18.625" style="58" bestFit="1" customWidth="1"/>
    <col min="8969" max="8969" width="13" style="58" customWidth="1"/>
    <col min="8970" max="8970" width="26.125" style="58" customWidth="1"/>
    <col min="8971" max="8971" width="11.25" style="58" customWidth="1"/>
    <col min="8972" max="8972" width="10.5" style="58" customWidth="1"/>
    <col min="8973" max="8973" width="14.125" style="58" customWidth="1"/>
    <col min="8974" max="8975" width="6.625" style="58" customWidth="1"/>
    <col min="8976" max="9216" width="9" style="58"/>
    <col min="9217" max="9217" width="10.625" style="58" customWidth="1"/>
    <col min="9218" max="9218" width="21.125" style="58" bestFit="1" customWidth="1"/>
    <col min="9219" max="9219" width="28.5" style="58" customWidth="1"/>
    <col min="9220" max="9220" width="22" style="58" customWidth="1"/>
    <col min="9221" max="9221" width="12" style="58" customWidth="1"/>
    <col min="9222" max="9222" width="24.75" style="58" customWidth="1"/>
    <col min="9223" max="9223" width="20" style="58" customWidth="1"/>
    <col min="9224" max="9224" width="18.625" style="58" bestFit="1" customWidth="1"/>
    <col min="9225" max="9225" width="13" style="58" customWidth="1"/>
    <col min="9226" max="9226" width="26.125" style="58" customWidth="1"/>
    <col min="9227" max="9227" width="11.25" style="58" customWidth="1"/>
    <col min="9228" max="9228" width="10.5" style="58" customWidth="1"/>
    <col min="9229" max="9229" width="14.125" style="58" customWidth="1"/>
    <col min="9230" max="9231" width="6.625" style="58" customWidth="1"/>
    <col min="9232" max="9472" width="9" style="58"/>
    <col min="9473" max="9473" width="10.625" style="58" customWidth="1"/>
    <col min="9474" max="9474" width="21.125" style="58" bestFit="1" customWidth="1"/>
    <col min="9475" max="9475" width="28.5" style="58" customWidth="1"/>
    <col min="9476" max="9476" width="22" style="58" customWidth="1"/>
    <col min="9477" max="9477" width="12" style="58" customWidth="1"/>
    <col min="9478" max="9478" width="24.75" style="58" customWidth="1"/>
    <col min="9479" max="9479" width="20" style="58" customWidth="1"/>
    <col min="9480" max="9480" width="18.625" style="58" bestFit="1" customWidth="1"/>
    <col min="9481" max="9481" width="13" style="58" customWidth="1"/>
    <col min="9482" max="9482" width="26.125" style="58" customWidth="1"/>
    <col min="9483" max="9483" width="11.25" style="58" customWidth="1"/>
    <col min="9484" max="9484" width="10.5" style="58" customWidth="1"/>
    <col min="9485" max="9485" width="14.125" style="58" customWidth="1"/>
    <col min="9486" max="9487" width="6.625" style="58" customWidth="1"/>
    <col min="9488" max="9728" width="9" style="58"/>
    <col min="9729" max="9729" width="10.625" style="58" customWidth="1"/>
    <col min="9730" max="9730" width="21.125" style="58" bestFit="1" customWidth="1"/>
    <col min="9731" max="9731" width="28.5" style="58" customWidth="1"/>
    <col min="9732" max="9732" width="22" style="58" customWidth="1"/>
    <col min="9733" max="9733" width="12" style="58" customWidth="1"/>
    <col min="9734" max="9734" width="24.75" style="58" customWidth="1"/>
    <col min="9735" max="9735" width="20" style="58" customWidth="1"/>
    <col min="9736" max="9736" width="18.625" style="58" bestFit="1" customWidth="1"/>
    <col min="9737" max="9737" width="13" style="58" customWidth="1"/>
    <col min="9738" max="9738" width="26.125" style="58" customWidth="1"/>
    <col min="9739" max="9739" width="11.25" style="58" customWidth="1"/>
    <col min="9740" max="9740" width="10.5" style="58" customWidth="1"/>
    <col min="9741" max="9741" width="14.125" style="58" customWidth="1"/>
    <col min="9742" max="9743" width="6.625" style="58" customWidth="1"/>
    <col min="9744" max="9984" width="9" style="58"/>
    <col min="9985" max="9985" width="10.625" style="58" customWidth="1"/>
    <col min="9986" max="9986" width="21.125" style="58" bestFit="1" customWidth="1"/>
    <col min="9987" max="9987" width="28.5" style="58" customWidth="1"/>
    <col min="9988" max="9988" width="22" style="58" customWidth="1"/>
    <col min="9989" max="9989" width="12" style="58" customWidth="1"/>
    <col min="9990" max="9990" width="24.75" style="58" customWidth="1"/>
    <col min="9991" max="9991" width="20" style="58" customWidth="1"/>
    <col min="9992" max="9992" width="18.625" style="58" bestFit="1" customWidth="1"/>
    <col min="9993" max="9993" width="13" style="58" customWidth="1"/>
    <col min="9994" max="9994" width="26.125" style="58" customWidth="1"/>
    <col min="9995" max="9995" width="11.25" style="58" customWidth="1"/>
    <col min="9996" max="9996" width="10.5" style="58" customWidth="1"/>
    <col min="9997" max="9997" width="14.125" style="58" customWidth="1"/>
    <col min="9998" max="9999" width="6.625" style="58" customWidth="1"/>
    <col min="10000" max="10240" width="9" style="58"/>
    <col min="10241" max="10241" width="10.625" style="58" customWidth="1"/>
    <col min="10242" max="10242" width="21.125" style="58" bestFit="1" customWidth="1"/>
    <col min="10243" max="10243" width="28.5" style="58" customWidth="1"/>
    <col min="10244" max="10244" width="22" style="58" customWidth="1"/>
    <col min="10245" max="10245" width="12" style="58" customWidth="1"/>
    <col min="10246" max="10246" width="24.75" style="58" customWidth="1"/>
    <col min="10247" max="10247" width="20" style="58" customWidth="1"/>
    <col min="10248" max="10248" width="18.625" style="58" bestFit="1" customWidth="1"/>
    <col min="10249" max="10249" width="13" style="58" customWidth="1"/>
    <col min="10250" max="10250" width="26.125" style="58" customWidth="1"/>
    <col min="10251" max="10251" width="11.25" style="58" customWidth="1"/>
    <col min="10252" max="10252" width="10.5" style="58" customWidth="1"/>
    <col min="10253" max="10253" width="14.125" style="58" customWidth="1"/>
    <col min="10254" max="10255" width="6.625" style="58" customWidth="1"/>
    <col min="10256" max="10496" width="9" style="58"/>
    <col min="10497" max="10497" width="10.625" style="58" customWidth="1"/>
    <col min="10498" max="10498" width="21.125" style="58" bestFit="1" customWidth="1"/>
    <col min="10499" max="10499" width="28.5" style="58" customWidth="1"/>
    <col min="10500" max="10500" width="22" style="58" customWidth="1"/>
    <col min="10501" max="10501" width="12" style="58" customWidth="1"/>
    <col min="10502" max="10502" width="24.75" style="58" customWidth="1"/>
    <col min="10503" max="10503" width="20" style="58" customWidth="1"/>
    <col min="10504" max="10504" width="18.625" style="58" bestFit="1" customWidth="1"/>
    <col min="10505" max="10505" width="13" style="58" customWidth="1"/>
    <col min="10506" max="10506" width="26.125" style="58" customWidth="1"/>
    <col min="10507" max="10507" width="11.25" style="58" customWidth="1"/>
    <col min="10508" max="10508" width="10.5" style="58" customWidth="1"/>
    <col min="10509" max="10509" width="14.125" style="58" customWidth="1"/>
    <col min="10510" max="10511" width="6.625" style="58" customWidth="1"/>
    <col min="10512" max="10752" width="9" style="58"/>
    <col min="10753" max="10753" width="10.625" style="58" customWidth="1"/>
    <col min="10754" max="10754" width="21.125" style="58" bestFit="1" customWidth="1"/>
    <col min="10755" max="10755" width="28.5" style="58" customWidth="1"/>
    <col min="10756" max="10756" width="22" style="58" customWidth="1"/>
    <col min="10757" max="10757" width="12" style="58" customWidth="1"/>
    <col min="10758" max="10758" width="24.75" style="58" customWidth="1"/>
    <col min="10759" max="10759" width="20" style="58" customWidth="1"/>
    <col min="10760" max="10760" width="18.625" style="58" bestFit="1" customWidth="1"/>
    <col min="10761" max="10761" width="13" style="58" customWidth="1"/>
    <col min="10762" max="10762" width="26.125" style="58" customWidth="1"/>
    <col min="10763" max="10763" width="11.25" style="58" customWidth="1"/>
    <col min="10764" max="10764" width="10.5" style="58" customWidth="1"/>
    <col min="10765" max="10765" width="14.125" style="58" customWidth="1"/>
    <col min="10766" max="10767" width="6.625" style="58" customWidth="1"/>
    <col min="10768" max="11008" width="9" style="58"/>
    <col min="11009" max="11009" width="10.625" style="58" customWidth="1"/>
    <col min="11010" max="11010" width="21.125" style="58" bestFit="1" customWidth="1"/>
    <col min="11011" max="11011" width="28.5" style="58" customWidth="1"/>
    <col min="11012" max="11012" width="22" style="58" customWidth="1"/>
    <col min="11013" max="11013" width="12" style="58" customWidth="1"/>
    <col min="11014" max="11014" width="24.75" style="58" customWidth="1"/>
    <col min="11015" max="11015" width="20" style="58" customWidth="1"/>
    <col min="11016" max="11016" width="18.625" style="58" bestFit="1" customWidth="1"/>
    <col min="11017" max="11017" width="13" style="58" customWidth="1"/>
    <col min="11018" max="11018" width="26.125" style="58" customWidth="1"/>
    <col min="11019" max="11019" width="11.25" style="58" customWidth="1"/>
    <col min="11020" max="11020" width="10.5" style="58" customWidth="1"/>
    <col min="11021" max="11021" width="14.125" style="58" customWidth="1"/>
    <col min="11022" max="11023" width="6.625" style="58" customWidth="1"/>
    <col min="11024" max="11264" width="9" style="58"/>
    <col min="11265" max="11265" width="10.625" style="58" customWidth="1"/>
    <col min="11266" max="11266" width="21.125" style="58" bestFit="1" customWidth="1"/>
    <col min="11267" max="11267" width="28.5" style="58" customWidth="1"/>
    <col min="11268" max="11268" width="22" style="58" customWidth="1"/>
    <col min="11269" max="11269" width="12" style="58" customWidth="1"/>
    <col min="11270" max="11270" width="24.75" style="58" customWidth="1"/>
    <col min="11271" max="11271" width="20" style="58" customWidth="1"/>
    <col min="11272" max="11272" width="18.625" style="58" bestFit="1" customWidth="1"/>
    <col min="11273" max="11273" width="13" style="58" customWidth="1"/>
    <col min="11274" max="11274" width="26.125" style="58" customWidth="1"/>
    <col min="11275" max="11275" width="11.25" style="58" customWidth="1"/>
    <col min="11276" max="11276" width="10.5" style="58" customWidth="1"/>
    <col min="11277" max="11277" width="14.125" style="58" customWidth="1"/>
    <col min="11278" max="11279" width="6.625" style="58" customWidth="1"/>
    <col min="11280" max="11520" width="9" style="58"/>
    <col min="11521" max="11521" width="10.625" style="58" customWidth="1"/>
    <col min="11522" max="11522" width="21.125" style="58" bestFit="1" customWidth="1"/>
    <col min="11523" max="11523" width="28.5" style="58" customWidth="1"/>
    <col min="11524" max="11524" width="22" style="58" customWidth="1"/>
    <col min="11525" max="11525" width="12" style="58" customWidth="1"/>
    <col min="11526" max="11526" width="24.75" style="58" customWidth="1"/>
    <col min="11527" max="11527" width="20" style="58" customWidth="1"/>
    <col min="11528" max="11528" width="18.625" style="58" bestFit="1" customWidth="1"/>
    <col min="11529" max="11529" width="13" style="58" customWidth="1"/>
    <col min="11530" max="11530" width="26.125" style="58" customWidth="1"/>
    <col min="11531" max="11531" width="11.25" style="58" customWidth="1"/>
    <col min="11532" max="11532" width="10.5" style="58" customWidth="1"/>
    <col min="11533" max="11533" width="14.125" style="58" customWidth="1"/>
    <col min="11534" max="11535" width="6.625" style="58" customWidth="1"/>
    <col min="11536" max="11776" width="9" style="58"/>
    <col min="11777" max="11777" width="10.625" style="58" customWidth="1"/>
    <col min="11778" max="11778" width="21.125" style="58" bestFit="1" customWidth="1"/>
    <col min="11779" max="11779" width="28.5" style="58" customWidth="1"/>
    <col min="11780" max="11780" width="22" style="58" customWidth="1"/>
    <col min="11781" max="11781" width="12" style="58" customWidth="1"/>
    <col min="11782" max="11782" width="24.75" style="58" customWidth="1"/>
    <col min="11783" max="11783" width="20" style="58" customWidth="1"/>
    <col min="11784" max="11784" width="18.625" style="58" bestFit="1" customWidth="1"/>
    <col min="11785" max="11785" width="13" style="58" customWidth="1"/>
    <col min="11786" max="11786" width="26.125" style="58" customWidth="1"/>
    <col min="11787" max="11787" width="11.25" style="58" customWidth="1"/>
    <col min="11788" max="11788" width="10.5" style="58" customWidth="1"/>
    <col min="11789" max="11789" width="14.125" style="58" customWidth="1"/>
    <col min="11790" max="11791" width="6.625" style="58" customWidth="1"/>
    <col min="11792" max="12032" width="9" style="58"/>
    <col min="12033" max="12033" width="10.625" style="58" customWidth="1"/>
    <col min="12034" max="12034" width="21.125" style="58" bestFit="1" customWidth="1"/>
    <col min="12035" max="12035" width="28.5" style="58" customWidth="1"/>
    <col min="12036" max="12036" width="22" style="58" customWidth="1"/>
    <col min="12037" max="12037" width="12" style="58" customWidth="1"/>
    <col min="12038" max="12038" width="24.75" style="58" customWidth="1"/>
    <col min="12039" max="12039" width="20" style="58" customWidth="1"/>
    <col min="12040" max="12040" width="18.625" style="58" bestFit="1" customWidth="1"/>
    <col min="12041" max="12041" width="13" style="58" customWidth="1"/>
    <col min="12042" max="12042" width="26.125" style="58" customWidth="1"/>
    <col min="12043" max="12043" width="11.25" style="58" customWidth="1"/>
    <col min="12044" max="12044" width="10.5" style="58" customWidth="1"/>
    <col min="12045" max="12045" width="14.125" style="58" customWidth="1"/>
    <col min="12046" max="12047" width="6.625" style="58" customWidth="1"/>
    <col min="12048" max="12288" width="9" style="58"/>
    <col min="12289" max="12289" width="10.625" style="58" customWidth="1"/>
    <col min="12290" max="12290" width="21.125" style="58" bestFit="1" customWidth="1"/>
    <col min="12291" max="12291" width="28.5" style="58" customWidth="1"/>
    <col min="12292" max="12292" width="22" style="58" customWidth="1"/>
    <col min="12293" max="12293" width="12" style="58" customWidth="1"/>
    <col min="12294" max="12294" width="24.75" style="58" customWidth="1"/>
    <col min="12295" max="12295" width="20" style="58" customWidth="1"/>
    <col min="12296" max="12296" width="18.625" style="58" bestFit="1" customWidth="1"/>
    <col min="12297" max="12297" width="13" style="58" customWidth="1"/>
    <col min="12298" max="12298" width="26.125" style="58" customWidth="1"/>
    <col min="12299" max="12299" width="11.25" style="58" customWidth="1"/>
    <col min="12300" max="12300" width="10.5" style="58" customWidth="1"/>
    <col min="12301" max="12301" width="14.125" style="58" customWidth="1"/>
    <col min="12302" max="12303" width="6.625" style="58" customWidth="1"/>
    <col min="12304" max="12544" width="9" style="58"/>
    <col min="12545" max="12545" width="10.625" style="58" customWidth="1"/>
    <col min="12546" max="12546" width="21.125" style="58" bestFit="1" customWidth="1"/>
    <col min="12547" max="12547" width="28.5" style="58" customWidth="1"/>
    <col min="12548" max="12548" width="22" style="58" customWidth="1"/>
    <col min="12549" max="12549" width="12" style="58" customWidth="1"/>
    <col min="12550" max="12550" width="24.75" style="58" customWidth="1"/>
    <col min="12551" max="12551" width="20" style="58" customWidth="1"/>
    <col min="12552" max="12552" width="18.625" style="58" bestFit="1" customWidth="1"/>
    <col min="12553" max="12553" width="13" style="58" customWidth="1"/>
    <col min="12554" max="12554" width="26.125" style="58" customWidth="1"/>
    <col min="12555" max="12555" width="11.25" style="58" customWidth="1"/>
    <col min="12556" max="12556" width="10.5" style="58" customWidth="1"/>
    <col min="12557" max="12557" width="14.125" style="58" customWidth="1"/>
    <col min="12558" max="12559" width="6.625" style="58" customWidth="1"/>
    <col min="12560" max="12800" width="9" style="58"/>
    <col min="12801" max="12801" width="10.625" style="58" customWidth="1"/>
    <col min="12802" max="12802" width="21.125" style="58" bestFit="1" customWidth="1"/>
    <col min="12803" max="12803" width="28.5" style="58" customWidth="1"/>
    <col min="12804" max="12804" width="22" style="58" customWidth="1"/>
    <col min="12805" max="12805" width="12" style="58" customWidth="1"/>
    <col min="12806" max="12806" width="24.75" style="58" customWidth="1"/>
    <col min="12807" max="12807" width="20" style="58" customWidth="1"/>
    <col min="12808" max="12808" width="18.625" style="58" bestFit="1" customWidth="1"/>
    <col min="12809" max="12809" width="13" style="58" customWidth="1"/>
    <col min="12810" max="12810" width="26.125" style="58" customWidth="1"/>
    <col min="12811" max="12811" width="11.25" style="58" customWidth="1"/>
    <col min="12812" max="12812" width="10.5" style="58" customWidth="1"/>
    <col min="12813" max="12813" width="14.125" style="58" customWidth="1"/>
    <col min="12814" max="12815" width="6.625" style="58" customWidth="1"/>
    <col min="12816" max="13056" width="9" style="58"/>
    <col min="13057" max="13057" width="10.625" style="58" customWidth="1"/>
    <col min="13058" max="13058" width="21.125" style="58" bestFit="1" customWidth="1"/>
    <col min="13059" max="13059" width="28.5" style="58" customWidth="1"/>
    <col min="13060" max="13060" width="22" style="58" customWidth="1"/>
    <col min="13061" max="13061" width="12" style="58" customWidth="1"/>
    <col min="13062" max="13062" width="24.75" style="58" customWidth="1"/>
    <col min="13063" max="13063" width="20" style="58" customWidth="1"/>
    <col min="13064" max="13064" width="18.625" style="58" bestFit="1" customWidth="1"/>
    <col min="13065" max="13065" width="13" style="58" customWidth="1"/>
    <col min="13066" max="13066" width="26.125" style="58" customWidth="1"/>
    <col min="13067" max="13067" width="11.25" style="58" customWidth="1"/>
    <col min="13068" max="13068" width="10.5" style="58" customWidth="1"/>
    <col min="13069" max="13069" width="14.125" style="58" customWidth="1"/>
    <col min="13070" max="13071" width="6.625" style="58" customWidth="1"/>
    <col min="13072" max="13312" width="9" style="58"/>
    <col min="13313" max="13313" width="10.625" style="58" customWidth="1"/>
    <col min="13314" max="13314" width="21.125" style="58" bestFit="1" customWidth="1"/>
    <col min="13315" max="13315" width="28.5" style="58" customWidth="1"/>
    <col min="13316" max="13316" width="22" style="58" customWidth="1"/>
    <col min="13317" max="13317" width="12" style="58" customWidth="1"/>
    <col min="13318" max="13318" width="24.75" style="58" customWidth="1"/>
    <col min="13319" max="13319" width="20" style="58" customWidth="1"/>
    <col min="13320" max="13320" width="18.625" style="58" bestFit="1" customWidth="1"/>
    <col min="13321" max="13321" width="13" style="58" customWidth="1"/>
    <col min="13322" max="13322" width="26.125" style="58" customWidth="1"/>
    <col min="13323" max="13323" width="11.25" style="58" customWidth="1"/>
    <col min="13324" max="13324" width="10.5" style="58" customWidth="1"/>
    <col min="13325" max="13325" width="14.125" style="58" customWidth="1"/>
    <col min="13326" max="13327" width="6.625" style="58" customWidth="1"/>
    <col min="13328" max="13568" width="9" style="58"/>
    <col min="13569" max="13569" width="10.625" style="58" customWidth="1"/>
    <col min="13570" max="13570" width="21.125" style="58" bestFit="1" customWidth="1"/>
    <col min="13571" max="13571" width="28.5" style="58" customWidth="1"/>
    <col min="13572" max="13572" width="22" style="58" customWidth="1"/>
    <col min="13573" max="13573" width="12" style="58" customWidth="1"/>
    <col min="13574" max="13574" width="24.75" style="58" customWidth="1"/>
    <col min="13575" max="13575" width="20" style="58" customWidth="1"/>
    <col min="13576" max="13576" width="18.625" style="58" bestFit="1" customWidth="1"/>
    <col min="13577" max="13577" width="13" style="58" customWidth="1"/>
    <col min="13578" max="13578" width="26.125" style="58" customWidth="1"/>
    <col min="13579" max="13579" width="11.25" style="58" customWidth="1"/>
    <col min="13580" max="13580" width="10.5" style="58" customWidth="1"/>
    <col min="13581" max="13581" width="14.125" style="58" customWidth="1"/>
    <col min="13582" max="13583" width="6.625" style="58" customWidth="1"/>
    <col min="13584" max="13824" width="9" style="58"/>
    <col min="13825" max="13825" width="10.625" style="58" customWidth="1"/>
    <col min="13826" max="13826" width="21.125" style="58" bestFit="1" customWidth="1"/>
    <col min="13827" max="13827" width="28.5" style="58" customWidth="1"/>
    <col min="13828" max="13828" width="22" style="58" customWidth="1"/>
    <col min="13829" max="13829" width="12" style="58" customWidth="1"/>
    <col min="13830" max="13830" width="24.75" style="58" customWidth="1"/>
    <col min="13831" max="13831" width="20" style="58" customWidth="1"/>
    <col min="13832" max="13832" width="18.625" style="58" bestFit="1" customWidth="1"/>
    <col min="13833" max="13833" width="13" style="58" customWidth="1"/>
    <col min="13834" max="13834" width="26.125" style="58" customWidth="1"/>
    <col min="13835" max="13835" width="11.25" style="58" customWidth="1"/>
    <col min="13836" max="13836" width="10.5" style="58" customWidth="1"/>
    <col min="13837" max="13837" width="14.125" style="58" customWidth="1"/>
    <col min="13838" max="13839" width="6.625" style="58" customWidth="1"/>
    <col min="13840" max="14080" width="9" style="58"/>
    <col min="14081" max="14081" width="10.625" style="58" customWidth="1"/>
    <col min="14082" max="14082" width="21.125" style="58" bestFit="1" customWidth="1"/>
    <col min="14083" max="14083" width="28.5" style="58" customWidth="1"/>
    <col min="14084" max="14084" width="22" style="58" customWidth="1"/>
    <col min="14085" max="14085" width="12" style="58" customWidth="1"/>
    <col min="14086" max="14086" width="24.75" style="58" customWidth="1"/>
    <col min="14087" max="14087" width="20" style="58" customWidth="1"/>
    <col min="14088" max="14088" width="18.625" style="58" bestFit="1" customWidth="1"/>
    <col min="14089" max="14089" width="13" style="58" customWidth="1"/>
    <col min="14090" max="14090" width="26.125" style="58" customWidth="1"/>
    <col min="14091" max="14091" width="11.25" style="58" customWidth="1"/>
    <col min="14092" max="14092" width="10.5" style="58" customWidth="1"/>
    <col min="14093" max="14093" width="14.125" style="58" customWidth="1"/>
    <col min="14094" max="14095" width="6.625" style="58" customWidth="1"/>
    <col min="14096" max="14336" width="9" style="58"/>
    <col min="14337" max="14337" width="10.625" style="58" customWidth="1"/>
    <col min="14338" max="14338" width="21.125" style="58" bestFit="1" customWidth="1"/>
    <col min="14339" max="14339" width="28.5" style="58" customWidth="1"/>
    <col min="14340" max="14340" width="22" style="58" customWidth="1"/>
    <col min="14341" max="14341" width="12" style="58" customWidth="1"/>
    <col min="14342" max="14342" width="24.75" style="58" customWidth="1"/>
    <col min="14343" max="14343" width="20" style="58" customWidth="1"/>
    <col min="14344" max="14344" width="18.625" style="58" bestFit="1" customWidth="1"/>
    <col min="14345" max="14345" width="13" style="58" customWidth="1"/>
    <col min="14346" max="14346" width="26.125" style="58" customWidth="1"/>
    <col min="14347" max="14347" width="11.25" style="58" customWidth="1"/>
    <col min="14348" max="14348" width="10.5" style="58" customWidth="1"/>
    <col min="14349" max="14349" width="14.125" style="58" customWidth="1"/>
    <col min="14350" max="14351" width="6.625" style="58" customWidth="1"/>
    <col min="14352" max="14592" width="9" style="58"/>
    <col min="14593" max="14593" width="10.625" style="58" customWidth="1"/>
    <col min="14594" max="14594" width="21.125" style="58" bestFit="1" customWidth="1"/>
    <col min="14595" max="14595" width="28.5" style="58" customWidth="1"/>
    <col min="14596" max="14596" width="22" style="58" customWidth="1"/>
    <col min="14597" max="14597" width="12" style="58" customWidth="1"/>
    <col min="14598" max="14598" width="24.75" style="58" customWidth="1"/>
    <col min="14599" max="14599" width="20" style="58" customWidth="1"/>
    <col min="14600" max="14600" width="18.625" style="58" bestFit="1" customWidth="1"/>
    <col min="14601" max="14601" width="13" style="58" customWidth="1"/>
    <col min="14602" max="14602" width="26.125" style="58" customWidth="1"/>
    <col min="14603" max="14603" width="11.25" style="58" customWidth="1"/>
    <col min="14604" max="14604" width="10.5" style="58" customWidth="1"/>
    <col min="14605" max="14605" width="14.125" style="58" customWidth="1"/>
    <col min="14606" max="14607" width="6.625" style="58" customWidth="1"/>
    <col min="14608" max="14848" width="9" style="58"/>
    <col min="14849" max="14849" width="10.625" style="58" customWidth="1"/>
    <col min="14850" max="14850" width="21.125" style="58" bestFit="1" customWidth="1"/>
    <col min="14851" max="14851" width="28.5" style="58" customWidth="1"/>
    <col min="14852" max="14852" width="22" style="58" customWidth="1"/>
    <col min="14853" max="14853" width="12" style="58" customWidth="1"/>
    <col min="14854" max="14854" width="24.75" style="58" customWidth="1"/>
    <col min="14855" max="14855" width="20" style="58" customWidth="1"/>
    <col min="14856" max="14856" width="18.625" style="58" bestFit="1" customWidth="1"/>
    <col min="14857" max="14857" width="13" style="58" customWidth="1"/>
    <col min="14858" max="14858" width="26.125" style="58" customWidth="1"/>
    <col min="14859" max="14859" width="11.25" style="58" customWidth="1"/>
    <col min="14860" max="14860" width="10.5" style="58" customWidth="1"/>
    <col min="14861" max="14861" width="14.125" style="58" customWidth="1"/>
    <col min="14862" max="14863" width="6.625" style="58" customWidth="1"/>
    <col min="14864" max="15104" width="9" style="58"/>
    <col min="15105" max="15105" width="10.625" style="58" customWidth="1"/>
    <col min="15106" max="15106" width="21.125" style="58" bestFit="1" customWidth="1"/>
    <col min="15107" max="15107" width="28.5" style="58" customWidth="1"/>
    <col min="15108" max="15108" width="22" style="58" customWidth="1"/>
    <col min="15109" max="15109" width="12" style="58" customWidth="1"/>
    <col min="15110" max="15110" width="24.75" style="58" customWidth="1"/>
    <col min="15111" max="15111" width="20" style="58" customWidth="1"/>
    <col min="15112" max="15112" width="18.625" style="58" bestFit="1" customWidth="1"/>
    <col min="15113" max="15113" width="13" style="58" customWidth="1"/>
    <col min="15114" max="15114" width="26.125" style="58" customWidth="1"/>
    <col min="15115" max="15115" width="11.25" style="58" customWidth="1"/>
    <col min="15116" max="15116" width="10.5" style="58" customWidth="1"/>
    <col min="15117" max="15117" width="14.125" style="58" customWidth="1"/>
    <col min="15118" max="15119" width="6.625" style="58" customWidth="1"/>
    <col min="15120" max="15360" width="9" style="58"/>
    <col min="15361" max="15361" width="10.625" style="58" customWidth="1"/>
    <col min="15362" max="15362" width="21.125" style="58" bestFit="1" customWidth="1"/>
    <col min="15363" max="15363" width="28.5" style="58" customWidth="1"/>
    <col min="15364" max="15364" width="22" style="58" customWidth="1"/>
    <col min="15365" max="15365" width="12" style="58" customWidth="1"/>
    <col min="15366" max="15366" width="24.75" style="58" customWidth="1"/>
    <col min="15367" max="15367" width="20" style="58" customWidth="1"/>
    <col min="15368" max="15368" width="18.625" style="58" bestFit="1" customWidth="1"/>
    <col min="15369" max="15369" width="13" style="58" customWidth="1"/>
    <col min="15370" max="15370" width="26.125" style="58" customWidth="1"/>
    <col min="15371" max="15371" width="11.25" style="58" customWidth="1"/>
    <col min="15372" max="15372" width="10.5" style="58" customWidth="1"/>
    <col min="15373" max="15373" width="14.125" style="58" customWidth="1"/>
    <col min="15374" max="15375" width="6.625" style="58" customWidth="1"/>
    <col min="15376" max="15616" width="9" style="58"/>
    <col min="15617" max="15617" width="10.625" style="58" customWidth="1"/>
    <col min="15618" max="15618" width="21.125" style="58" bestFit="1" customWidth="1"/>
    <col min="15619" max="15619" width="28.5" style="58" customWidth="1"/>
    <col min="15620" max="15620" width="22" style="58" customWidth="1"/>
    <col min="15621" max="15621" width="12" style="58" customWidth="1"/>
    <col min="15622" max="15622" width="24.75" style="58" customWidth="1"/>
    <col min="15623" max="15623" width="20" style="58" customWidth="1"/>
    <col min="15624" max="15624" width="18.625" style="58" bestFit="1" customWidth="1"/>
    <col min="15625" max="15625" width="13" style="58" customWidth="1"/>
    <col min="15626" max="15626" width="26.125" style="58" customWidth="1"/>
    <col min="15627" max="15627" width="11.25" style="58" customWidth="1"/>
    <col min="15628" max="15628" width="10.5" style="58" customWidth="1"/>
    <col min="15629" max="15629" width="14.125" style="58" customWidth="1"/>
    <col min="15630" max="15631" width="6.625" style="58" customWidth="1"/>
    <col min="15632" max="15872" width="9" style="58"/>
    <col min="15873" max="15873" width="10.625" style="58" customWidth="1"/>
    <col min="15874" max="15874" width="21.125" style="58" bestFit="1" customWidth="1"/>
    <col min="15875" max="15875" width="28.5" style="58" customWidth="1"/>
    <col min="15876" max="15876" width="22" style="58" customWidth="1"/>
    <col min="15877" max="15877" width="12" style="58" customWidth="1"/>
    <col min="15878" max="15878" width="24.75" style="58" customWidth="1"/>
    <col min="15879" max="15879" width="20" style="58" customWidth="1"/>
    <col min="15880" max="15880" width="18.625" style="58" bestFit="1" customWidth="1"/>
    <col min="15881" max="15881" width="13" style="58" customWidth="1"/>
    <col min="15882" max="15882" width="26.125" style="58" customWidth="1"/>
    <col min="15883" max="15883" width="11.25" style="58" customWidth="1"/>
    <col min="15884" max="15884" width="10.5" style="58" customWidth="1"/>
    <col min="15885" max="15885" width="14.125" style="58" customWidth="1"/>
    <col min="15886" max="15887" width="6.625" style="58" customWidth="1"/>
    <col min="15888" max="16128" width="9" style="58"/>
    <col min="16129" max="16129" width="10.625" style="58" customWidth="1"/>
    <col min="16130" max="16130" width="21.125" style="58" bestFit="1" customWidth="1"/>
    <col min="16131" max="16131" width="28.5" style="58" customWidth="1"/>
    <col min="16132" max="16132" width="22" style="58" customWidth="1"/>
    <col min="16133" max="16133" width="12" style="58" customWidth="1"/>
    <col min="16134" max="16134" width="24.75" style="58" customWidth="1"/>
    <col min="16135" max="16135" width="20" style="58" customWidth="1"/>
    <col min="16136" max="16136" width="18.625" style="58" bestFit="1" customWidth="1"/>
    <col min="16137" max="16137" width="13" style="58" customWidth="1"/>
    <col min="16138" max="16138" width="26.125" style="58" customWidth="1"/>
    <col min="16139" max="16139" width="11.25" style="58" customWidth="1"/>
    <col min="16140" max="16140" width="10.5" style="58" customWidth="1"/>
    <col min="16141" max="16141" width="14.125" style="58" customWidth="1"/>
    <col min="16142" max="16143" width="6.625" style="58" customWidth="1"/>
    <col min="16144" max="16384" width="9" style="58"/>
  </cols>
  <sheetData>
    <row r="1" spans="2:11" s="60" customFormat="1" ht="15" customHeight="1">
      <c r="B1" s="60" t="s">
        <v>14</v>
      </c>
    </row>
    <row r="2" spans="2:11" s="60" customFormat="1" ht="15" customHeight="1"/>
    <row r="3" spans="2:11" s="60" customFormat="1" ht="15" customHeight="1">
      <c r="B3" s="3" t="s">
        <v>47</v>
      </c>
      <c r="C3" s="8" t="s">
        <v>448</v>
      </c>
    </row>
    <row r="4" spans="2:11" s="60" customFormat="1" ht="15" customHeight="1">
      <c r="B4" s="3" t="s">
        <v>74</v>
      </c>
      <c r="C4" s="9" t="s">
        <v>216</v>
      </c>
    </row>
    <row r="5" spans="2:11" s="60" customFormat="1" ht="15" customHeight="1">
      <c r="B5" s="3" t="s">
        <v>0</v>
      </c>
      <c r="C5" s="10" t="str">
        <f>VLOOKUP(C4,教育委員会コード一覧!D:M,9,FALSE)</f>
        <v>高知県</v>
      </c>
    </row>
    <row r="6" spans="2:11" s="60" customFormat="1" ht="15" customHeight="1">
      <c r="B6" s="3" t="s">
        <v>90</v>
      </c>
      <c r="C6" s="10" t="str">
        <f>VLOOKUP(C4,教育委員会コード一覧!D:M,10,FALSE)</f>
        <v>高知市</v>
      </c>
    </row>
    <row r="7" spans="2:11" s="60" customFormat="1" ht="15" customHeight="1"/>
    <row r="8" spans="2:11" s="60" customFormat="1" ht="15" customHeight="1"/>
    <row r="9" spans="2:11" ht="15" customHeight="1">
      <c r="B9" s="95" t="s">
        <v>18</v>
      </c>
      <c r="C9" s="103" t="s">
        <v>39</v>
      </c>
      <c r="D9" s="109" t="s">
        <v>41</v>
      </c>
      <c r="E9" s="103" t="s">
        <v>29</v>
      </c>
      <c r="F9" s="109" t="s">
        <v>32</v>
      </c>
      <c r="G9" s="103" t="s">
        <v>33</v>
      </c>
      <c r="H9" s="109" t="s">
        <v>34</v>
      </c>
      <c r="I9" s="132" t="s">
        <v>38</v>
      </c>
      <c r="J9" s="136" t="s">
        <v>109</v>
      </c>
      <c r="K9" s="142" t="s">
        <v>42</v>
      </c>
    </row>
    <row r="10" spans="2:11" ht="15" customHeight="1">
      <c r="B10" s="96"/>
      <c r="C10" s="104"/>
      <c r="D10" s="110"/>
      <c r="E10" s="104"/>
      <c r="F10" s="110"/>
      <c r="G10" s="104"/>
      <c r="H10" s="110"/>
      <c r="I10" s="133"/>
      <c r="J10" s="137"/>
      <c r="K10" s="143"/>
    </row>
    <row r="11" spans="2:11" s="61" customFormat="1" ht="15" customHeight="1">
      <c r="B11" s="97">
        <v>1</v>
      </c>
      <c r="C11" s="105"/>
      <c r="D11" s="111"/>
      <c r="E11" s="116"/>
      <c r="F11" s="120"/>
      <c r="G11" s="124"/>
      <c r="H11" s="128"/>
      <c r="I11" s="134">
        <f t="shared" ref="I11:I21" si="0">G11*H11</f>
        <v>0</v>
      </c>
      <c r="J11" s="138"/>
      <c r="K11" s="144"/>
    </row>
    <row r="12" spans="2:11" s="61" customFormat="1" ht="15" customHeight="1">
      <c r="B12" s="98">
        <v>2</v>
      </c>
      <c r="C12" s="106"/>
      <c r="D12" s="112"/>
      <c r="E12" s="117"/>
      <c r="F12" s="121"/>
      <c r="G12" s="125"/>
      <c r="H12" s="129"/>
      <c r="I12" s="82">
        <f t="shared" si="0"/>
        <v>0</v>
      </c>
      <c r="J12" s="139"/>
      <c r="K12" s="145"/>
    </row>
    <row r="13" spans="2:11" s="61" customFormat="1" ht="15" customHeight="1">
      <c r="B13" s="98">
        <v>3</v>
      </c>
      <c r="C13" s="106"/>
      <c r="D13" s="112"/>
      <c r="E13" s="117"/>
      <c r="F13" s="121"/>
      <c r="G13" s="125"/>
      <c r="H13" s="129"/>
      <c r="I13" s="82">
        <f t="shared" si="0"/>
        <v>0</v>
      </c>
      <c r="J13" s="139"/>
      <c r="K13" s="145"/>
    </row>
    <row r="14" spans="2:11" s="61" customFormat="1" ht="15" customHeight="1">
      <c r="B14" s="98">
        <v>4</v>
      </c>
      <c r="C14" s="106"/>
      <c r="D14" s="112"/>
      <c r="E14" s="117"/>
      <c r="F14" s="121"/>
      <c r="G14" s="125"/>
      <c r="H14" s="129"/>
      <c r="I14" s="82">
        <f t="shared" si="0"/>
        <v>0</v>
      </c>
      <c r="J14" s="139"/>
      <c r="K14" s="145"/>
    </row>
    <row r="15" spans="2:11" s="61" customFormat="1" ht="15" customHeight="1">
      <c r="B15" s="98">
        <v>5</v>
      </c>
      <c r="C15" s="106"/>
      <c r="D15" s="112"/>
      <c r="E15" s="117"/>
      <c r="F15" s="121"/>
      <c r="G15" s="125"/>
      <c r="H15" s="129"/>
      <c r="I15" s="82">
        <f t="shared" si="0"/>
        <v>0</v>
      </c>
      <c r="J15" s="139"/>
      <c r="K15" s="145"/>
    </row>
    <row r="16" spans="2:11" s="61" customFormat="1" ht="15" customHeight="1">
      <c r="B16" s="98">
        <v>6</v>
      </c>
      <c r="C16" s="106"/>
      <c r="D16" s="112"/>
      <c r="E16" s="117"/>
      <c r="F16" s="121"/>
      <c r="G16" s="125"/>
      <c r="H16" s="129"/>
      <c r="I16" s="82">
        <f t="shared" si="0"/>
        <v>0</v>
      </c>
      <c r="J16" s="139"/>
      <c r="K16" s="145"/>
    </row>
    <row r="17" spans="2:13" s="61" customFormat="1" ht="15" customHeight="1">
      <c r="B17" s="98">
        <v>7</v>
      </c>
      <c r="C17" s="106"/>
      <c r="D17" s="112"/>
      <c r="E17" s="117"/>
      <c r="F17" s="121"/>
      <c r="G17" s="125"/>
      <c r="H17" s="129"/>
      <c r="I17" s="82">
        <f t="shared" si="0"/>
        <v>0</v>
      </c>
      <c r="J17" s="139"/>
      <c r="K17" s="145"/>
    </row>
    <row r="18" spans="2:13" s="61" customFormat="1" ht="15" customHeight="1">
      <c r="B18" s="98">
        <v>8</v>
      </c>
      <c r="C18" s="106"/>
      <c r="D18" s="112"/>
      <c r="E18" s="117"/>
      <c r="F18" s="121"/>
      <c r="G18" s="125"/>
      <c r="H18" s="129"/>
      <c r="I18" s="82">
        <f t="shared" si="0"/>
        <v>0</v>
      </c>
      <c r="J18" s="139"/>
      <c r="K18" s="145"/>
    </row>
    <row r="19" spans="2:13" s="61" customFormat="1" ht="15" customHeight="1">
      <c r="B19" s="98">
        <v>9</v>
      </c>
      <c r="C19" s="106"/>
      <c r="D19" s="112"/>
      <c r="E19" s="117"/>
      <c r="F19" s="121"/>
      <c r="G19" s="125"/>
      <c r="H19" s="129"/>
      <c r="I19" s="82">
        <f t="shared" si="0"/>
        <v>0</v>
      </c>
      <c r="J19" s="139"/>
      <c r="K19" s="145"/>
    </row>
    <row r="20" spans="2:13" s="61" customFormat="1" ht="15" customHeight="1">
      <c r="B20" s="98">
        <v>10</v>
      </c>
      <c r="C20" s="106"/>
      <c r="D20" s="112"/>
      <c r="E20" s="117"/>
      <c r="F20" s="121"/>
      <c r="G20" s="125"/>
      <c r="H20" s="129"/>
      <c r="I20" s="82">
        <f t="shared" si="0"/>
        <v>0</v>
      </c>
      <c r="J20" s="139"/>
      <c r="K20" s="145"/>
    </row>
    <row r="21" spans="2:13" s="61" customFormat="1" ht="15" customHeight="1">
      <c r="B21" s="99">
        <v>11</v>
      </c>
      <c r="C21" s="107"/>
      <c r="D21" s="113"/>
      <c r="E21" s="118"/>
      <c r="F21" s="122"/>
      <c r="G21" s="126"/>
      <c r="H21" s="130"/>
      <c r="I21" s="83">
        <f t="shared" si="0"/>
        <v>0</v>
      </c>
      <c r="J21" s="140"/>
      <c r="K21" s="146"/>
    </row>
    <row r="22" spans="2:13" ht="15" customHeight="1">
      <c r="B22" s="100"/>
      <c r="C22" s="108" t="s">
        <v>20</v>
      </c>
      <c r="D22" s="114"/>
      <c r="E22" s="119"/>
      <c r="F22" s="123"/>
      <c r="G22" s="127"/>
      <c r="H22" s="131">
        <f>SUM(H11:H21)</f>
        <v>0</v>
      </c>
      <c r="I22" s="135">
        <f>ROUNDDOWN(SUM(I11:I21),-3)</f>
        <v>0</v>
      </c>
      <c r="J22" s="77"/>
      <c r="K22" s="147"/>
    </row>
    <row r="23" spans="2:13" ht="15" customHeight="1">
      <c r="B23" s="101" t="s">
        <v>82</v>
      </c>
      <c r="C23" s="94"/>
      <c r="D23" s="94"/>
      <c r="I23" s="93"/>
      <c r="J23" s="94"/>
    </row>
    <row r="24" spans="2:13" ht="15" customHeight="1">
      <c r="B24" s="92" t="s">
        <v>61</v>
      </c>
      <c r="C24" s="92"/>
      <c r="D24" s="92"/>
      <c r="G24" s="92"/>
      <c r="H24" s="92"/>
    </row>
    <row r="25" spans="2:13" ht="15" customHeight="1">
      <c r="B25" s="92" t="s">
        <v>26</v>
      </c>
      <c r="C25" s="92"/>
      <c r="D25" s="92"/>
      <c r="G25" s="92"/>
      <c r="H25" s="92"/>
    </row>
    <row r="26" spans="2:13" ht="15" customHeight="1">
      <c r="B26" s="92" t="s">
        <v>44</v>
      </c>
      <c r="C26" s="94"/>
      <c r="D26" s="94"/>
      <c r="I26" s="93"/>
      <c r="J26" s="94"/>
    </row>
    <row r="27" spans="2:13" ht="15" customHeight="1">
      <c r="B27" s="92" t="s">
        <v>89</v>
      </c>
      <c r="C27" s="92"/>
      <c r="D27" s="92"/>
      <c r="G27" s="92"/>
      <c r="H27" s="92"/>
    </row>
    <row r="28" spans="2:13" ht="15" customHeight="1">
      <c r="B28" s="102" t="s">
        <v>70</v>
      </c>
      <c r="C28" s="102"/>
      <c r="D28" s="115"/>
      <c r="E28" s="115"/>
      <c r="F28" s="115"/>
      <c r="G28" s="102"/>
      <c r="H28" s="115"/>
      <c r="I28" s="115"/>
      <c r="J28" s="141"/>
      <c r="K28" s="102"/>
      <c r="L28" s="115"/>
      <c r="M28" s="102"/>
    </row>
    <row r="29" spans="2:13" ht="15" customHeight="1">
      <c r="B29" s="102" t="s">
        <v>55</v>
      </c>
    </row>
    <row r="30" spans="2:13" ht="15" customHeight="1">
      <c r="C30" s="58"/>
    </row>
    <row r="31" spans="2:13" ht="15" customHeight="1">
      <c r="C31" s="58"/>
    </row>
    <row r="32" spans="2:13" ht="15" customHeight="1">
      <c r="C32" s="58"/>
    </row>
    <row r="33" spans="3:13" ht="15" customHeight="1">
      <c r="C33" s="58"/>
    </row>
    <row r="34" spans="3:13" ht="15" customHeight="1">
      <c r="C34" s="58"/>
    </row>
    <row r="35" spans="3:13" ht="15" customHeight="1">
      <c r="C35" s="58"/>
    </row>
    <row r="36" spans="3:13" ht="15" customHeight="1">
      <c r="C36" s="58"/>
      <c r="M36" s="58" t="s">
        <v>46</v>
      </c>
    </row>
    <row r="37" spans="3:13" ht="15" customHeight="1">
      <c r="M37" s="148" t="s">
        <v>28</v>
      </c>
    </row>
    <row r="38" spans="3:13" ht="15" customHeight="1">
      <c r="M38" s="148" t="s">
        <v>49</v>
      </c>
    </row>
    <row r="39" spans="3:13" ht="15" customHeight="1">
      <c r="M39" s="148" t="s">
        <v>54</v>
      </c>
    </row>
    <row r="40" spans="3:13" ht="15" customHeight="1">
      <c r="M40" s="148" t="s">
        <v>52</v>
      </c>
    </row>
    <row r="41" spans="3:13" ht="15" customHeight="1">
      <c r="M41" s="148" t="s">
        <v>40</v>
      </c>
    </row>
    <row r="42" spans="3:13" ht="15" customHeight="1">
      <c r="M42" s="148" t="s">
        <v>56</v>
      </c>
    </row>
    <row r="43" spans="3:13" ht="15" customHeight="1">
      <c r="M43" s="148" t="s">
        <v>58</v>
      </c>
    </row>
    <row r="44" spans="3:13" ht="15" customHeight="1">
      <c r="M44" s="148" t="s">
        <v>60</v>
      </c>
    </row>
    <row r="45" spans="3:13" ht="15" customHeight="1">
      <c r="M45" s="148" t="s">
        <v>19</v>
      </c>
    </row>
    <row r="46" spans="3:13" ht="15" customHeight="1">
      <c r="M46" s="148" t="s">
        <v>62</v>
      </c>
    </row>
    <row r="47" spans="3:13" ht="15" customHeight="1">
      <c r="M47" s="148" t="s">
        <v>17</v>
      </c>
    </row>
    <row r="48" spans="3:13" ht="15" customHeight="1">
      <c r="M48" s="148" t="s">
        <v>35</v>
      </c>
    </row>
    <row r="49" spans="13:13" ht="15" customHeight="1">
      <c r="M49" s="148" t="s">
        <v>63</v>
      </c>
    </row>
    <row r="50" spans="13:13" ht="15" customHeight="1">
      <c r="M50" s="148" t="s">
        <v>57</v>
      </c>
    </row>
    <row r="51" spans="13:13" ht="15" customHeight="1">
      <c r="M51" s="148" t="s">
        <v>64</v>
      </c>
    </row>
    <row r="52" spans="13:13" ht="15" customHeight="1">
      <c r="M52" s="148" t="s">
        <v>12</v>
      </c>
    </row>
    <row r="53" spans="13:13" ht="15" customHeight="1">
      <c r="M53" s="148" t="s">
        <v>2</v>
      </c>
    </row>
    <row r="54" spans="13:13" ht="15" customHeight="1">
      <c r="M54" s="148" t="s">
        <v>69</v>
      </c>
    </row>
    <row r="55" spans="13:13" ht="15" customHeight="1">
      <c r="M55" s="148" t="s">
        <v>73</v>
      </c>
    </row>
    <row r="56" spans="13:13" ht="15" customHeight="1">
      <c r="M56" s="148" t="s">
        <v>75</v>
      </c>
    </row>
    <row r="57" spans="13:13" ht="15" customHeight="1">
      <c r="M57" s="148" t="s">
        <v>67</v>
      </c>
    </row>
    <row r="58" spans="13:13" ht="15" customHeight="1">
      <c r="M58" s="148" t="s">
        <v>31</v>
      </c>
    </row>
    <row r="59" spans="13:13" ht="15" customHeight="1">
      <c r="M59" s="148" t="s">
        <v>66</v>
      </c>
    </row>
    <row r="60" spans="13:13" ht="15" customHeight="1">
      <c r="M60" s="148" t="s">
        <v>77</v>
      </c>
    </row>
    <row r="61" spans="13:13" ht="15" customHeight="1">
      <c r="M61" s="148" t="s">
        <v>80</v>
      </c>
    </row>
    <row r="62" spans="13:13" ht="15" customHeight="1">
      <c r="M62" s="148" t="s">
        <v>59</v>
      </c>
    </row>
    <row r="63" spans="13:13" ht="15" customHeight="1">
      <c r="M63" s="148" t="s">
        <v>83</v>
      </c>
    </row>
    <row r="64" spans="13:13" ht="15" customHeight="1">
      <c r="M64" s="148" t="s">
        <v>84</v>
      </c>
    </row>
    <row r="65" spans="13:13" ht="15" customHeight="1">
      <c r="M65" s="148" t="s">
        <v>86</v>
      </c>
    </row>
    <row r="66" spans="13:13" ht="15" customHeight="1">
      <c r="M66" s="148" t="s">
        <v>87</v>
      </c>
    </row>
  </sheetData>
  <mergeCells count="10">
    <mergeCell ref="B9:B10"/>
    <mergeCell ref="C9:C10"/>
    <mergeCell ref="D9:D10"/>
    <mergeCell ref="E9:E10"/>
    <mergeCell ref="F9:F10"/>
    <mergeCell ref="G9:G10"/>
    <mergeCell ref="H9:H10"/>
    <mergeCell ref="I9:I10"/>
    <mergeCell ref="J9:J10"/>
    <mergeCell ref="K9:K10"/>
  </mergeCells>
  <phoneticPr fontId="2"/>
  <conditionalFormatting sqref="G11:G21">
    <cfRule type="cellIs" dxfId="0" priority="1" stopIfTrue="1" operator="lessThan">
      <formula>10000</formula>
    </cfRule>
  </conditionalFormatting>
  <dataValidations count="3">
    <dataValidation type="list" allowBlank="1" showDropDown="0" showInputMessage="1" showErrorMessage="1" sqref="WVJ983052:WVJ983062 IZ11:IZ21 SV11:SV21 ACR11:ACR21 AMN11:AMN21 AWJ11:AWJ21 BGF11:BGF21 BQB11:BQB21 BZX11:BZX21 CJT11:CJT21 CTP11:CTP21 DDL11:DDL21 DNH11:DNH21 DXD11:DXD21 EGZ11:EGZ21 EQV11:EQV21 FAR11:FAR21 FKN11:FKN21 FUJ11:FUJ21 GEF11:GEF21 GOB11:GOB21 GXX11:GXX21 HHT11:HHT21 HRP11:HRP21 IBL11:IBL21 ILH11:ILH21 IVD11:IVD21 JEZ11:JEZ21 JOV11:JOV21 JYR11:JYR21 KIN11:KIN21 KSJ11:KSJ21 LCF11:LCF21 LMB11:LMB21 LVX11:LVX21 MFT11:MFT21 MPP11:MPP21 MZL11:MZL21 NJH11:NJH21 NTD11:NTD21 OCZ11:OCZ21 OMV11:OMV21 OWR11:OWR21 PGN11:PGN21 PQJ11:PQJ21 QAF11:QAF21 QKB11:QKB21 QTX11:QTX21 RDT11:RDT21 RNP11:RNP21 RXL11:RXL21 SHH11:SHH21 SRD11:SRD21 TAZ11:TAZ21 TKV11:TKV21 TUR11:TUR21 UEN11:UEN21 UOJ11:UOJ21 UYF11:UYF21 VIB11:VIB21 VRX11:VRX21 WBT11:WBT21 WLP11:WLP21 WVL11:WVL21 C65548:C65558 IX65548:IX65558 ST65548:ST65558 ACP65548:ACP65558 AML65548:AML65558 AWH65548:AWH65558 BGD65548:BGD65558 BPZ65548:BPZ65558 BZV65548:BZV65558 CJR65548:CJR65558 CTN65548:CTN65558 DDJ65548:DDJ65558 DNF65548:DNF65558 DXB65548:DXB65558 EGX65548:EGX65558 EQT65548:EQT65558 FAP65548:FAP65558 FKL65548:FKL65558 FUH65548:FUH65558 GED65548:GED65558 GNZ65548:GNZ65558 GXV65548:GXV65558 HHR65548:HHR65558 HRN65548:HRN65558 IBJ65548:IBJ65558 ILF65548:ILF65558 IVB65548:IVB65558 JEX65548:JEX65558 JOT65548:JOT65558 JYP65548:JYP65558 KIL65548:KIL65558 KSH65548:KSH65558 LCD65548:LCD65558 LLZ65548:LLZ65558 LVV65548:LVV65558 MFR65548:MFR65558 MPN65548:MPN65558 MZJ65548:MZJ65558 NJF65548:NJF65558 NTB65548:NTB65558 OCX65548:OCX65558 OMT65548:OMT65558 OWP65548:OWP65558 PGL65548:PGL65558 PQH65548:PQH65558 QAD65548:QAD65558 QJZ65548:QJZ65558 QTV65548:QTV65558 RDR65548:RDR65558 RNN65548:RNN65558 RXJ65548:RXJ65558 SHF65548:SHF65558 SRB65548:SRB65558 TAX65548:TAX65558 TKT65548:TKT65558 TUP65548:TUP65558 UEL65548:UEL65558 UOH65548:UOH65558 UYD65548:UYD65558 VHZ65548:VHZ65558 VRV65548:VRV65558 WBR65548:WBR65558 WLN65548:WLN65558 WVJ65548:WVJ65558 C131084:C131094 IX131084:IX131094 ST131084:ST131094 ACP131084:ACP131094 AML131084:AML131094 AWH131084:AWH131094 BGD131084:BGD131094 BPZ131084:BPZ131094 BZV131084:BZV131094 CJR131084:CJR131094 CTN131084:CTN131094 DDJ131084:DDJ131094 DNF131084:DNF131094 DXB131084:DXB131094 EGX131084:EGX131094 EQT131084:EQT131094 FAP131084:FAP131094 FKL131084:FKL131094 FUH131084:FUH131094 GED131084:GED131094 GNZ131084:GNZ131094 GXV131084:GXV131094 HHR131084:HHR131094 HRN131084:HRN131094 IBJ131084:IBJ131094 ILF131084:ILF131094 IVB131084:IVB131094 JEX131084:JEX131094 JOT131084:JOT131094 JYP131084:JYP131094 KIL131084:KIL131094 KSH131084:KSH131094 LCD131084:LCD131094 LLZ131084:LLZ131094 LVV131084:LVV131094 MFR131084:MFR131094 MPN131084:MPN131094 MZJ131084:MZJ131094 NJF131084:NJF131094 NTB131084:NTB131094 OCX131084:OCX131094 OMT131084:OMT131094 OWP131084:OWP131094 PGL131084:PGL131094 PQH131084:PQH131094 QAD131084:QAD131094 QJZ131084:QJZ131094 QTV131084:QTV131094 RDR131084:RDR131094 RNN131084:RNN131094 RXJ131084:RXJ131094 SHF131084:SHF131094 SRB131084:SRB131094 TAX131084:TAX131094 TKT131084:TKT131094 TUP131084:TUP131094 UEL131084:UEL131094 UOH131084:UOH131094 UYD131084:UYD131094 VHZ131084:VHZ131094 VRV131084:VRV131094 WBR131084:WBR131094 WLN131084:WLN131094 WVJ131084:WVJ131094 C196620:C196630 IX196620:IX196630 ST196620:ST196630 ACP196620:ACP196630 AML196620:AML196630 AWH196620:AWH196630 BGD196620:BGD196630 BPZ196620:BPZ196630 BZV196620:BZV196630 CJR196620:CJR196630 CTN196620:CTN196630 DDJ196620:DDJ196630 DNF196620:DNF196630 DXB196620:DXB196630 EGX196620:EGX196630 EQT196620:EQT196630 FAP196620:FAP196630 FKL196620:FKL196630 FUH196620:FUH196630 GED196620:GED196630 GNZ196620:GNZ196630 GXV196620:GXV196630 HHR196620:HHR196630 HRN196620:HRN196630 IBJ196620:IBJ196630 ILF196620:ILF196630 IVB196620:IVB196630 JEX196620:JEX196630 JOT196620:JOT196630 JYP196620:JYP196630 KIL196620:KIL196630 KSH196620:KSH196630 LCD196620:LCD196630 LLZ196620:LLZ196630 LVV196620:LVV196630 MFR196620:MFR196630 MPN196620:MPN196630 MZJ196620:MZJ196630 NJF196620:NJF196630 NTB196620:NTB196630 OCX196620:OCX196630 OMT196620:OMT196630 OWP196620:OWP196630 PGL196620:PGL196630 PQH196620:PQH196630 QAD196620:QAD196630 QJZ196620:QJZ196630 QTV196620:QTV196630 RDR196620:RDR196630 RNN196620:RNN196630 RXJ196620:RXJ196630 SHF196620:SHF196630 SRB196620:SRB196630 TAX196620:TAX196630 TKT196620:TKT196630 TUP196620:TUP196630 UEL196620:UEL196630 UOH196620:UOH196630 UYD196620:UYD196630 VHZ196620:VHZ196630 VRV196620:VRV196630 WBR196620:WBR196630 WLN196620:WLN196630 WVJ196620:WVJ196630 C262156:C262166 IX262156:IX262166 ST262156:ST262166 ACP262156:ACP262166 AML262156:AML262166 AWH262156:AWH262166 BGD262156:BGD262166 BPZ262156:BPZ262166 BZV262156:BZV262166 CJR262156:CJR262166 CTN262156:CTN262166 DDJ262156:DDJ262166 DNF262156:DNF262166 DXB262156:DXB262166 EGX262156:EGX262166 EQT262156:EQT262166 FAP262156:FAP262166 FKL262156:FKL262166 FUH262156:FUH262166 GED262156:GED262166 GNZ262156:GNZ262166 GXV262156:GXV262166 HHR262156:HHR262166 HRN262156:HRN262166 IBJ262156:IBJ262166 ILF262156:ILF262166 IVB262156:IVB262166 JEX262156:JEX262166 JOT262156:JOT262166 JYP262156:JYP262166 KIL262156:KIL262166 KSH262156:KSH262166 LCD262156:LCD262166 LLZ262156:LLZ262166 LVV262156:LVV262166 MFR262156:MFR262166 MPN262156:MPN262166 MZJ262156:MZJ262166 NJF262156:NJF262166 NTB262156:NTB262166 OCX262156:OCX262166 OMT262156:OMT262166 OWP262156:OWP262166 PGL262156:PGL262166 PQH262156:PQH262166 QAD262156:QAD262166 QJZ262156:QJZ262166 QTV262156:QTV262166 RDR262156:RDR262166 RNN262156:RNN262166 RXJ262156:RXJ262166 SHF262156:SHF262166 SRB262156:SRB262166 TAX262156:TAX262166 TKT262156:TKT262166 TUP262156:TUP262166 UEL262156:UEL262166 UOH262156:UOH262166 UYD262156:UYD262166 VHZ262156:VHZ262166 VRV262156:VRV262166 WBR262156:WBR262166 WLN262156:WLN262166 WVJ262156:WVJ262166 C327692:C327702 IX327692:IX327702 ST327692:ST327702 ACP327692:ACP327702 AML327692:AML327702 AWH327692:AWH327702 BGD327692:BGD327702 BPZ327692:BPZ327702 BZV327692:BZV327702 CJR327692:CJR327702 CTN327692:CTN327702 DDJ327692:DDJ327702 DNF327692:DNF327702 DXB327692:DXB327702 EGX327692:EGX327702 EQT327692:EQT327702 FAP327692:FAP327702 FKL327692:FKL327702 FUH327692:FUH327702 GED327692:GED327702 GNZ327692:GNZ327702 GXV327692:GXV327702 HHR327692:HHR327702 HRN327692:HRN327702 IBJ327692:IBJ327702 ILF327692:ILF327702 IVB327692:IVB327702 JEX327692:JEX327702 JOT327692:JOT327702 JYP327692:JYP327702 KIL327692:KIL327702 KSH327692:KSH327702 LCD327692:LCD327702 LLZ327692:LLZ327702 LVV327692:LVV327702 MFR327692:MFR327702 MPN327692:MPN327702 MZJ327692:MZJ327702 NJF327692:NJF327702 NTB327692:NTB327702 OCX327692:OCX327702 OMT327692:OMT327702 OWP327692:OWP327702 PGL327692:PGL327702 PQH327692:PQH327702 QAD327692:QAD327702 QJZ327692:QJZ327702 QTV327692:QTV327702 RDR327692:RDR327702 RNN327692:RNN327702 RXJ327692:RXJ327702 SHF327692:SHF327702 SRB327692:SRB327702 TAX327692:TAX327702 TKT327692:TKT327702 TUP327692:TUP327702 UEL327692:UEL327702 UOH327692:UOH327702 UYD327692:UYD327702 VHZ327692:VHZ327702 VRV327692:VRV327702 WBR327692:WBR327702 WLN327692:WLN327702 WVJ327692:WVJ327702 C393228:C393238 IX393228:IX393238 ST393228:ST393238 ACP393228:ACP393238 AML393228:AML393238 AWH393228:AWH393238 BGD393228:BGD393238 BPZ393228:BPZ393238 BZV393228:BZV393238 CJR393228:CJR393238 CTN393228:CTN393238 DDJ393228:DDJ393238 DNF393228:DNF393238 DXB393228:DXB393238 EGX393228:EGX393238 EQT393228:EQT393238 FAP393228:FAP393238 FKL393228:FKL393238 FUH393228:FUH393238 GED393228:GED393238 GNZ393228:GNZ393238 GXV393228:GXV393238 HHR393228:HHR393238 HRN393228:HRN393238 IBJ393228:IBJ393238 ILF393228:ILF393238 IVB393228:IVB393238 JEX393228:JEX393238 JOT393228:JOT393238 JYP393228:JYP393238 KIL393228:KIL393238 KSH393228:KSH393238 LCD393228:LCD393238 LLZ393228:LLZ393238 LVV393228:LVV393238 MFR393228:MFR393238 MPN393228:MPN393238 MZJ393228:MZJ393238 NJF393228:NJF393238 NTB393228:NTB393238 OCX393228:OCX393238 OMT393228:OMT393238 OWP393228:OWP393238 PGL393228:PGL393238 PQH393228:PQH393238 QAD393228:QAD393238 QJZ393228:QJZ393238 QTV393228:QTV393238 RDR393228:RDR393238 RNN393228:RNN393238 RXJ393228:RXJ393238 SHF393228:SHF393238 SRB393228:SRB393238 TAX393228:TAX393238 TKT393228:TKT393238 TUP393228:TUP393238 UEL393228:UEL393238 UOH393228:UOH393238 UYD393228:UYD393238 VHZ393228:VHZ393238 VRV393228:VRV393238 WBR393228:WBR393238 WLN393228:WLN393238 WVJ393228:WVJ393238 C458764:C458774 IX458764:IX458774 ST458764:ST458774 ACP458764:ACP458774 AML458764:AML458774 AWH458764:AWH458774 BGD458764:BGD458774 BPZ458764:BPZ458774 BZV458764:BZV458774 CJR458764:CJR458774 CTN458764:CTN458774 DDJ458764:DDJ458774 DNF458764:DNF458774 DXB458764:DXB458774 EGX458764:EGX458774 EQT458764:EQT458774 FAP458764:FAP458774 FKL458764:FKL458774 FUH458764:FUH458774 GED458764:GED458774 GNZ458764:GNZ458774 GXV458764:GXV458774 HHR458764:HHR458774 HRN458764:HRN458774 IBJ458764:IBJ458774 ILF458764:ILF458774 IVB458764:IVB458774 JEX458764:JEX458774 JOT458764:JOT458774 JYP458764:JYP458774 KIL458764:KIL458774 KSH458764:KSH458774 LCD458764:LCD458774 LLZ458764:LLZ458774 LVV458764:LVV458774 MFR458764:MFR458774 MPN458764:MPN458774 MZJ458764:MZJ458774 NJF458764:NJF458774 NTB458764:NTB458774 OCX458764:OCX458774 OMT458764:OMT458774 OWP458764:OWP458774 PGL458764:PGL458774 PQH458764:PQH458774 QAD458764:QAD458774 QJZ458764:QJZ458774 QTV458764:QTV458774 RDR458764:RDR458774 RNN458764:RNN458774 RXJ458764:RXJ458774 SHF458764:SHF458774 SRB458764:SRB458774 TAX458764:TAX458774 TKT458764:TKT458774 TUP458764:TUP458774 UEL458764:UEL458774 UOH458764:UOH458774 UYD458764:UYD458774 VHZ458764:VHZ458774 VRV458764:VRV458774 WBR458764:WBR458774 WLN458764:WLN458774 WVJ458764:WVJ458774 C524300:C524310 IX524300:IX524310 ST524300:ST524310 ACP524300:ACP524310 AML524300:AML524310 AWH524300:AWH524310 BGD524300:BGD524310 BPZ524300:BPZ524310 BZV524300:BZV524310 CJR524300:CJR524310 CTN524300:CTN524310 DDJ524300:DDJ524310 DNF524300:DNF524310 DXB524300:DXB524310 EGX524300:EGX524310 EQT524300:EQT524310 FAP524300:FAP524310 FKL524300:FKL524310 FUH524300:FUH524310 GED524300:GED524310 GNZ524300:GNZ524310 GXV524300:GXV524310 HHR524300:HHR524310 HRN524300:HRN524310 IBJ524300:IBJ524310 ILF524300:ILF524310 IVB524300:IVB524310 JEX524300:JEX524310 JOT524300:JOT524310 JYP524300:JYP524310 KIL524300:KIL524310 KSH524300:KSH524310 LCD524300:LCD524310 LLZ524300:LLZ524310 LVV524300:LVV524310 MFR524300:MFR524310 MPN524300:MPN524310 MZJ524300:MZJ524310 NJF524300:NJF524310 NTB524300:NTB524310 OCX524300:OCX524310 OMT524300:OMT524310 OWP524300:OWP524310 PGL524300:PGL524310 PQH524300:PQH524310 QAD524300:QAD524310 QJZ524300:QJZ524310 QTV524300:QTV524310 RDR524300:RDR524310 RNN524300:RNN524310 RXJ524300:RXJ524310 SHF524300:SHF524310 SRB524300:SRB524310 TAX524300:TAX524310 TKT524300:TKT524310 TUP524300:TUP524310 UEL524300:UEL524310 UOH524300:UOH524310 UYD524300:UYD524310 VHZ524300:VHZ524310 VRV524300:VRV524310 WBR524300:WBR524310 WLN524300:WLN524310 WVJ524300:WVJ524310 C589836:C589846 IX589836:IX589846 ST589836:ST589846 ACP589836:ACP589846 AML589836:AML589846 AWH589836:AWH589846 BGD589836:BGD589846 BPZ589836:BPZ589846 BZV589836:BZV589846 CJR589836:CJR589846 CTN589836:CTN589846 DDJ589836:DDJ589846 DNF589836:DNF589846 DXB589836:DXB589846 EGX589836:EGX589846 EQT589836:EQT589846 FAP589836:FAP589846 FKL589836:FKL589846 FUH589836:FUH589846 GED589836:GED589846 GNZ589836:GNZ589846 GXV589836:GXV589846 HHR589836:HHR589846 HRN589836:HRN589846 IBJ589836:IBJ589846 ILF589836:ILF589846 IVB589836:IVB589846 JEX589836:JEX589846 JOT589836:JOT589846 JYP589836:JYP589846 KIL589836:KIL589846 KSH589836:KSH589846 LCD589836:LCD589846 LLZ589836:LLZ589846 LVV589836:LVV589846 MFR589836:MFR589846 MPN589836:MPN589846 MZJ589836:MZJ589846 NJF589836:NJF589846 NTB589836:NTB589846 OCX589836:OCX589846 OMT589836:OMT589846 OWP589836:OWP589846 PGL589836:PGL589846 PQH589836:PQH589846 QAD589836:QAD589846 QJZ589836:QJZ589846 QTV589836:QTV589846 RDR589836:RDR589846 RNN589836:RNN589846 RXJ589836:RXJ589846 SHF589836:SHF589846 SRB589836:SRB589846 TAX589836:TAX589846 TKT589836:TKT589846 TUP589836:TUP589846 UEL589836:UEL589846 UOH589836:UOH589846 UYD589836:UYD589846 VHZ589836:VHZ589846 VRV589836:VRV589846 WBR589836:WBR589846 WLN589836:WLN589846 WVJ589836:WVJ589846 C655372:C655382 IX655372:IX655382 ST655372:ST655382 ACP655372:ACP655382 AML655372:AML655382 AWH655372:AWH655382 BGD655372:BGD655382 BPZ655372:BPZ655382 BZV655372:BZV655382 CJR655372:CJR655382 CTN655372:CTN655382 DDJ655372:DDJ655382 DNF655372:DNF655382 DXB655372:DXB655382 EGX655372:EGX655382 EQT655372:EQT655382 FAP655372:FAP655382 FKL655372:FKL655382 FUH655372:FUH655382 GED655372:GED655382 GNZ655372:GNZ655382 GXV655372:GXV655382 HHR655372:HHR655382 HRN655372:HRN655382 IBJ655372:IBJ655382 ILF655372:ILF655382 IVB655372:IVB655382 JEX655372:JEX655382 JOT655372:JOT655382 JYP655372:JYP655382 KIL655372:KIL655382 KSH655372:KSH655382 LCD655372:LCD655382 LLZ655372:LLZ655382 LVV655372:LVV655382 MFR655372:MFR655382 MPN655372:MPN655382 MZJ655372:MZJ655382 NJF655372:NJF655382 NTB655372:NTB655382 OCX655372:OCX655382 OMT655372:OMT655382 OWP655372:OWP655382 PGL655372:PGL655382 PQH655372:PQH655382 QAD655372:QAD655382 QJZ655372:QJZ655382 QTV655372:QTV655382 RDR655372:RDR655382 RNN655372:RNN655382 RXJ655372:RXJ655382 SHF655372:SHF655382 SRB655372:SRB655382 TAX655372:TAX655382 TKT655372:TKT655382 TUP655372:TUP655382 UEL655372:UEL655382 UOH655372:UOH655382 UYD655372:UYD655382 VHZ655372:VHZ655382 VRV655372:VRV655382 WBR655372:WBR655382 WLN655372:WLN655382 WVJ655372:WVJ655382 C720908:C720918 IX720908:IX720918 ST720908:ST720918 ACP720908:ACP720918 AML720908:AML720918 AWH720908:AWH720918 BGD720908:BGD720918 BPZ720908:BPZ720918 BZV720908:BZV720918 CJR720908:CJR720918 CTN720908:CTN720918 DDJ720908:DDJ720918 DNF720908:DNF720918 DXB720908:DXB720918 EGX720908:EGX720918 EQT720908:EQT720918 FAP720908:FAP720918 FKL720908:FKL720918 FUH720908:FUH720918 GED720908:GED720918 GNZ720908:GNZ720918 GXV720908:GXV720918 HHR720908:HHR720918 HRN720908:HRN720918 IBJ720908:IBJ720918 ILF720908:ILF720918 IVB720908:IVB720918 JEX720908:JEX720918 JOT720908:JOT720918 JYP720908:JYP720918 KIL720908:KIL720918 KSH720908:KSH720918 LCD720908:LCD720918 LLZ720908:LLZ720918 LVV720908:LVV720918 MFR720908:MFR720918 MPN720908:MPN720918 MZJ720908:MZJ720918 NJF720908:NJF720918 NTB720908:NTB720918 OCX720908:OCX720918 OMT720908:OMT720918 OWP720908:OWP720918 PGL720908:PGL720918 PQH720908:PQH720918 QAD720908:QAD720918 QJZ720908:QJZ720918 QTV720908:QTV720918 RDR720908:RDR720918 RNN720908:RNN720918 RXJ720908:RXJ720918 SHF720908:SHF720918 SRB720908:SRB720918 TAX720908:TAX720918 TKT720908:TKT720918 TUP720908:TUP720918 UEL720908:UEL720918 UOH720908:UOH720918 UYD720908:UYD720918 VHZ720908:VHZ720918 VRV720908:VRV720918 WBR720908:WBR720918 WLN720908:WLN720918 WVJ720908:WVJ720918 C786444:C786454 IX786444:IX786454 ST786444:ST786454 ACP786444:ACP786454 AML786444:AML786454 AWH786444:AWH786454 BGD786444:BGD786454 BPZ786444:BPZ786454 BZV786444:BZV786454 CJR786444:CJR786454 CTN786444:CTN786454 DDJ786444:DDJ786454 DNF786444:DNF786454 DXB786444:DXB786454 EGX786444:EGX786454 EQT786444:EQT786454 FAP786444:FAP786454 FKL786444:FKL786454 FUH786444:FUH786454 GED786444:GED786454 GNZ786444:GNZ786454 GXV786444:GXV786454 HHR786444:HHR786454 HRN786444:HRN786454 IBJ786444:IBJ786454 ILF786444:ILF786454 IVB786444:IVB786454 JEX786444:JEX786454 JOT786444:JOT786454 JYP786444:JYP786454 KIL786444:KIL786454 KSH786444:KSH786454 LCD786444:LCD786454 LLZ786444:LLZ786454 LVV786444:LVV786454 MFR786444:MFR786454 MPN786444:MPN786454 MZJ786444:MZJ786454 NJF786444:NJF786454 NTB786444:NTB786454 OCX786444:OCX786454 OMT786444:OMT786454 OWP786444:OWP786454 PGL786444:PGL786454 PQH786444:PQH786454 QAD786444:QAD786454 QJZ786444:QJZ786454 QTV786444:QTV786454 RDR786444:RDR786454 RNN786444:RNN786454 RXJ786444:RXJ786454 SHF786444:SHF786454 SRB786444:SRB786454 TAX786444:TAX786454 TKT786444:TKT786454 TUP786444:TUP786454 UEL786444:UEL786454 UOH786444:UOH786454 UYD786444:UYD786454 VHZ786444:VHZ786454 VRV786444:VRV786454 WBR786444:WBR786454 WLN786444:WLN786454 WVJ786444:WVJ786454 C851980:C851990 IX851980:IX851990 ST851980:ST851990 ACP851980:ACP851990 AML851980:AML851990 AWH851980:AWH851990 BGD851980:BGD851990 BPZ851980:BPZ851990 BZV851980:BZV851990 CJR851980:CJR851990 CTN851980:CTN851990 DDJ851980:DDJ851990 DNF851980:DNF851990 DXB851980:DXB851990 EGX851980:EGX851990 EQT851980:EQT851990 FAP851980:FAP851990 FKL851980:FKL851990 FUH851980:FUH851990 GED851980:GED851990 GNZ851980:GNZ851990 GXV851980:GXV851990 HHR851980:HHR851990 HRN851980:HRN851990 IBJ851980:IBJ851990 ILF851980:ILF851990 IVB851980:IVB851990 JEX851980:JEX851990 JOT851980:JOT851990 JYP851980:JYP851990 KIL851980:KIL851990 KSH851980:KSH851990 LCD851980:LCD851990 LLZ851980:LLZ851990 LVV851980:LVV851990 MFR851980:MFR851990 MPN851980:MPN851990 MZJ851980:MZJ851990 NJF851980:NJF851990 NTB851980:NTB851990 OCX851980:OCX851990 OMT851980:OMT851990 OWP851980:OWP851990 PGL851980:PGL851990 PQH851980:PQH851990 QAD851980:QAD851990 QJZ851980:QJZ851990 QTV851980:QTV851990 RDR851980:RDR851990 RNN851980:RNN851990 RXJ851980:RXJ851990 SHF851980:SHF851990 SRB851980:SRB851990 TAX851980:TAX851990 TKT851980:TKT851990 TUP851980:TUP851990 UEL851980:UEL851990 UOH851980:UOH851990 UYD851980:UYD851990 VHZ851980:VHZ851990 VRV851980:VRV851990 WBR851980:WBR851990 WLN851980:WLN851990 WVJ851980:WVJ851990 C917516:C917526 IX917516:IX917526 ST917516:ST917526 ACP917516:ACP917526 AML917516:AML917526 AWH917516:AWH917526 BGD917516:BGD917526 BPZ917516:BPZ917526 BZV917516:BZV917526 CJR917516:CJR917526 CTN917516:CTN917526 DDJ917516:DDJ917526 DNF917516:DNF917526 DXB917516:DXB917526 EGX917516:EGX917526 EQT917516:EQT917526 FAP917516:FAP917526 FKL917516:FKL917526 FUH917516:FUH917526 GED917516:GED917526 GNZ917516:GNZ917526 GXV917516:GXV917526 HHR917516:HHR917526 HRN917516:HRN917526 IBJ917516:IBJ917526 ILF917516:ILF917526 IVB917516:IVB917526 JEX917516:JEX917526 JOT917516:JOT917526 JYP917516:JYP917526 KIL917516:KIL917526 KSH917516:KSH917526 LCD917516:LCD917526 LLZ917516:LLZ917526 LVV917516:LVV917526 MFR917516:MFR917526 MPN917516:MPN917526 MZJ917516:MZJ917526 NJF917516:NJF917526 NTB917516:NTB917526 OCX917516:OCX917526 OMT917516:OMT917526 OWP917516:OWP917526 PGL917516:PGL917526 PQH917516:PQH917526 QAD917516:QAD917526 QJZ917516:QJZ917526 QTV917516:QTV917526 RDR917516:RDR917526 RNN917516:RNN917526 RXJ917516:RXJ917526 SHF917516:SHF917526 SRB917516:SRB917526 TAX917516:TAX917526 TKT917516:TKT917526 TUP917516:TUP917526 UEL917516:UEL917526 UOH917516:UOH917526 UYD917516:UYD917526 VHZ917516:VHZ917526 VRV917516:VRV917526 WBR917516:WBR917526 WLN917516:WLN917526 WVJ917516:WVJ917526 C983052:C983062 IX983052:IX983062 ST983052:ST983062 ACP983052:ACP983062 AML983052:AML983062 AWH983052:AWH983062 BGD983052:BGD983062 BPZ983052:BPZ983062 BZV983052:BZV983062 CJR983052:CJR983062 CTN983052:CTN983062 DDJ983052:DDJ983062 DNF983052:DNF983062 DXB983052:DXB983062 EGX983052:EGX983062 EQT983052:EQT983062 FAP983052:FAP983062 FKL983052:FKL983062 FUH983052:FUH983062 GED983052:GED983062 GNZ983052:GNZ983062 GXV983052:GXV983062 HHR983052:HHR983062 HRN983052:HRN983062 IBJ983052:IBJ983062 ILF983052:ILF983062 IVB983052:IVB983062 JEX983052:JEX983062 JOT983052:JOT983062 JYP983052:JYP983062 KIL983052:KIL983062 KSH983052:KSH983062 LCD983052:LCD983062 LLZ983052:LLZ983062 LVV983052:LVV983062 MFR983052:MFR983062 MPN983052:MPN983062 MZJ983052:MZJ983062 NJF983052:NJF983062 NTB983052:NTB983062 OCX983052:OCX983062 OMT983052:OMT983062 OWP983052:OWP983062 PGL983052:PGL983062 PQH983052:PQH983062 QAD983052:QAD983062 QJZ983052:QJZ983062 QTV983052:QTV983062 RDR983052:RDR983062 RNN983052:RNN983062 RXJ983052:RXJ983062 SHF983052:SHF983062 SRB983052:SRB983062 TAX983052:TAX983062 TKT983052:TKT983062 TUP983052:TUP983062 UEL983052:UEL983062 UOH983052:UOH983062 UYD983052:UYD983062 VHZ983052:VHZ983062 VRV983052:VRV983062 WBR983052:WBR983062 WLN983052:WLN983062">
      <formula1>$C$30:$C$36</formula1>
    </dataValidation>
    <dataValidation type="list" allowBlank="1" showDropDown="0" showInputMessage="1" showErrorMessage="1" sqref="E11:E21">
      <formula1>$M$37:$M$66</formula1>
    </dataValidation>
    <dataValidation type="list" allowBlank="1" showDropDown="0" showInputMessage="1" showErrorMessage="1" sqref="C3">
      <formula1>"令和６年度,令和７年度,令和８年度,令和９年度,令和10年度"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scale="74" fitToWidth="1" fitToHeight="0" orientation="landscape"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filterMode="1">
    <pageSetUpPr fitToPage="1"/>
  </sheetPr>
  <dimension ref="A1:M79"/>
  <sheetViews>
    <sheetView topLeftCell="D1" workbookViewId="0">
      <selection activeCell="D41" sqref="D41"/>
    </sheetView>
  </sheetViews>
  <sheetFormatPr defaultColWidth="8.125" defaultRowHeight="15" customHeight="1"/>
  <cols>
    <col min="1" max="1" width="8.375" style="149" hidden="1" customWidth="1"/>
    <col min="2" max="2" width="12.5" style="149" hidden="1" customWidth="1"/>
    <col min="3" max="3" width="12" style="149" hidden="1" customWidth="1"/>
    <col min="4" max="4" width="21.25" style="149" customWidth="1"/>
    <col min="5" max="5" width="30.625" style="149" customWidth="1"/>
    <col min="6" max="6" width="16.5" style="149" hidden="1" customWidth="1"/>
    <col min="7" max="7" width="8.75" style="149" hidden="1" customWidth="1"/>
    <col min="8" max="8" width="12.125" style="149" customWidth="1"/>
    <col min="9" max="10" width="12.125" style="149" hidden="1" customWidth="1"/>
    <col min="11" max="11" width="9.625" style="149" hidden="1" customWidth="1"/>
    <col min="12" max="12" width="30.625" style="149" customWidth="1"/>
    <col min="13" max="13" width="40.5" style="149" bestFit="1" customWidth="1"/>
    <col min="14" max="16384" width="8.125" style="149"/>
  </cols>
  <sheetData>
    <row r="1" spans="1:13" ht="15" customHeight="1">
      <c r="A1" s="151" t="s">
        <v>444</v>
      </c>
      <c r="B1" s="153"/>
      <c r="C1" s="154"/>
      <c r="D1" s="154"/>
      <c r="E1" s="154"/>
      <c r="F1" s="154"/>
      <c r="G1" s="154"/>
      <c r="H1" s="151"/>
      <c r="I1" s="151"/>
      <c r="J1" s="151"/>
      <c r="K1" s="154"/>
      <c r="L1" s="154"/>
      <c r="M1" s="154"/>
    </row>
    <row r="2" spans="1:13" s="150" customFormat="1" ht="15" customHeight="1">
      <c r="A2" s="152" t="s">
        <v>128</v>
      </c>
      <c r="B2" s="152" t="s">
        <v>129</v>
      </c>
      <c r="C2" s="152" t="s">
        <v>130</v>
      </c>
      <c r="D2" s="155" t="s">
        <v>74</v>
      </c>
      <c r="E2" s="152" t="s">
        <v>85</v>
      </c>
      <c r="F2" s="152" t="s">
        <v>50</v>
      </c>
      <c r="G2" s="152" t="s">
        <v>132</v>
      </c>
      <c r="H2" s="156" t="s">
        <v>443</v>
      </c>
      <c r="I2" s="156" t="s">
        <v>451</v>
      </c>
      <c r="J2" s="156" t="s">
        <v>133</v>
      </c>
      <c r="K2" s="156" t="s">
        <v>65</v>
      </c>
      <c r="L2" s="156" t="s">
        <v>134</v>
      </c>
      <c r="M2" s="156" t="s">
        <v>450</v>
      </c>
    </row>
    <row r="3" spans="1:13" s="150" customFormat="1" ht="15" hidden="1" customHeight="1">
      <c r="A3" s="152" t="s">
        <v>43</v>
      </c>
      <c r="B3" s="152" t="s">
        <v>218</v>
      </c>
      <c r="C3" s="152" t="s">
        <v>230</v>
      </c>
      <c r="D3" s="152" t="str">
        <f t="shared" ref="D3:D66" si="0">A3&amp;B3</f>
        <v>015856</v>
      </c>
      <c r="E3" s="152" t="s">
        <v>183</v>
      </c>
      <c r="F3" s="152" t="s">
        <v>68</v>
      </c>
      <c r="G3" s="152"/>
      <c r="H3" s="156" t="str">
        <f t="shared" ref="H3:H66" si="1">MID(J3,1,2)</f>
        <v>01</v>
      </c>
      <c r="I3" s="156" t="str">
        <f t="shared" ref="I3:I66" si="2">MID(J3,3,3)</f>
        <v>856</v>
      </c>
      <c r="J3" s="157" t="str">
        <f t="shared" ref="J3:J66" si="3">A3&amp;C3</f>
        <v>01856</v>
      </c>
      <c r="K3" s="156" t="e">
        <v>#N/A</v>
      </c>
      <c r="L3" s="156" t="s">
        <v>139</v>
      </c>
      <c r="M3" s="156" t="e">
        <v>#N/A</v>
      </c>
    </row>
    <row r="4" spans="1:13" s="150" customFormat="1" ht="15" hidden="1" customHeight="1">
      <c r="A4" s="152" t="s">
        <v>43</v>
      </c>
      <c r="B4" s="152" t="s">
        <v>231</v>
      </c>
      <c r="C4" s="152" t="s">
        <v>232</v>
      </c>
      <c r="D4" s="152" t="str">
        <f t="shared" si="0"/>
        <v>015863</v>
      </c>
      <c r="E4" s="152" t="s">
        <v>222</v>
      </c>
      <c r="F4" s="152"/>
      <c r="G4" s="152"/>
      <c r="H4" s="156" t="str">
        <f t="shared" si="1"/>
        <v>01</v>
      </c>
      <c r="I4" s="156" t="str">
        <f t="shared" si="2"/>
        <v>863</v>
      </c>
      <c r="J4" s="157" t="str">
        <f t="shared" si="3"/>
        <v>01863</v>
      </c>
      <c r="K4" s="156" t="e">
        <v>#N/A</v>
      </c>
      <c r="L4" s="156" t="s">
        <v>139</v>
      </c>
      <c r="M4" s="156" t="e">
        <v>#N/A</v>
      </c>
    </row>
    <row r="5" spans="1:13" s="150" customFormat="1" ht="15" hidden="1" customHeight="1">
      <c r="A5" s="152" t="s">
        <v>43</v>
      </c>
      <c r="B5" s="152" t="s">
        <v>233</v>
      </c>
      <c r="C5" s="152" t="s">
        <v>234</v>
      </c>
      <c r="D5" s="152" t="str">
        <f t="shared" si="0"/>
        <v>015885</v>
      </c>
      <c r="E5" s="152" t="s">
        <v>236</v>
      </c>
      <c r="F5" s="152"/>
      <c r="G5" s="152"/>
      <c r="H5" s="156" t="str">
        <f t="shared" si="1"/>
        <v>01</v>
      </c>
      <c r="I5" s="156" t="str">
        <f t="shared" si="2"/>
        <v>885</v>
      </c>
      <c r="J5" s="157" t="str">
        <f t="shared" si="3"/>
        <v>01885</v>
      </c>
      <c r="K5" s="156" t="e">
        <v>#N/A</v>
      </c>
      <c r="L5" s="156" t="s">
        <v>139</v>
      </c>
      <c r="M5" s="156" t="e">
        <v>#N/A</v>
      </c>
    </row>
    <row r="6" spans="1:13" s="150" customFormat="1" ht="15" hidden="1" customHeight="1">
      <c r="A6" s="152" t="s">
        <v>43</v>
      </c>
      <c r="B6" s="152" t="s">
        <v>201</v>
      </c>
      <c r="C6" s="152" t="s">
        <v>217</v>
      </c>
      <c r="D6" s="152" t="str">
        <f t="shared" si="0"/>
        <v>015896</v>
      </c>
      <c r="E6" s="152" t="s">
        <v>207</v>
      </c>
      <c r="F6" s="152"/>
      <c r="G6" s="152"/>
      <c r="H6" s="156" t="str">
        <f t="shared" si="1"/>
        <v>01</v>
      </c>
      <c r="I6" s="156" t="str">
        <f t="shared" si="2"/>
        <v>896</v>
      </c>
      <c r="J6" s="157" t="str">
        <f t="shared" si="3"/>
        <v>01896</v>
      </c>
      <c r="K6" s="156" t="e">
        <v>#N/A</v>
      </c>
      <c r="L6" s="156" t="s">
        <v>139</v>
      </c>
      <c r="M6" s="156" t="e">
        <v>#N/A</v>
      </c>
    </row>
    <row r="7" spans="1:13" s="150" customFormat="1" ht="15" hidden="1" customHeight="1">
      <c r="A7" s="152" t="s">
        <v>43</v>
      </c>
      <c r="B7" s="152" t="s">
        <v>237</v>
      </c>
      <c r="C7" s="152" t="s">
        <v>114</v>
      </c>
      <c r="D7" s="152" t="str">
        <f t="shared" si="0"/>
        <v>015922</v>
      </c>
      <c r="E7" s="152" t="s">
        <v>238</v>
      </c>
      <c r="F7" s="152"/>
      <c r="G7" s="152"/>
      <c r="H7" s="156" t="str">
        <f t="shared" si="1"/>
        <v>01</v>
      </c>
      <c r="I7" s="156" t="str">
        <f t="shared" si="2"/>
        <v>922</v>
      </c>
      <c r="J7" s="157" t="str">
        <f t="shared" si="3"/>
        <v>01922</v>
      </c>
      <c r="K7" s="156" t="e">
        <v>#N/A</v>
      </c>
      <c r="L7" s="156" t="s">
        <v>139</v>
      </c>
      <c r="M7" s="156" t="e">
        <v>#N/A</v>
      </c>
    </row>
    <row r="8" spans="1:13" s="150" customFormat="1" ht="15" hidden="1" customHeight="1">
      <c r="A8" s="152" t="s">
        <v>43</v>
      </c>
      <c r="B8" s="152" t="s">
        <v>239</v>
      </c>
      <c r="C8" s="152" t="s">
        <v>240</v>
      </c>
      <c r="D8" s="152" t="str">
        <f t="shared" si="0"/>
        <v>015936</v>
      </c>
      <c r="E8" s="152" t="s">
        <v>241</v>
      </c>
      <c r="F8" s="152"/>
      <c r="G8" s="152"/>
      <c r="H8" s="156" t="str">
        <f t="shared" si="1"/>
        <v>01</v>
      </c>
      <c r="I8" s="156" t="str">
        <f t="shared" si="2"/>
        <v>936</v>
      </c>
      <c r="J8" s="157" t="str">
        <f t="shared" si="3"/>
        <v>01936</v>
      </c>
      <c r="K8" s="156" t="e">
        <v>#N/A</v>
      </c>
      <c r="L8" s="156" t="s">
        <v>139</v>
      </c>
      <c r="M8" s="156" t="e">
        <v>#N/A</v>
      </c>
    </row>
    <row r="9" spans="1:13" s="150" customFormat="1" ht="15" hidden="1" customHeight="1">
      <c r="A9" s="152" t="s">
        <v>43</v>
      </c>
      <c r="B9" s="152" t="s">
        <v>4</v>
      </c>
      <c r="C9" s="152" t="s">
        <v>242</v>
      </c>
      <c r="D9" s="152" t="str">
        <f t="shared" si="0"/>
        <v>015953</v>
      </c>
      <c r="E9" s="152" t="s">
        <v>243</v>
      </c>
      <c r="F9" s="152"/>
      <c r="G9" s="152"/>
      <c r="H9" s="156" t="str">
        <f t="shared" si="1"/>
        <v>01</v>
      </c>
      <c r="I9" s="156" t="str">
        <f t="shared" si="2"/>
        <v>953</v>
      </c>
      <c r="J9" s="157" t="str">
        <f t="shared" si="3"/>
        <v>01953</v>
      </c>
      <c r="K9" s="156" t="e">
        <v>#N/A</v>
      </c>
      <c r="L9" s="156" t="s">
        <v>139</v>
      </c>
      <c r="M9" s="156" t="e">
        <v>#N/A</v>
      </c>
    </row>
    <row r="10" spans="1:13" s="150" customFormat="1" ht="15" hidden="1" customHeight="1">
      <c r="A10" s="152" t="s">
        <v>43</v>
      </c>
      <c r="B10" s="152" t="s">
        <v>164</v>
      </c>
      <c r="C10" s="152" t="s">
        <v>244</v>
      </c>
      <c r="D10" s="152" t="str">
        <f t="shared" si="0"/>
        <v>015973</v>
      </c>
      <c r="E10" s="152" t="s">
        <v>245</v>
      </c>
      <c r="F10" s="152"/>
      <c r="G10" s="152"/>
      <c r="H10" s="156" t="str">
        <f t="shared" si="1"/>
        <v>01</v>
      </c>
      <c r="I10" s="156" t="str">
        <f t="shared" si="2"/>
        <v>973</v>
      </c>
      <c r="J10" s="157" t="str">
        <f t="shared" si="3"/>
        <v>01973</v>
      </c>
      <c r="K10" s="156" t="e">
        <v>#N/A</v>
      </c>
      <c r="L10" s="156" t="s">
        <v>139</v>
      </c>
      <c r="M10" s="156" t="e">
        <v>#N/A</v>
      </c>
    </row>
    <row r="11" spans="1:13" s="150" customFormat="1" ht="15" hidden="1" customHeight="1">
      <c r="A11" s="152" t="s">
        <v>43</v>
      </c>
      <c r="B11" s="152" t="s">
        <v>246</v>
      </c>
      <c r="C11" s="152" t="s">
        <v>247</v>
      </c>
      <c r="D11" s="152" t="str">
        <f t="shared" si="0"/>
        <v>015974</v>
      </c>
      <c r="E11" s="152" t="s">
        <v>248</v>
      </c>
      <c r="F11" s="152"/>
      <c r="G11" s="152"/>
      <c r="H11" s="156" t="str">
        <f t="shared" si="1"/>
        <v>01</v>
      </c>
      <c r="I11" s="156" t="str">
        <f t="shared" si="2"/>
        <v>974</v>
      </c>
      <c r="J11" s="157" t="str">
        <f t="shared" si="3"/>
        <v>01974</v>
      </c>
      <c r="K11" s="156" t="e">
        <v>#N/A</v>
      </c>
      <c r="L11" s="156" t="s">
        <v>139</v>
      </c>
      <c r="M11" s="156" t="e">
        <v>#N/A</v>
      </c>
    </row>
    <row r="12" spans="1:13" s="150" customFormat="1" ht="15" hidden="1" customHeight="1">
      <c r="A12" s="152" t="s">
        <v>43</v>
      </c>
      <c r="B12" s="152" t="s">
        <v>178</v>
      </c>
      <c r="C12" s="152" t="s">
        <v>249</v>
      </c>
      <c r="D12" s="152" t="str">
        <f t="shared" si="0"/>
        <v>015985</v>
      </c>
      <c r="E12" s="152" t="s">
        <v>81</v>
      </c>
      <c r="F12" s="152"/>
      <c r="G12" s="152"/>
      <c r="H12" s="156" t="str">
        <f t="shared" si="1"/>
        <v>01</v>
      </c>
      <c r="I12" s="156" t="str">
        <f t="shared" si="2"/>
        <v>985</v>
      </c>
      <c r="J12" s="157" t="str">
        <f t="shared" si="3"/>
        <v>01985</v>
      </c>
      <c r="K12" s="156" t="e">
        <v>#N/A</v>
      </c>
      <c r="L12" s="156" t="s">
        <v>139</v>
      </c>
      <c r="M12" s="156" t="e">
        <v>#N/A</v>
      </c>
    </row>
    <row r="13" spans="1:13" s="150" customFormat="1" ht="15" hidden="1" customHeight="1">
      <c r="A13" s="152" t="s">
        <v>43</v>
      </c>
      <c r="B13" s="152" t="s">
        <v>250</v>
      </c>
      <c r="C13" s="152" t="s">
        <v>170</v>
      </c>
      <c r="D13" s="152" t="str">
        <f t="shared" si="0"/>
        <v>017990</v>
      </c>
      <c r="E13" s="152" t="s">
        <v>251</v>
      </c>
      <c r="F13" s="152"/>
      <c r="G13" s="152" t="s">
        <v>252</v>
      </c>
      <c r="H13" s="156" t="str">
        <f t="shared" si="1"/>
        <v>01</v>
      </c>
      <c r="I13" s="156" t="str">
        <f t="shared" si="2"/>
        <v>990</v>
      </c>
      <c r="J13" s="157" t="str">
        <f t="shared" si="3"/>
        <v>01990</v>
      </c>
      <c r="K13" s="156" t="e">
        <v>#N/A</v>
      </c>
      <c r="L13" s="156" t="s">
        <v>139</v>
      </c>
      <c r="M13" s="156" t="e">
        <v>#N/A</v>
      </c>
    </row>
    <row r="14" spans="1:13" s="150" customFormat="1" ht="15" hidden="1" customHeight="1">
      <c r="A14" s="152" t="s">
        <v>254</v>
      </c>
      <c r="B14" s="152" t="s">
        <v>266</v>
      </c>
      <c r="C14" s="152" t="s">
        <v>149</v>
      </c>
      <c r="D14" s="152" t="str">
        <f t="shared" si="0"/>
        <v>025803</v>
      </c>
      <c r="E14" s="152" t="s">
        <v>267</v>
      </c>
      <c r="F14" s="152"/>
      <c r="G14" s="152" t="s">
        <v>252</v>
      </c>
      <c r="H14" s="156" t="str">
        <f t="shared" si="1"/>
        <v>02</v>
      </c>
      <c r="I14" s="156" t="str">
        <f t="shared" si="2"/>
        <v>803</v>
      </c>
      <c r="J14" s="157" t="str">
        <f t="shared" si="3"/>
        <v>02803</v>
      </c>
      <c r="K14" s="156" t="e">
        <v>#N/A</v>
      </c>
      <c r="L14" s="156" t="s">
        <v>255</v>
      </c>
      <c r="M14" s="156" t="e">
        <v>#N/A</v>
      </c>
    </row>
    <row r="15" spans="1:13" s="150" customFormat="1" ht="15" hidden="1" customHeight="1">
      <c r="A15" s="152" t="s">
        <v>254</v>
      </c>
      <c r="B15" s="152" t="s">
        <v>268</v>
      </c>
      <c r="C15" s="152" t="s">
        <v>269</v>
      </c>
      <c r="D15" s="152" t="str">
        <f t="shared" si="0"/>
        <v>025834</v>
      </c>
      <c r="E15" s="152" t="s">
        <v>153</v>
      </c>
      <c r="F15" s="152"/>
      <c r="G15" s="152"/>
      <c r="H15" s="156" t="str">
        <f t="shared" si="1"/>
        <v>02</v>
      </c>
      <c r="I15" s="156" t="str">
        <f t="shared" si="2"/>
        <v>834</v>
      </c>
      <c r="J15" s="157" t="str">
        <f t="shared" si="3"/>
        <v>02834</v>
      </c>
      <c r="K15" s="156" t="e">
        <v>#N/A</v>
      </c>
      <c r="L15" s="156" t="s">
        <v>255</v>
      </c>
      <c r="M15" s="156" t="e">
        <v>#N/A</v>
      </c>
    </row>
    <row r="16" spans="1:13" s="150" customFormat="1" ht="15" hidden="1" customHeight="1">
      <c r="A16" s="152" t="s">
        <v>254</v>
      </c>
      <c r="B16" s="152" t="s">
        <v>231</v>
      </c>
      <c r="C16" s="152" t="s">
        <v>232</v>
      </c>
      <c r="D16" s="152" t="str">
        <f t="shared" si="0"/>
        <v>025863</v>
      </c>
      <c r="E16" s="152" t="s">
        <v>79</v>
      </c>
      <c r="F16" s="152"/>
      <c r="G16" s="152"/>
      <c r="H16" s="156" t="str">
        <f t="shared" si="1"/>
        <v>02</v>
      </c>
      <c r="I16" s="156" t="str">
        <f t="shared" si="2"/>
        <v>863</v>
      </c>
      <c r="J16" s="157" t="str">
        <f t="shared" si="3"/>
        <v>02863</v>
      </c>
      <c r="K16" s="156" t="e">
        <v>#N/A</v>
      </c>
      <c r="L16" s="156" t="s">
        <v>255</v>
      </c>
      <c r="M16" s="156" t="e">
        <v>#N/A</v>
      </c>
    </row>
    <row r="17" spans="1:13" s="150" customFormat="1" ht="15" hidden="1" customHeight="1">
      <c r="A17" s="152" t="s">
        <v>53</v>
      </c>
      <c r="B17" s="152" t="s">
        <v>278</v>
      </c>
      <c r="C17" s="152" t="s">
        <v>279</v>
      </c>
      <c r="D17" s="152" t="str">
        <f t="shared" si="0"/>
        <v>045867</v>
      </c>
      <c r="E17" s="152" t="s">
        <v>223</v>
      </c>
      <c r="F17" s="152" t="s">
        <v>280</v>
      </c>
      <c r="G17" s="152"/>
      <c r="H17" s="156" t="str">
        <f t="shared" si="1"/>
        <v>04</v>
      </c>
      <c r="I17" s="156" t="str">
        <f t="shared" si="2"/>
        <v>867</v>
      </c>
      <c r="J17" s="157" t="str">
        <f t="shared" si="3"/>
        <v>04867</v>
      </c>
      <c r="K17" s="156" t="e">
        <v>#N/A</v>
      </c>
      <c r="L17" s="156" t="s">
        <v>265</v>
      </c>
      <c r="M17" s="156" t="e">
        <v>#N/A</v>
      </c>
    </row>
    <row r="18" spans="1:13" s="150" customFormat="1" ht="15" hidden="1" customHeight="1">
      <c r="A18" s="152" t="s">
        <v>53</v>
      </c>
      <c r="B18" s="152" t="s">
        <v>281</v>
      </c>
      <c r="C18" s="152" t="s">
        <v>282</v>
      </c>
      <c r="D18" s="152" t="str">
        <f t="shared" si="0"/>
        <v>045932</v>
      </c>
      <c r="E18" s="152" t="s">
        <v>283</v>
      </c>
      <c r="F18" s="152"/>
      <c r="G18" s="152" t="s">
        <v>284</v>
      </c>
      <c r="H18" s="156" t="str">
        <f t="shared" si="1"/>
        <v>04</v>
      </c>
      <c r="I18" s="156" t="str">
        <f t="shared" si="2"/>
        <v>932</v>
      </c>
      <c r="J18" s="157" t="str">
        <f t="shared" si="3"/>
        <v>04932</v>
      </c>
      <c r="K18" s="156" t="e">
        <v>#N/A</v>
      </c>
      <c r="L18" s="156" t="s">
        <v>265</v>
      </c>
      <c r="M18" s="156" t="e">
        <v>#N/A</v>
      </c>
    </row>
    <row r="19" spans="1:13" s="150" customFormat="1" ht="15" hidden="1" customHeight="1">
      <c r="A19" s="152" t="s">
        <v>53</v>
      </c>
      <c r="B19" s="152" t="s">
        <v>239</v>
      </c>
      <c r="C19" s="152" t="s">
        <v>240</v>
      </c>
      <c r="D19" s="152" t="str">
        <f t="shared" si="0"/>
        <v>045936</v>
      </c>
      <c r="E19" s="152" t="s">
        <v>285</v>
      </c>
      <c r="F19" s="152"/>
      <c r="G19" s="152"/>
      <c r="H19" s="156" t="str">
        <f t="shared" si="1"/>
        <v>04</v>
      </c>
      <c r="I19" s="156" t="str">
        <f t="shared" si="2"/>
        <v>936</v>
      </c>
      <c r="J19" s="157" t="str">
        <f t="shared" si="3"/>
        <v>04936</v>
      </c>
      <c r="K19" s="156" t="e">
        <v>#N/A</v>
      </c>
      <c r="L19" s="156" t="s">
        <v>265</v>
      </c>
      <c r="M19" s="156" t="e">
        <v>#N/A</v>
      </c>
    </row>
    <row r="20" spans="1:13" s="150" customFormat="1" ht="15" hidden="1" customHeight="1">
      <c r="A20" s="152" t="s">
        <v>53</v>
      </c>
      <c r="B20" s="152" t="s">
        <v>287</v>
      </c>
      <c r="C20" s="152" t="s">
        <v>288</v>
      </c>
      <c r="D20" s="152" t="str">
        <f t="shared" si="0"/>
        <v>045938</v>
      </c>
      <c r="E20" s="152" t="s">
        <v>180</v>
      </c>
      <c r="F20" s="152"/>
      <c r="G20" s="152"/>
      <c r="H20" s="156" t="str">
        <f t="shared" si="1"/>
        <v>04</v>
      </c>
      <c r="I20" s="156" t="str">
        <f t="shared" si="2"/>
        <v>938</v>
      </c>
      <c r="J20" s="157" t="str">
        <f t="shared" si="3"/>
        <v>04938</v>
      </c>
      <c r="K20" s="156" t="e">
        <v>#N/A</v>
      </c>
      <c r="L20" s="156" t="s">
        <v>265</v>
      </c>
      <c r="M20" s="156" t="e">
        <v>#N/A</v>
      </c>
    </row>
    <row r="21" spans="1:13" s="150" customFormat="1" ht="15" hidden="1" customHeight="1">
      <c r="A21" s="152" t="s">
        <v>118</v>
      </c>
      <c r="B21" s="152" t="s">
        <v>293</v>
      </c>
      <c r="C21" s="152" t="s">
        <v>294</v>
      </c>
      <c r="D21" s="152" t="str">
        <f t="shared" si="0"/>
        <v>065951</v>
      </c>
      <c r="E21" s="152" t="s">
        <v>36</v>
      </c>
      <c r="F21" s="152"/>
      <c r="G21" s="152"/>
      <c r="H21" s="156" t="str">
        <f t="shared" si="1"/>
        <v>06</v>
      </c>
      <c r="I21" s="156" t="str">
        <f t="shared" si="2"/>
        <v>951</v>
      </c>
      <c r="J21" s="157" t="str">
        <f t="shared" si="3"/>
        <v>06951</v>
      </c>
      <c r="K21" s="156" t="e">
        <v>#N/A</v>
      </c>
      <c r="L21" s="156" t="s">
        <v>272</v>
      </c>
      <c r="M21" s="156" t="e">
        <v>#N/A</v>
      </c>
    </row>
    <row r="22" spans="1:13" s="150" customFormat="1" ht="15" hidden="1" customHeight="1">
      <c r="A22" s="152" t="s">
        <v>118</v>
      </c>
      <c r="B22" s="152" t="s">
        <v>179</v>
      </c>
      <c r="C22" s="152" t="s">
        <v>295</v>
      </c>
      <c r="D22" s="152" t="str">
        <f t="shared" si="0"/>
        <v>065954</v>
      </c>
      <c r="E22" s="152" t="s">
        <v>296</v>
      </c>
      <c r="F22" s="152"/>
      <c r="G22" s="152"/>
      <c r="H22" s="156" t="str">
        <f t="shared" si="1"/>
        <v>06</v>
      </c>
      <c r="I22" s="156" t="str">
        <f t="shared" si="2"/>
        <v>954</v>
      </c>
      <c r="J22" s="157" t="str">
        <f t="shared" si="3"/>
        <v>06954</v>
      </c>
      <c r="K22" s="156" t="e">
        <v>#N/A</v>
      </c>
      <c r="L22" s="156" t="s">
        <v>272</v>
      </c>
      <c r="M22" s="156" t="e">
        <v>#N/A</v>
      </c>
    </row>
    <row r="23" spans="1:13" s="150" customFormat="1" ht="15" hidden="1" customHeight="1">
      <c r="A23" s="152" t="s">
        <v>108</v>
      </c>
      <c r="B23" s="152" t="s">
        <v>212</v>
      </c>
      <c r="C23" s="152" t="s">
        <v>300</v>
      </c>
      <c r="D23" s="152" t="str">
        <f t="shared" si="0"/>
        <v>075877</v>
      </c>
      <c r="E23" s="152" t="s">
        <v>253</v>
      </c>
      <c r="F23" s="152"/>
      <c r="G23" s="152" t="s">
        <v>252</v>
      </c>
      <c r="H23" s="156" t="str">
        <f t="shared" si="1"/>
        <v>07</v>
      </c>
      <c r="I23" s="156" t="str">
        <f t="shared" si="2"/>
        <v>877</v>
      </c>
      <c r="J23" s="157" t="str">
        <f t="shared" si="3"/>
        <v>07877</v>
      </c>
      <c r="K23" s="156" t="e">
        <v>#N/A</v>
      </c>
      <c r="L23" s="156" t="s">
        <v>192</v>
      </c>
      <c r="M23" s="156" t="e">
        <v>#N/A</v>
      </c>
    </row>
    <row r="24" spans="1:13" s="150" customFormat="1" ht="15" hidden="1" customHeight="1">
      <c r="A24" s="152" t="s">
        <v>306</v>
      </c>
      <c r="B24" s="152" t="s">
        <v>313</v>
      </c>
      <c r="C24" s="152" t="s">
        <v>290</v>
      </c>
      <c r="D24" s="152" t="str">
        <f t="shared" si="0"/>
        <v>105874</v>
      </c>
      <c r="E24" s="152" t="s">
        <v>314</v>
      </c>
      <c r="F24" s="152"/>
      <c r="G24" s="152" t="s">
        <v>252</v>
      </c>
      <c r="H24" s="156" t="str">
        <f t="shared" si="1"/>
        <v>10</v>
      </c>
      <c r="I24" s="156" t="str">
        <f t="shared" si="2"/>
        <v>874</v>
      </c>
      <c r="J24" s="157" t="str">
        <f t="shared" si="3"/>
        <v>10874</v>
      </c>
      <c r="K24" s="156" t="e">
        <v>#N/A</v>
      </c>
      <c r="L24" s="156" t="s">
        <v>308</v>
      </c>
      <c r="M24" s="156" t="e">
        <v>#N/A</v>
      </c>
    </row>
    <row r="25" spans="1:13" s="150" customFormat="1" ht="15" hidden="1" customHeight="1">
      <c r="A25" s="152" t="s">
        <v>306</v>
      </c>
      <c r="B25" s="152" t="s">
        <v>270</v>
      </c>
      <c r="C25" s="152" t="s">
        <v>157</v>
      </c>
      <c r="D25" s="152" t="str">
        <f t="shared" si="0"/>
        <v>105880</v>
      </c>
      <c r="E25" s="152" t="s">
        <v>315</v>
      </c>
      <c r="F25" s="152"/>
      <c r="G25" s="152" t="s">
        <v>252</v>
      </c>
      <c r="H25" s="156" t="str">
        <f t="shared" si="1"/>
        <v>10</v>
      </c>
      <c r="I25" s="156" t="str">
        <f t="shared" si="2"/>
        <v>880</v>
      </c>
      <c r="J25" s="157" t="str">
        <f t="shared" si="3"/>
        <v>10880</v>
      </c>
      <c r="K25" s="156" t="e">
        <v>#N/A</v>
      </c>
      <c r="L25" s="156" t="s">
        <v>308</v>
      </c>
      <c r="M25" s="156" t="e">
        <v>#N/A</v>
      </c>
    </row>
    <row r="26" spans="1:13" s="150" customFormat="1" ht="15" hidden="1" customHeight="1">
      <c r="A26" s="152" t="s">
        <v>188</v>
      </c>
      <c r="B26" s="152" t="s">
        <v>320</v>
      </c>
      <c r="C26" s="152" t="s">
        <v>322</v>
      </c>
      <c r="D26" s="152" t="str">
        <f t="shared" si="0"/>
        <v>115830</v>
      </c>
      <c r="E26" s="152" t="s">
        <v>323</v>
      </c>
      <c r="F26" s="152"/>
      <c r="G26" s="152"/>
      <c r="H26" s="156" t="str">
        <f t="shared" si="1"/>
        <v>11</v>
      </c>
      <c r="I26" s="156" t="str">
        <f t="shared" si="2"/>
        <v>830</v>
      </c>
      <c r="J26" s="157" t="str">
        <f t="shared" si="3"/>
        <v>11830</v>
      </c>
      <c r="K26" s="156" t="e">
        <v>#N/A</v>
      </c>
      <c r="L26" s="156" t="s">
        <v>316</v>
      </c>
      <c r="M26" s="156" t="e">
        <v>#N/A</v>
      </c>
    </row>
    <row r="27" spans="1:13" s="150" customFormat="1" ht="15" hidden="1" customHeight="1">
      <c r="A27" s="152" t="s">
        <v>196</v>
      </c>
      <c r="B27" s="152" t="s">
        <v>326</v>
      </c>
      <c r="C27" s="152" t="s">
        <v>328</v>
      </c>
      <c r="D27" s="152" t="str">
        <f t="shared" si="0"/>
        <v>125866</v>
      </c>
      <c r="E27" s="152" t="s">
        <v>184</v>
      </c>
      <c r="F27" s="152"/>
      <c r="G27" s="152" t="s">
        <v>252</v>
      </c>
      <c r="H27" s="156" t="str">
        <f t="shared" si="1"/>
        <v>12</v>
      </c>
      <c r="I27" s="156" t="str">
        <f t="shared" si="2"/>
        <v>866</v>
      </c>
      <c r="J27" s="157" t="str">
        <f t="shared" si="3"/>
        <v>12866</v>
      </c>
      <c r="K27" s="156" t="e">
        <v>#N/A</v>
      </c>
      <c r="L27" s="156" t="s">
        <v>1</v>
      </c>
      <c r="M27" s="156" t="e">
        <v>#N/A</v>
      </c>
    </row>
    <row r="28" spans="1:13" s="150" customFormat="1" ht="15" hidden="1" customHeight="1">
      <c r="A28" s="152" t="s">
        <v>196</v>
      </c>
      <c r="B28" s="152" t="s">
        <v>329</v>
      </c>
      <c r="C28" s="152" t="s">
        <v>210</v>
      </c>
      <c r="D28" s="152" t="str">
        <f t="shared" si="0"/>
        <v>125882</v>
      </c>
      <c r="E28" s="152" t="s">
        <v>274</v>
      </c>
      <c r="F28" s="152"/>
      <c r="G28" s="152" t="s">
        <v>252</v>
      </c>
      <c r="H28" s="156" t="str">
        <f t="shared" si="1"/>
        <v>12</v>
      </c>
      <c r="I28" s="156" t="str">
        <f t="shared" si="2"/>
        <v>882</v>
      </c>
      <c r="J28" s="157" t="str">
        <f t="shared" si="3"/>
        <v>12882</v>
      </c>
      <c r="K28" s="156" t="e">
        <v>#N/A</v>
      </c>
      <c r="L28" s="156" t="s">
        <v>1</v>
      </c>
      <c r="M28" s="156" t="e">
        <v>#N/A</v>
      </c>
    </row>
    <row r="29" spans="1:13" s="150" customFormat="1" ht="15" hidden="1" customHeight="1">
      <c r="A29" s="152" t="s">
        <v>330</v>
      </c>
      <c r="B29" s="152" t="s">
        <v>11</v>
      </c>
      <c r="C29" s="152" t="s">
        <v>181</v>
      </c>
      <c r="D29" s="152" t="str">
        <f t="shared" si="0"/>
        <v>135801</v>
      </c>
      <c r="E29" s="152" t="s">
        <v>340</v>
      </c>
      <c r="F29" s="152"/>
      <c r="G29" s="152"/>
      <c r="H29" s="156" t="str">
        <f t="shared" si="1"/>
        <v>13</v>
      </c>
      <c r="I29" s="156" t="str">
        <f t="shared" si="2"/>
        <v>801</v>
      </c>
      <c r="J29" s="157" t="str">
        <f t="shared" si="3"/>
        <v>13801</v>
      </c>
      <c r="K29" s="156" t="e">
        <v>#N/A</v>
      </c>
      <c r="L29" s="156" t="s">
        <v>331</v>
      </c>
      <c r="M29" s="156" t="e">
        <v>#N/A</v>
      </c>
    </row>
    <row r="30" spans="1:13" s="150" customFormat="1" ht="15" hidden="1" customHeight="1">
      <c r="A30" s="152" t="s">
        <v>330</v>
      </c>
      <c r="B30" s="152" t="s">
        <v>341</v>
      </c>
      <c r="C30" s="152" t="s">
        <v>175</v>
      </c>
      <c r="D30" s="152" t="str">
        <f t="shared" si="0"/>
        <v>135839</v>
      </c>
      <c r="E30" s="152" t="s">
        <v>342</v>
      </c>
      <c r="F30" s="152"/>
      <c r="G30" s="152"/>
      <c r="H30" s="156" t="str">
        <f t="shared" si="1"/>
        <v>13</v>
      </c>
      <c r="I30" s="156" t="str">
        <f t="shared" si="2"/>
        <v>839</v>
      </c>
      <c r="J30" s="157" t="str">
        <f t="shared" si="3"/>
        <v>13839</v>
      </c>
      <c r="K30" s="156" t="e">
        <v>#N/A</v>
      </c>
      <c r="L30" s="156" t="s">
        <v>331</v>
      </c>
      <c r="M30" s="156" t="e">
        <v>#N/A</v>
      </c>
    </row>
    <row r="31" spans="1:13" s="150" customFormat="1" ht="15" hidden="1" customHeight="1">
      <c r="A31" s="152" t="s">
        <v>172</v>
      </c>
      <c r="B31" s="152" t="s">
        <v>11</v>
      </c>
      <c r="C31" s="152" t="s">
        <v>181</v>
      </c>
      <c r="D31" s="152" t="str">
        <f t="shared" si="0"/>
        <v>185801</v>
      </c>
      <c r="E31" s="152" t="s">
        <v>302</v>
      </c>
      <c r="F31" s="152"/>
      <c r="G31" s="152" t="s">
        <v>252</v>
      </c>
      <c r="H31" s="156" t="str">
        <f t="shared" si="1"/>
        <v>18</v>
      </c>
      <c r="I31" s="156" t="str">
        <f t="shared" si="2"/>
        <v>801</v>
      </c>
      <c r="J31" s="157" t="str">
        <f t="shared" si="3"/>
        <v>18801</v>
      </c>
      <c r="K31" s="156" t="e">
        <v>#N/A</v>
      </c>
      <c r="L31" s="156" t="s">
        <v>276</v>
      </c>
      <c r="M31" s="156" t="e">
        <v>#N/A</v>
      </c>
    </row>
    <row r="32" spans="1:13" s="150" customFormat="1" ht="15" hidden="1" customHeight="1">
      <c r="A32" s="152" t="s">
        <v>349</v>
      </c>
      <c r="B32" s="152" t="s">
        <v>351</v>
      </c>
      <c r="C32" s="152" t="s">
        <v>176</v>
      </c>
      <c r="D32" s="152" t="str">
        <f t="shared" si="0"/>
        <v>195934</v>
      </c>
      <c r="E32" s="152" t="s">
        <v>352</v>
      </c>
      <c r="F32" s="152"/>
      <c r="G32" s="152" t="s">
        <v>252</v>
      </c>
      <c r="H32" s="156" t="str">
        <f t="shared" si="1"/>
        <v>19</v>
      </c>
      <c r="I32" s="156" t="str">
        <f t="shared" si="2"/>
        <v>934</v>
      </c>
      <c r="J32" s="157" t="str">
        <f t="shared" si="3"/>
        <v>19934</v>
      </c>
      <c r="K32" s="156" t="e">
        <v>#N/A</v>
      </c>
      <c r="L32" s="156" t="s">
        <v>112</v>
      </c>
      <c r="M32" s="156" t="e">
        <v>#N/A</v>
      </c>
    </row>
    <row r="33" spans="1:13" s="150" customFormat="1" ht="15" hidden="1" customHeight="1">
      <c r="A33" s="152" t="s">
        <v>353</v>
      </c>
      <c r="B33" s="152" t="s">
        <v>319</v>
      </c>
      <c r="C33" s="152" t="s">
        <v>360</v>
      </c>
      <c r="D33" s="152" t="str">
        <f t="shared" si="0"/>
        <v>205864</v>
      </c>
      <c r="E33" s="152" t="s">
        <v>361</v>
      </c>
      <c r="F33" s="152"/>
      <c r="G33" s="152" t="s">
        <v>252</v>
      </c>
      <c r="H33" s="156" t="str">
        <f t="shared" si="1"/>
        <v>20</v>
      </c>
      <c r="I33" s="156" t="str">
        <f t="shared" si="2"/>
        <v>864</v>
      </c>
      <c r="J33" s="157" t="str">
        <f t="shared" si="3"/>
        <v>20864</v>
      </c>
      <c r="K33" s="156" t="e">
        <v>#N/A</v>
      </c>
      <c r="L33" s="156" t="s">
        <v>297</v>
      </c>
      <c r="M33" s="156" t="e">
        <v>#N/A</v>
      </c>
    </row>
    <row r="34" spans="1:13" s="150" customFormat="1" ht="15" hidden="1" customHeight="1">
      <c r="A34" s="152" t="s">
        <v>350</v>
      </c>
      <c r="B34" s="152" t="s">
        <v>178</v>
      </c>
      <c r="C34" s="152" t="s">
        <v>249</v>
      </c>
      <c r="D34" s="152" t="str">
        <f t="shared" si="0"/>
        <v>215985</v>
      </c>
      <c r="E34" s="152" t="s">
        <v>363</v>
      </c>
      <c r="F34" s="152"/>
      <c r="G34" s="152"/>
      <c r="H34" s="156" t="str">
        <f t="shared" si="1"/>
        <v>21</v>
      </c>
      <c r="I34" s="156" t="str">
        <f t="shared" si="2"/>
        <v>985</v>
      </c>
      <c r="J34" s="157" t="str">
        <f t="shared" si="3"/>
        <v>21985</v>
      </c>
      <c r="K34" s="156" t="e">
        <v>#N/A</v>
      </c>
      <c r="L34" s="156" t="s">
        <v>347</v>
      </c>
      <c r="M34" s="156" t="e">
        <v>#N/A</v>
      </c>
    </row>
    <row r="35" spans="1:13" s="150" customFormat="1" ht="15" hidden="1" customHeight="1">
      <c r="A35" s="152" t="s">
        <v>348</v>
      </c>
      <c r="B35" s="152" t="s">
        <v>362</v>
      </c>
      <c r="C35" s="152" t="s">
        <v>301</v>
      </c>
      <c r="D35" s="152" t="str">
        <f t="shared" si="0"/>
        <v>225937</v>
      </c>
      <c r="E35" s="152" t="s">
        <v>366</v>
      </c>
      <c r="F35" s="152"/>
      <c r="G35" s="152" t="s">
        <v>252</v>
      </c>
      <c r="H35" s="156" t="str">
        <f t="shared" si="1"/>
        <v>22</v>
      </c>
      <c r="I35" s="156" t="str">
        <f t="shared" si="2"/>
        <v>937</v>
      </c>
      <c r="J35" s="157" t="str">
        <f t="shared" si="3"/>
        <v>22937</v>
      </c>
      <c r="K35" s="156" t="e">
        <v>#N/A</v>
      </c>
      <c r="L35" s="156" t="s">
        <v>256</v>
      </c>
      <c r="M35" s="156" t="e">
        <v>#N/A</v>
      </c>
    </row>
    <row r="36" spans="1:13" s="150" customFormat="1" ht="15" hidden="1" customHeight="1">
      <c r="A36" s="152" t="s">
        <v>198</v>
      </c>
      <c r="B36" s="152" t="s">
        <v>373</v>
      </c>
      <c r="C36" s="152" t="s">
        <v>374</v>
      </c>
      <c r="D36" s="152" t="str">
        <f t="shared" si="0"/>
        <v>275853</v>
      </c>
      <c r="E36" s="152" t="s">
        <v>299</v>
      </c>
      <c r="F36" s="152"/>
      <c r="G36" s="152"/>
      <c r="H36" s="156" t="str">
        <f t="shared" si="1"/>
        <v>27</v>
      </c>
      <c r="I36" s="156" t="str">
        <f t="shared" si="2"/>
        <v>853</v>
      </c>
      <c r="J36" s="157" t="str">
        <f t="shared" si="3"/>
        <v>27853</v>
      </c>
      <c r="K36" s="156" t="e">
        <v>#N/A</v>
      </c>
      <c r="L36" s="156" t="s">
        <v>372</v>
      </c>
      <c r="M36" s="156" t="e">
        <v>#N/A</v>
      </c>
    </row>
    <row r="37" spans="1:13" s="150" customFormat="1" ht="15" hidden="1" customHeight="1">
      <c r="A37" s="152" t="s">
        <v>375</v>
      </c>
      <c r="B37" s="152" t="s">
        <v>291</v>
      </c>
      <c r="C37" s="152" t="s">
        <v>208</v>
      </c>
      <c r="D37" s="152" t="str">
        <f t="shared" si="0"/>
        <v>285919</v>
      </c>
      <c r="E37" s="152" t="s">
        <v>376</v>
      </c>
      <c r="F37" s="152"/>
      <c r="G37" s="152"/>
      <c r="H37" s="156" t="str">
        <f t="shared" si="1"/>
        <v>28</v>
      </c>
      <c r="I37" s="156" t="str">
        <f t="shared" si="2"/>
        <v>919</v>
      </c>
      <c r="J37" s="157" t="str">
        <f t="shared" si="3"/>
        <v>28919</v>
      </c>
      <c r="K37" s="156" t="e">
        <v>#N/A</v>
      </c>
      <c r="L37" s="156" t="s">
        <v>235</v>
      </c>
      <c r="M37" s="156" t="e">
        <v>#N/A</v>
      </c>
    </row>
    <row r="38" spans="1:13" s="150" customFormat="1" ht="15" hidden="1" customHeight="1">
      <c r="A38" s="152" t="s">
        <v>377</v>
      </c>
      <c r="B38" s="152" t="s">
        <v>204</v>
      </c>
      <c r="C38" s="152" t="s">
        <v>379</v>
      </c>
      <c r="D38" s="152" t="str">
        <f t="shared" si="0"/>
        <v>295836</v>
      </c>
      <c r="E38" s="152" t="s">
        <v>225</v>
      </c>
      <c r="F38" s="152"/>
      <c r="G38" s="152" t="s">
        <v>252</v>
      </c>
      <c r="H38" s="156" t="str">
        <f t="shared" si="1"/>
        <v>29</v>
      </c>
      <c r="I38" s="156" t="str">
        <f t="shared" si="2"/>
        <v>836</v>
      </c>
      <c r="J38" s="157" t="str">
        <f t="shared" si="3"/>
        <v>29836</v>
      </c>
      <c r="K38" s="156" t="e">
        <v>#N/A</v>
      </c>
      <c r="L38" s="156" t="s">
        <v>378</v>
      </c>
      <c r="M38" s="156" t="e">
        <v>#N/A</v>
      </c>
    </row>
    <row r="39" spans="1:13" s="150" customFormat="1" ht="15" hidden="1" customHeight="1">
      <c r="A39" s="152" t="s">
        <v>386</v>
      </c>
      <c r="B39" s="152" t="s">
        <v>326</v>
      </c>
      <c r="C39" s="152" t="s">
        <v>328</v>
      </c>
      <c r="D39" s="152" t="str">
        <f t="shared" si="0"/>
        <v>375866</v>
      </c>
      <c r="E39" s="152" t="s">
        <v>307</v>
      </c>
      <c r="F39" s="152"/>
      <c r="G39" s="152"/>
      <c r="H39" s="156" t="str">
        <f t="shared" si="1"/>
        <v>37</v>
      </c>
      <c r="I39" s="156" t="str">
        <f t="shared" si="2"/>
        <v>866</v>
      </c>
      <c r="J39" s="157" t="str">
        <f t="shared" si="3"/>
        <v>37866</v>
      </c>
      <c r="K39" s="156" t="e">
        <v>#N/A</v>
      </c>
      <c r="L39" s="156" t="s">
        <v>382</v>
      </c>
      <c r="M39" s="156" t="e">
        <v>#N/A</v>
      </c>
    </row>
    <row r="40" spans="1:13" s="150" customFormat="1" ht="15" customHeight="1">
      <c r="A40" s="152" t="s">
        <v>214</v>
      </c>
      <c r="B40" s="152" t="s">
        <v>135</v>
      </c>
      <c r="C40" s="152" t="s">
        <v>136</v>
      </c>
      <c r="D40" s="152" t="str">
        <f t="shared" si="0"/>
        <v>391000</v>
      </c>
      <c r="E40" s="152" t="s">
        <v>387</v>
      </c>
      <c r="F40" s="152"/>
      <c r="G40" s="152" t="s">
        <v>138</v>
      </c>
      <c r="H40" s="156" t="str">
        <f t="shared" si="1"/>
        <v>39</v>
      </c>
      <c r="I40" s="156" t="str">
        <f t="shared" si="2"/>
        <v>000</v>
      </c>
      <c r="J40" s="157" t="str">
        <f t="shared" si="3"/>
        <v>39000</v>
      </c>
      <c r="K40" s="156" t="s">
        <v>388</v>
      </c>
      <c r="L40" s="156" t="s">
        <v>228</v>
      </c>
      <c r="M40" s="156" t="s">
        <v>228</v>
      </c>
    </row>
    <row r="41" spans="1:13" s="150" customFormat="1" ht="15" customHeight="1">
      <c r="A41" s="152" t="s">
        <v>214</v>
      </c>
      <c r="B41" s="152" t="s">
        <v>194</v>
      </c>
      <c r="C41" s="152" t="s">
        <v>121</v>
      </c>
      <c r="D41" s="152" t="str">
        <f t="shared" si="0"/>
        <v>392201</v>
      </c>
      <c r="E41" s="152" t="s">
        <v>370</v>
      </c>
      <c r="F41" s="152"/>
      <c r="G41" s="152" t="s">
        <v>138</v>
      </c>
      <c r="H41" s="156" t="str">
        <f t="shared" si="1"/>
        <v>39</v>
      </c>
      <c r="I41" s="156" t="str">
        <f t="shared" si="2"/>
        <v>201</v>
      </c>
      <c r="J41" s="157" t="str">
        <f t="shared" si="3"/>
        <v>39201</v>
      </c>
      <c r="K41" s="156" t="s">
        <v>333</v>
      </c>
      <c r="L41" s="156" t="s">
        <v>228</v>
      </c>
      <c r="M41" s="156" t="s">
        <v>389</v>
      </c>
    </row>
    <row r="42" spans="1:13" s="150" customFormat="1" ht="15" customHeight="1">
      <c r="A42" s="152" t="s">
        <v>214</v>
      </c>
      <c r="B42" s="152" t="s">
        <v>140</v>
      </c>
      <c r="C42" s="152" t="s">
        <v>141</v>
      </c>
      <c r="D42" s="152" t="str">
        <f t="shared" si="0"/>
        <v>392202</v>
      </c>
      <c r="E42" s="152" t="s">
        <v>390</v>
      </c>
      <c r="F42" s="152"/>
      <c r="G42" s="152" t="s">
        <v>138</v>
      </c>
      <c r="H42" s="156" t="str">
        <f t="shared" si="1"/>
        <v>39</v>
      </c>
      <c r="I42" s="156" t="str">
        <f t="shared" si="2"/>
        <v>202</v>
      </c>
      <c r="J42" s="157" t="str">
        <f t="shared" si="3"/>
        <v>39202</v>
      </c>
      <c r="K42" s="156" t="s">
        <v>137</v>
      </c>
      <c r="L42" s="156" t="s">
        <v>228</v>
      </c>
      <c r="M42" s="156" t="s">
        <v>146</v>
      </c>
    </row>
    <row r="43" spans="1:13" s="150" customFormat="1" ht="15" customHeight="1">
      <c r="A43" s="152" t="s">
        <v>214</v>
      </c>
      <c r="B43" s="152" t="s">
        <v>142</v>
      </c>
      <c r="C43" s="152" t="s">
        <v>88</v>
      </c>
      <c r="D43" s="152" t="str">
        <f t="shared" si="0"/>
        <v>392203</v>
      </c>
      <c r="E43" s="152" t="s">
        <v>321</v>
      </c>
      <c r="F43" s="152"/>
      <c r="G43" s="152" t="s">
        <v>138</v>
      </c>
      <c r="H43" s="156" t="str">
        <f t="shared" si="1"/>
        <v>39</v>
      </c>
      <c r="I43" s="156" t="str">
        <f t="shared" si="2"/>
        <v>203</v>
      </c>
      <c r="J43" s="157" t="str">
        <f t="shared" si="3"/>
        <v>39203</v>
      </c>
      <c r="K43" s="156" t="s">
        <v>45</v>
      </c>
      <c r="L43" s="156" t="s">
        <v>228</v>
      </c>
      <c r="M43" s="156" t="s">
        <v>371</v>
      </c>
    </row>
    <row r="44" spans="1:13" s="150" customFormat="1" ht="15" customHeight="1">
      <c r="A44" s="152" t="s">
        <v>214</v>
      </c>
      <c r="B44" s="152" t="s">
        <v>76</v>
      </c>
      <c r="C44" s="152" t="s">
        <v>131</v>
      </c>
      <c r="D44" s="152" t="str">
        <f t="shared" si="0"/>
        <v>392204</v>
      </c>
      <c r="E44" s="152" t="s">
        <v>391</v>
      </c>
      <c r="F44" s="152"/>
      <c r="G44" s="152" t="s">
        <v>138</v>
      </c>
      <c r="H44" s="156" t="str">
        <f t="shared" si="1"/>
        <v>39</v>
      </c>
      <c r="I44" s="156" t="str">
        <f t="shared" si="2"/>
        <v>204</v>
      </c>
      <c r="J44" s="157" t="str">
        <f t="shared" si="3"/>
        <v>39204</v>
      </c>
      <c r="K44" s="156" t="s">
        <v>392</v>
      </c>
      <c r="L44" s="156" t="s">
        <v>228</v>
      </c>
      <c r="M44" s="156" t="s">
        <v>380</v>
      </c>
    </row>
    <row r="45" spans="1:13" s="150" customFormat="1" ht="15" customHeight="1">
      <c r="A45" s="152" t="s">
        <v>214</v>
      </c>
      <c r="B45" s="152" t="s">
        <v>143</v>
      </c>
      <c r="C45" s="152" t="s">
        <v>144</v>
      </c>
      <c r="D45" s="152" t="str">
        <f t="shared" si="0"/>
        <v>392205</v>
      </c>
      <c r="E45" s="152" t="s">
        <v>393</v>
      </c>
      <c r="F45" s="152"/>
      <c r="G45" s="152" t="s">
        <v>138</v>
      </c>
      <c r="H45" s="156" t="str">
        <f t="shared" si="1"/>
        <v>39</v>
      </c>
      <c r="I45" s="156" t="str">
        <f t="shared" si="2"/>
        <v>205</v>
      </c>
      <c r="J45" s="157" t="str">
        <f t="shared" si="3"/>
        <v>39205</v>
      </c>
      <c r="K45" s="156" t="s">
        <v>71</v>
      </c>
      <c r="L45" s="156" t="s">
        <v>228</v>
      </c>
      <c r="M45" s="156" t="s">
        <v>186</v>
      </c>
    </row>
    <row r="46" spans="1:13" s="150" customFormat="1" ht="15" customHeight="1">
      <c r="A46" s="152" t="s">
        <v>214</v>
      </c>
      <c r="B46" s="152" t="s">
        <v>145</v>
      </c>
      <c r="C46" s="152" t="s">
        <v>147</v>
      </c>
      <c r="D46" s="152" t="str">
        <f t="shared" si="0"/>
        <v>392206</v>
      </c>
      <c r="E46" s="152" t="s">
        <v>215</v>
      </c>
      <c r="F46" s="152"/>
      <c r="G46" s="152" t="s">
        <v>138</v>
      </c>
      <c r="H46" s="156" t="str">
        <f t="shared" si="1"/>
        <v>39</v>
      </c>
      <c r="I46" s="156" t="str">
        <f t="shared" si="2"/>
        <v>206</v>
      </c>
      <c r="J46" s="157" t="str">
        <f t="shared" si="3"/>
        <v>39206</v>
      </c>
      <c r="K46" s="156" t="s">
        <v>213</v>
      </c>
      <c r="L46" s="156" t="s">
        <v>228</v>
      </c>
      <c r="M46" s="156" t="s">
        <v>229</v>
      </c>
    </row>
    <row r="47" spans="1:13" s="150" customFormat="1" ht="15" customHeight="1">
      <c r="A47" s="152" t="s">
        <v>214</v>
      </c>
      <c r="B47" s="152" t="s">
        <v>51</v>
      </c>
      <c r="C47" s="152" t="s">
        <v>151</v>
      </c>
      <c r="D47" s="152" t="str">
        <f t="shared" si="0"/>
        <v>392208</v>
      </c>
      <c r="E47" s="152" t="s">
        <v>394</v>
      </c>
      <c r="F47" s="152"/>
      <c r="G47" s="152" t="s">
        <v>138</v>
      </c>
      <c r="H47" s="156" t="str">
        <f t="shared" si="1"/>
        <v>39</v>
      </c>
      <c r="I47" s="156" t="str">
        <f t="shared" si="2"/>
        <v>208</v>
      </c>
      <c r="J47" s="157" t="str">
        <f t="shared" si="3"/>
        <v>39208</v>
      </c>
      <c r="K47" s="156" t="s">
        <v>395</v>
      </c>
      <c r="L47" s="156" t="s">
        <v>228</v>
      </c>
      <c r="M47" s="156" t="s">
        <v>303</v>
      </c>
    </row>
    <row r="48" spans="1:13" s="150" customFormat="1" ht="15" customHeight="1">
      <c r="A48" s="152" t="s">
        <v>214</v>
      </c>
      <c r="B48" s="152" t="s">
        <v>152</v>
      </c>
      <c r="C48" s="152" t="s">
        <v>154</v>
      </c>
      <c r="D48" s="152" t="str">
        <f t="shared" si="0"/>
        <v>392209</v>
      </c>
      <c r="E48" s="152" t="s">
        <v>396</v>
      </c>
      <c r="F48" s="152"/>
      <c r="G48" s="152" t="s">
        <v>138</v>
      </c>
      <c r="H48" s="156" t="str">
        <f t="shared" si="1"/>
        <v>39</v>
      </c>
      <c r="I48" s="156" t="str">
        <f t="shared" si="2"/>
        <v>209</v>
      </c>
      <c r="J48" s="157" t="str">
        <f t="shared" si="3"/>
        <v>39209</v>
      </c>
      <c r="K48" s="156" t="s">
        <v>397</v>
      </c>
      <c r="L48" s="156" t="s">
        <v>228</v>
      </c>
      <c r="M48" s="156" t="s">
        <v>398</v>
      </c>
    </row>
    <row r="49" spans="1:13" s="150" customFormat="1" ht="15" customHeight="1">
      <c r="A49" s="152" t="s">
        <v>214</v>
      </c>
      <c r="B49" s="152" t="s">
        <v>155</v>
      </c>
      <c r="C49" s="152" t="s">
        <v>156</v>
      </c>
      <c r="D49" s="152" t="str">
        <f t="shared" si="0"/>
        <v>392210</v>
      </c>
      <c r="E49" s="152" t="s">
        <v>399</v>
      </c>
      <c r="F49" s="152"/>
      <c r="G49" s="152" t="s">
        <v>138</v>
      </c>
      <c r="H49" s="156" t="str">
        <f t="shared" si="1"/>
        <v>39</v>
      </c>
      <c r="I49" s="156" t="str">
        <f t="shared" si="2"/>
        <v>210</v>
      </c>
      <c r="J49" s="157" t="str">
        <f t="shared" si="3"/>
        <v>39210</v>
      </c>
      <c r="K49" s="156" t="s">
        <v>336</v>
      </c>
      <c r="L49" s="156" t="s">
        <v>228</v>
      </c>
      <c r="M49" s="156" t="s">
        <v>260</v>
      </c>
    </row>
    <row r="50" spans="1:13" s="150" customFormat="1" ht="15" customHeight="1">
      <c r="A50" s="152" t="s">
        <v>214</v>
      </c>
      <c r="B50" s="152" t="s">
        <v>158</v>
      </c>
      <c r="C50" s="152" t="s">
        <v>159</v>
      </c>
      <c r="D50" s="152" t="str">
        <f t="shared" si="0"/>
        <v>392211</v>
      </c>
      <c r="E50" s="152" t="s">
        <v>211</v>
      </c>
      <c r="F50" s="152"/>
      <c r="G50" s="152" t="s">
        <v>138</v>
      </c>
      <c r="H50" s="156" t="str">
        <f t="shared" si="1"/>
        <v>39</v>
      </c>
      <c r="I50" s="156" t="str">
        <f t="shared" si="2"/>
        <v>211</v>
      </c>
      <c r="J50" s="157" t="str">
        <f t="shared" si="3"/>
        <v>39211</v>
      </c>
      <c r="K50" s="156" t="s">
        <v>289</v>
      </c>
      <c r="L50" s="156" t="s">
        <v>228</v>
      </c>
      <c r="M50" s="156" t="s">
        <v>400</v>
      </c>
    </row>
    <row r="51" spans="1:13" s="150" customFormat="1" ht="15" customHeight="1">
      <c r="A51" s="152" t="s">
        <v>214</v>
      </c>
      <c r="B51" s="152" t="s">
        <v>160</v>
      </c>
      <c r="C51" s="152" t="s">
        <v>161</v>
      </c>
      <c r="D51" s="152" t="str">
        <f t="shared" si="0"/>
        <v>392212</v>
      </c>
      <c r="E51" s="152" t="s">
        <v>401</v>
      </c>
      <c r="F51" s="152"/>
      <c r="G51" s="152" t="s">
        <v>138</v>
      </c>
      <c r="H51" s="156" t="str">
        <f t="shared" si="1"/>
        <v>39</v>
      </c>
      <c r="I51" s="156" t="str">
        <f t="shared" si="2"/>
        <v>212</v>
      </c>
      <c r="J51" s="157" t="str">
        <f t="shared" si="3"/>
        <v>39212</v>
      </c>
      <c r="K51" s="156" t="s">
        <v>402</v>
      </c>
      <c r="L51" s="156" t="s">
        <v>228</v>
      </c>
      <c r="M51" s="156" t="s">
        <v>403</v>
      </c>
    </row>
    <row r="52" spans="1:13" s="150" customFormat="1" ht="15" customHeight="1">
      <c r="A52" s="152" t="s">
        <v>214</v>
      </c>
      <c r="B52" s="152" t="s">
        <v>168</v>
      </c>
      <c r="C52" s="152" t="s">
        <v>257</v>
      </c>
      <c r="D52" s="152" t="str">
        <f t="shared" si="0"/>
        <v>393301</v>
      </c>
      <c r="E52" s="152" t="s">
        <v>262</v>
      </c>
      <c r="F52" s="152"/>
      <c r="G52" s="152" t="s">
        <v>138</v>
      </c>
      <c r="H52" s="156" t="str">
        <f t="shared" si="1"/>
        <v>39</v>
      </c>
      <c r="I52" s="156" t="str">
        <f t="shared" si="2"/>
        <v>301</v>
      </c>
      <c r="J52" s="157" t="str">
        <f t="shared" si="3"/>
        <v>39301</v>
      </c>
      <c r="K52" s="156" t="s">
        <v>404</v>
      </c>
      <c r="L52" s="156" t="s">
        <v>228</v>
      </c>
      <c r="M52" s="156" t="s">
        <v>310</v>
      </c>
    </row>
    <row r="53" spans="1:13" s="150" customFormat="1" ht="15" customHeight="1">
      <c r="A53" s="152" t="s">
        <v>214</v>
      </c>
      <c r="B53" s="152" t="s">
        <v>271</v>
      </c>
      <c r="C53" s="152" t="s">
        <v>165</v>
      </c>
      <c r="D53" s="152" t="str">
        <f t="shared" si="0"/>
        <v>393302</v>
      </c>
      <c r="E53" s="152" t="s">
        <v>354</v>
      </c>
      <c r="F53" s="152"/>
      <c r="G53" s="152" t="s">
        <v>138</v>
      </c>
      <c r="H53" s="156" t="str">
        <f t="shared" si="1"/>
        <v>39</v>
      </c>
      <c r="I53" s="156" t="str">
        <f t="shared" si="2"/>
        <v>302</v>
      </c>
      <c r="J53" s="157" t="str">
        <f t="shared" si="3"/>
        <v>39302</v>
      </c>
      <c r="K53" s="156" t="s">
        <v>405</v>
      </c>
      <c r="L53" s="156" t="s">
        <v>228</v>
      </c>
      <c r="M53" s="156" t="s">
        <v>335</v>
      </c>
    </row>
    <row r="54" spans="1:13" s="150" customFormat="1" ht="15" customHeight="1">
      <c r="A54" s="152" t="s">
        <v>214</v>
      </c>
      <c r="B54" s="152" t="s">
        <v>174</v>
      </c>
      <c r="C54" s="152" t="s">
        <v>167</v>
      </c>
      <c r="D54" s="152" t="str">
        <f t="shared" si="0"/>
        <v>393303</v>
      </c>
      <c r="E54" s="152" t="s">
        <v>406</v>
      </c>
      <c r="F54" s="152"/>
      <c r="G54" s="152" t="s">
        <v>138</v>
      </c>
      <c r="H54" s="156" t="str">
        <f t="shared" si="1"/>
        <v>39</v>
      </c>
      <c r="I54" s="156" t="str">
        <f t="shared" si="2"/>
        <v>303</v>
      </c>
      <c r="J54" s="157" t="str">
        <f t="shared" si="3"/>
        <v>39303</v>
      </c>
      <c r="K54" s="156" t="s">
        <v>407</v>
      </c>
      <c r="L54" s="156" t="s">
        <v>228</v>
      </c>
      <c r="M54" s="156" t="s">
        <v>408</v>
      </c>
    </row>
    <row r="55" spans="1:13" s="150" customFormat="1" ht="15" customHeight="1">
      <c r="A55" s="152" t="s">
        <v>214</v>
      </c>
      <c r="B55" s="152" t="s">
        <v>365</v>
      </c>
      <c r="C55" s="152" t="s">
        <v>227</v>
      </c>
      <c r="D55" s="152" t="str">
        <f t="shared" si="0"/>
        <v>393304</v>
      </c>
      <c r="E55" s="152" t="s">
        <v>358</v>
      </c>
      <c r="F55" s="152"/>
      <c r="G55" s="152" t="s">
        <v>138</v>
      </c>
      <c r="H55" s="156" t="str">
        <f t="shared" si="1"/>
        <v>39</v>
      </c>
      <c r="I55" s="156" t="str">
        <f t="shared" si="2"/>
        <v>304</v>
      </c>
      <c r="J55" s="157" t="str">
        <f t="shared" si="3"/>
        <v>39304</v>
      </c>
      <c r="K55" s="156" t="s">
        <v>409</v>
      </c>
      <c r="L55" s="156" t="s">
        <v>228</v>
      </c>
      <c r="M55" s="156" t="s">
        <v>383</v>
      </c>
    </row>
    <row r="56" spans="1:13" s="150" customFormat="1" ht="15" customHeight="1">
      <c r="A56" s="152" t="s">
        <v>214</v>
      </c>
      <c r="B56" s="152" t="s">
        <v>182</v>
      </c>
      <c r="C56" s="152" t="s">
        <v>275</v>
      </c>
      <c r="D56" s="152" t="str">
        <f t="shared" si="0"/>
        <v>393341</v>
      </c>
      <c r="E56" s="152" t="s">
        <v>410</v>
      </c>
      <c r="F56" s="152"/>
      <c r="G56" s="152" t="s">
        <v>138</v>
      </c>
      <c r="H56" s="156" t="str">
        <f t="shared" si="1"/>
        <v>39</v>
      </c>
      <c r="I56" s="156" t="str">
        <f t="shared" si="2"/>
        <v>341</v>
      </c>
      <c r="J56" s="157" t="str">
        <f t="shared" si="3"/>
        <v>39341</v>
      </c>
      <c r="K56" s="156" t="s">
        <v>411</v>
      </c>
      <c r="L56" s="156" t="s">
        <v>228</v>
      </c>
      <c r="M56" s="156" t="s">
        <v>412</v>
      </c>
    </row>
    <row r="57" spans="1:13" s="150" customFormat="1" ht="15" customHeight="1">
      <c r="A57" s="152" t="s">
        <v>214</v>
      </c>
      <c r="B57" s="152" t="s">
        <v>304</v>
      </c>
      <c r="C57" s="152" t="s">
        <v>298</v>
      </c>
      <c r="D57" s="152" t="str">
        <f t="shared" si="0"/>
        <v>393344</v>
      </c>
      <c r="E57" s="152" t="s">
        <v>413</v>
      </c>
      <c r="F57" s="152"/>
      <c r="G57" s="152" t="s">
        <v>138</v>
      </c>
      <c r="H57" s="156" t="str">
        <f t="shared" si="1"/>
        <v>39</v>
      </c>
      <c r="I57" s="156" t="str">
        <f t="shared" si="2"/>
        <v>344</v>
      </c>
      <c r="J57" s="157" t="str">
        <f t="shared" si="3"/>
        <v>39344</v>
      </c>
      <c r="K57" s="156" t="s">
        <v>200</v>
      </c>
      <c r="L57" s="156" t="s">
        <v>228</v>
      </c>
      <c r="M57" s="156" t="s">
        <v>327</v>
      </c>
    </row>
    <row r="58" spans="1:13" s="150" customFormat="1" ht="15" customHeight="1">
      <c r="A58" s="152" t="s">
        <v>214</v>
      </c>
      <c r="B58" s="152" t="s">
        <v>177</v>
      </c>
      <c r="C58" s="152" t="s">
        <v>169</v>
      </c>
      <c r="D58" s="152" t="str">
        <f t="shared" si="0"/>
        <v>393363</v>
      </c>
      <c r="E58" s="152" t="s">
        <v>414</v>
      </c>
      <c r="F58" s="152"/>
      <c r="G58" s="152" t="s">
        <v>138</v>
      </c>
      <c r="H58" s="156" t="str">
        <f t="shared" si="1"/>
        <v>39</v>
      </c>
      <c r="I58" s="156" t="str">
        <f t="shared" si="2"/>
        <v>363</v>
      </c>
      <c r="J58" s="157" t="str">
        <f t="shared" si="3"/>
        <v>39363</v>
      </c>
      <c r="K58" s="156" t="s">
        <v>415</v>
      </c>
      <c r="L58" s="156" t="s">
        <v>228</v>
      </c>
      <c r="M58" s="156" t="s">
        <v>416</v>
      </c>
    </row>
    <row r="59" spans="1:13" s="150" customFormat="1" ht="15" customHeight="1">
      <c r="A59" s="152" t="s">
        <v>214</v>
      </c>
      <c r="B59" s="152" t="s">
        <v>199</v>
      </c>
      <c r="C59" s="152" t="s">
        <v>305</v>
      </c>
      <c r="D59" s="152" t="str">
        <f t="shared" si="0"/>
        <v>393386</v>
      </c>
      <c r="E59" s="152" t="s">
        <v>364</v>
      </c>
      <c r="F59" s="152"/>
      <c r="G59" s="152" t="s">
        <v>138</v>
      </c>
      <c r="H59" s="156" t="str">
        <f t="shared" si="1"/>
        <v>39</v>
      </c>
      <c r="I59" s="156" t="str">
        <f t="shared" si="2"/>
        <v>386</v>
      </c>
      <c r="J59" s="157" t="str">
        <f t="shared" si="3"/>
        <v>39386</v>
      </c>
      <c r="K59" s="156" t="s">
        <v>5</v>
      </c>
      <c r="L59" s="156" t="s">
        <v>228</v>
      </c>
      <c r="M59" s="156" t="s">
        <v>417</v>
      </c>
    </row>
    <row r="60" spans="1:13" s="150" customFormat="1" ht="15" customHeight="1">
      <c r="A60" s="152" t="s">
        <v>214</v>
      </c>
      <c r="B60" s="152" t="s">
        <v>259</v>
      </c>
      <c r="C60" s="152" t="s">
        <v>163</v>
      </c>
      <c r="D60" s="152" t="str">
        <f t="shared" si="0"/>
        <v>393387</v>
      </c>
      <c r="E60" s="152" t="s">
        <v>369</v>
      </c>
      <c r="F60" s="152"/>
      <c r="G60" s="152" t="s">
        <v>138</v>
      </c>
      <c r="H60" s="156" t="str">
        <f t="shared" si="1"/>
        <v>39</v>
      </c>
      <c r="I60" s="156" t="str">
        <f t="shared" si="2"/>
        <v>387</v>
      </c>
      <c r="J60" s="157" t="str">
        <f t="shared" si="3"/>
        <v>39387</v>
      </c>
      <c r="K60" s="156" t="s">
        <v>418</v>
      </c>
      <c r="L60" s="156" t="s">
        <v>228</v>
      </c>
      <c r="M60" s="156" t="s">
        <v>385</v>
      </c>
    </row>
    <row r="61" spans="1:13" s="150" customFormat="1" ht="15" customHeight="1">
      <c r="A61" s="152" t="s">
        <v>214</v>
      </c>
      <c r="B61" s="152" t="s">
        <v>185</v>
      </c>
      <c r="C61" s="152" t="s">
        <v>187</v>
      </c>
      <c r="D61" s="152" t="str">
        <f t="shared" si="0"/>
        <v>393401</v>
      </c>
      <c r="E61" s="152" t="s">
        <v>277</v>
      </c>
      <c r="F61" s="152"/>
      <c r="G61" s="152" t="s">
        <v>138</v>
      </c>
      <c r="H61" s="156" t="str">
        <f t="shared" si="1"/>
        <v>39</v>
      </c>
      <c r="I61" s="156" t="str">
        <f t="shared" si="2"/>
        <v>401</v>
      </c>
      <c r="J61" s="157" t="str">
        <f t="shared" si="3"/>
        <v>39401</v>
      </c>
      <c r="K61" s="156" t="s">
        <v>261</v>
      </c>
      <c r="L61" s="156" t="s">
        <v>228</v>
      </c>
      <c r="M61" s="156" t="s">
        <v>332</v>
      </c>
    </row>
    <row r="62" spans="1:13" s="150" customFormat="1" ht="15" customHeight="1">
      <c r="A62" s="152" t="s">
        <v>214</v>
      </c>
      <c r="B62" s="152" t="s">
        <v>189</v>
      </c>
      <c r="C62" s="152" t="s">
        <v>48</v>
      </c>
      <c r="D62" s="152" t="str">
        <f t="shared" si="0"/>
        <v>393402</v>
      </c>
      <c r="E62" s="152" t="s">
        <v>419</v>
      </c>
      <c r="F62" s="152"/>
      <c r="G62" s="152" t="s">
        <v>138</v>
      </c>
      <c r="H62" s="156" t="str">
        <f t="shared" si="1"/>
        <v>39</v>
      </c>
      <c r="I62" s="156" t="str">
        <f t="shared" si="2"/>
        <v>402</v>
      </c>
      <c r="J62" s="157" t="str">
        <f t="shared" si="3"/>
        <v>39402</v>
      </c>
      <c r="K62" s="156" t="s">
        <v>220</v>
      </c>
      <c r="L62" s="156" t="s">
        <v>228</v>
      </c>
      <c r="M62" s="156" t="s">
        <v>209</v>
      </c>
    </row>
    <row r="63" spans="1:13" s="150" customFormat="1" ht="15" customHeight="1">
      <c r="A63" s="152" t="s">
        <v>214</v>
      </c>
      <c r="B63" s="152" t="s">
        <v>292</v>
      </c>
      <c r="C63" s="152" t="s">
        <v>171</v>
      </c>
      <c r="D63" s="152" t="str">
        <f t="shared" si="0"/>
        <v>393403</v>
      </c>
      <c r="E63" s="152" t="s">
        <v>420</v>
      </c>
      <c r="F63" s="152"/>
      <c r="G63" s="152" t="s">
        <v>138</v>
      </c>
      <c r="H63" s="156" t="str">
        <f t="shared" si="1"/>
        <v>39</v>
      </c>
      <c r="I63" s="156" t="str">
        <f t="shared" si="2"/>
        <v>403</v>
      </c>
      <c r="J63" s="157" t="str">
        <f t="shared" si="3"/>
        <v>39403</v>
      </c>
      <c r="K63" s="156" t="s">
        <v>421</v>
      </c>
      <c r="L63" s="156" t="s">
        <v>228</v>
      </c>
      <c r="M63" s="156" t="s">
        <v>422</v>
      </c>
    </row>
    <row r="64" spans="1:13" s="150" customFormat="1" ht="15" customHeight="1">
      <c r="A64" s="152" t="s">
        <v>214</v>
      </c>
      <c r="B64" s="152" t="s">
        <v>190</v>
      </c>
      <c r="C64" s="152" t="s">
        <v>191</v>
      </c>
      <c r="D64" s="152" t="str">
        <f t="shared" si="0"/>
        <v>393405</v>
      </c>
      <c r="E64" s="152" t="s">
        <v>423</v>
      </c>
      <c r="F64" s="152"/>
      <c r="G64" s="152" t="s">
        <v>138</v>
      </c>
      <c r="H64" s="156" t="str">
        <f t="shared" si="1"/>
        <v>39</v>
      </c>
      <c r="I64" s="156" t="str">
        <f t="shared" si="2"/>
        <v>405</v>
      </c>
      <c r="J64" s="157" t="str">
        <f t="shared" si="3"/>
        <v>39405</v>
      </c>
      <c r="K64" s="156" t="s">
        <v>424</v>
      </c>
      <c r="L64" s="156" t="s">
        <v>228</v>
      </c>
      <c r="M64" s="156" t="s">
        <v>425</v>
      </c>
    </row>
    <row r="65" spans="1:13" s="150" customFormat="1" ht="15" customHeight="1">
      <c r="A65" s="152" t="s">
        <v>214</v>
      </c>
      <c r="B65" s="152" t="s">
        <v>286</v>
      </c>
      <c r="C65" s="152" t="s">
        <v>162</v>
      </c>
      <c r="D65" s="152" t="str">
        <f t="shared" si="0"/>
        <v>393411</v>
      </c>
      <c r="E65" s="152" t="s">
        <v>426</v>
      </c>
      <c r="F65" s="152"/>
      <c r="G65" s="152" t="s">
        <v>138</v>
      </c>
      <c r="H65" s="156" t="str">
        <f t="shared" si="1"/>
        <v>39</v>
      </c>
      <c r="I65" s="156" t="str">
        <f t="shared" si="2"/>
        <v>411</v>
      </c>
      <c r="J65" s="157" t="str">
        <f t="shared" si="3"/>
        <v>39411</v>
      </c>
      <c r="K65" s="156" t="s">
        <v>346</v>
      </c>
      <c r="L65" s="156" t="s">
        <v>228</v>
      </c>
      <c r="M65" s="156" t="s">
        <v>273</v>
      </c>
    </row>
    <row r="66" spans="1:13" s="150" customFormat="1" ht="15" customHeight="1">
      <c r="A66" s="152" t="s">
        <v>214</v>
      </c>
      <c r="B66" s="152" t="s">
        <v>263</v>
      </c>
      <c r="C66" s="152" t="s">
        <v>264</v>
      </c>
      <c r="D66" s="152" t="str">
        <f t="shared" si="0"/>
        <v>393412</v>
      </c>
      <c r="E66" s="152" t="s">
        <v>427</v>
      </c>
      <c r="F66" s="152"/>
      <c r="G66" s="152" t="s">
        <v>138</v>
      </c>
      <c r="H66" s="156" t="str">
        <f t="shared" si="1"/>
        <v>39</v>
      </c>
      <c r="I66" s="156" t="str">
        <f t="shared" si="2"/>
        <v>412</v>
      </c>
      <c r="J66" s="157" t="str">
        <f t="shared" si="3"/>
        <v>39412</v>
      </c>
      <c r="K66" s="156" t="s">
        <v>428</v>
      </c>
      <c r="L66" s="156" t="s">
        <v>228</v>
      </c>
      <c r="M66" s="156" t="s">
        <v>202</v>
      </c>
    </row>
    <row r="67" spans="1:13" s="150" customFormat="1" ht="15" customHeight="1">
      <c r="A67" s="152" t="s">
        <v>214</v>
      </c>
      <c r="B67" s="152" t="s">
        <v>193</v>
      </c>
      <c r="C67" s="152" t="s">
        <v>195</v>
      </c>
      <c r="D67" s="152" t="str">
        <f t="shared" ref="D67:D78" si="4">A67&amp;B67</f>
        <v>393424</v>
      </c>
      <c r="E67" s="152" t="s">
        <v>429</v>
      </c>
      <c r="F67" s="152"/>
      <c r="G67" s="152" t="s">
        <v>138</v>
      </c>
      <c r="H67" s="156" t="str">
        <f t="shared" ref="H67:H78" si="5">MID(J67,1,2)</f>
        <v>39</v>
      </c>
      <c r="I67" s="156" t="str">
        <f t="shared" ref="I67:I78" si="6">MID(J67,3,3)</f>
        <v>424</v>
      </c>
      <c r="J67" s="157" t="str">
        <f t="shared" ref="J67:J78" si="7">A67&amp;C67</f>
        <v>39424</v>
      </c>
      <c r="K67" s="156" t="s">
        <v>384</v>
      </c>
      <c r="L67" s="156" t="s">
        <v>228</v>
      </c>
      <c r="M67" s="156" t="s">
        <v>318</v>
      </c>
    </row>
    <row r="68" spans="1:13" s="150" customFormat="1" ht="15" customHeight="1">
      <c r="A68" s="152" t="s">
        <v>214</v>
      </c>
      <c r="B68" s="152" t="s">
        <v>107</v>
      </c>
      <c r="C68" s="152" t="s">
        <v>72</v>
      </c>
      <c r="D68" s="152" t="str">
        <f t="shared" si="4"/>
        <v>393428</v>
      </c>
      <c r="E68" s="152" t="s">
        <v>359</v>
      </c>
      <c r="F68" s="152"/>
      <c r="G68" s="152" t="s">
        <v>138</v>
      </c>
      <c r="H68" s="156" t="str">
        <f t="shared" si="5"/>
        <v>39</v>
      </c>
      <c r="I68" s="156" t="str">
        <f t="shared" si="6"/>
        <v>428</v>
      </c>
      <c r="J68" s="157" t="str">
        <f t="shared" si="7"/>
        <v>39428</v>
      </c>
      <c r="K68" s="156" t="s">
        <v>221</v>
      </c>
      <c r="L68" s="156" t="s">
        <v>228</v>
      </c>
      <c r="M68" s="156" t="s">
        <v>312</v>
      </c>
    </row>
    <row r="69" spans="1:13" s="150" customFormat="1" ht="15" customHeight="1">
      <c r="A69" s="152" t="s">
        <v>214</v>
      </c>
      <c r="B69" s="152" t="s">
        <v>355</v>
      </c>
      <c r="C69" s="152" t="s">
        <v>258</v>
      </c>
      <c r="D69" s="152" t="str">
        <f t="shared" si="4"/>
        <v>394305</v>
      </c>
      <c r="E69" s="152" t="s">
        <v>430</v>
      </c>
      <c r="F69" s="152"/>
      <c r="G69" s="152" t="s">
        <v>138</v>
      </c>
      <c r="H69" s="156" t="str">
        <f t="shared" si="5"/>
        <v>39</v>
      </c>
      <c r="I69" s="156" t="str">
        <f t="shared" si="6"/>
        <v>305</v>
      </c>
      <c r="J69" s="157" t="str">
        <f t="shared" si="7"/>
        <v>39305</v>
      </c>
      <c r="K69" s="156" t="s">
        <v>368</v>
      </c>
      <c r="L69" s="156" t="s">
        <v>228</v>
      </c>
      <c r="M69" s="156" t="s">
        <v>367</v>
      </c>
    </row>
    <row r="70" spans="1:13" s="150" customFormat="1" ht="15" customHeight="1">
      <c r="A70" s="152" t="s">
        <v>214</v>
      </c>
      <c r="B70" s="152" t="s">
        <v>338</v>
      </c>
      <c r="C70" s="152" t="s">
        <v>356</v>
      </c>
      <c r="D70" s="152" t="str">
        <f t="shared" si="4"/>
        <v>394306</v>
      </c>
      <c r="E70" s="152" t="s">
        <v>219</v>
      </c>
      <c r="F70" s="152"/>
      <c r="G70" s="152" t="s">
        <v>138</v>
      </c>
      <c r="H70" s="156" t="str">
        <f t="shared" si="5"/>
        <v>39</v>
      </c>
      <c r="I70" s="156" t="str">
        <f t="shared" si="6"/>
        <v>306</v>
      </c>
      <c r="J70" s="157" t="str">
        <f t="shared" si="7"/>
        <v>39306</v>
      </c>
      <c r="K70" s="156" t="s">
        <v>431</v>
      </c>
      <c r="L70" s="156" t="s">
        <v>228</v>
      </c>
      <c r="M70" s="156" t="s">
        <v>432</v>
      </c>
    </row>
    <row r="71" spans="1:13" s="150" customFormat="1" ht="15" customHeight="1">
      <c r="A71" s="152" t="s">
        <v>214</v>
      </c>
      <c r="B71" s="152" t="s">
        <v>339</v>
      </c>
      <c r="C71" s="152" t="s">
        <v>125</v>
      </c>
      <c r="D71" s="152" t="str">
        <f t="shared" si="4"/>
        <v>394307</v>
      </c>
      <c r="E71" s="152" t="s">
        <v>343</v>
      </c>
      <c r="F71" s="152"/>
      <c r="G71" s="152" t="s">
        <v>138</v>
      </c>
      <c r="H71" s="156" t="str">
        <f t="shared" si="5"/>
        <v>39</v>
      </c>
      <c r="I71" s="156" t="str">
        <f t="shared" si="6"/>
        <v>307</v>
      </c>
      <c r="J71" s="157" t="str">
        <f t="shared" si="7"/>
        <v>39307</v>
      </c>
      <c r="K71" s="156" t="s">
        <v>433</v>
      </c>
      <c r="L71" s="156" t="s">
        <v>228</v>
      </c>
      <c r="M71" s="156" t="s">
        <v>205</v>
      </c>
    </row>
    <row r="72" spans="1:13" s="150" customFormat="1" ht="15" customHeight="1">
      <c r="A72" s="152" t="s">
        <v>214</v>
      </c>
      <c r="B72" s="152" t="s">
        <v>166</v>
      </c>
      <c r="C72" s="152" t="s">
        <v>30</v>
      </c>
      <c r="D72" s="152" t="str">
        <f t="shared" si="4"/>
        <v>394364</v>
      </c>
      <c r="E72" s="152" t="s">
        <v>434</v>
      </c>
      <c r="F72" s="152"/>
      <c r="G72" s="152" t="s">
        <v>138</v>
      </c>
      <c r="H72" s="156" t="str">
        <f t="shared" si="5"/>
        <v>39</v>
      </c>
      <c r="I72" s="156" t="str">
        <f t="shared" si="6"/>
        <v>364</v>
      </c>
      <c r="J72" s="157" t="str">
        <f t="shared" si="7"/>
        <v>39364</v>
      </c>
      <c r="K72" s="156" t="s">
        <v>309</v>
      </c>
      <c r="L72" s="156" t="s">
        <v>228</v>
      </c>
      <c r="M72" s="156" t="s">
        <v>435</v>
      </c>
    </row>
    <row r="73" spans="1:13" s="150" customFormat="1" ht="15" customHeight="1">
      <c r="A73" s="152" t="s">
        <v>214</v>
      </c>
      <c r="B73" s="152" t="s">
        <v>357</v>
      </c>
      <c r="C73" s="152" t="s">
        <v>325</v>
      </c>
      <c r="D73" s="152" t="str">
        <f t="shared" si="4"/>
        <v>394410</v>
      </c>
      <c r="E73" s="152" t="s">
        <v>317</v>
      </c>
      <c r="F73" s="152"/>
      <c r="G73" s="152" t="s">
        <v>138</v>
      </c>
      <c r="H73" s="156" t="str">
        <f t="shared" si="5"/>
        <v>39</v>
      </c>
      <c r="I73" s="156" t="str">
        <f t="shared" si="6"/>
        <v>410</v>
      </c>
      <c r="J73" s="157" t="str">
        <f t="shared" si="7"/>
        <v>39410</v>
      </c>
      <c r="K73" s="156" t="s">
        <v>9</v>
      </c>
      <c r="L73" s="156" t="s">
        <v>228</v>
      </c>
      <c r="M73" s="156" t="s">
        <v>436</v>
      </c>
    </row>
    <row r="74" spans="1:13" s="150" customFormat="1" ht="15" customHeight="1">
      <c r="A74" s="152" t="s">
        <v>214</v>
      </c>
      <c r="B74" s="152" t="s">
        <v>334</v>
      </c>
      <c r="C74" s="152" t="s">
        <v>197</v>
      </c>
      <c r="D74" s="152" t="str">
        <f t="shared" si="4"/>
        <v>394427</v>
      </c>
      <c r="E74" s="152" t="s">
        <v>437</v>
      </c>
      <c r="F74" s="152"/>
      <c r="G74" s="152" t="s">
        <v>138</v>
      </c>
      <c r="H74" s="156" t="str">
        <f t="shared" si="5"/>
        <v>39</v>
      </c>
      <c r="I74" s="156" t="str">
        <f t="shared" si="6"/>
        <v>427</v>
      </c>
      <c r="J74" s="157" t="str">
        <f t="shared" si="7"/>
        <v>39427</v>
      </c>
      <c r="K74" s="156" t="s">
        <v>345</v>
      </c>
      <c r="L74" s="156" t="s">
        <v>228</v>
      </c>
      <c r="M74" s="156" t="s">
        <v>337</v>
      </c>
    </row>
    <row r="75" spans="1:13" s="150" customFormat="1" ht="15" customHeight="1">
      <c r="A75" s="152" t="s">
        <v>214</v>
      </c>
      <c r="B75" s="152" t="s">
        <v>344</v>
      </c>
      <c r="C75" s="152" t="s">
        <v>438</v>
      </c>
      <c r="D75" s="152" t="str">
        <f t="shared" si="4"/>
        <v>395833</v>
      </c>
      <c r="E75" s="152" t="s">
        <v>439</v>
      </c>
      <c r="F75" s="152"/>
      <c r="G75" s="152" t="s">
        <v>138</v>
      </c>
      <c r="H75" s="156" t="str">
        <f t="shared" si="5"/>
        <v>39</v>
      </c>
      <c r="I75" s="156" t="str">
        <f t="shared" si="6"/>
        <v>833</v>
      </c>
      <c r="J75" s="157" t="str">
        <f t="shared" si="7"/>
        <v>39833</v>
      </c>
      <c r="K75" s="156" t="s">
        <v>440</v>
      </c>
      <c r="L75" s="156" t="s">
        <v>228</v>
      </c>
      <c r="M75" s="156" t="s">
        <v>441</v>
      </c>
    </row>
    <row r="76" spans="1:13" s="150" customFormat="1" ht="15" hidden="1" customHeight="1">
      <c r="A76" s="152" t="s">
        <v>214</v>
      </c>
      <c r="B76" s="152" t="s">
        <v>203</v>
      </c>
      <c r="C76" s="152" t="s">
        <v>224</v>
      </c>
      <c r="D76" s="152" t="str">
        <f t="shared" si="4"/>
        <v>395871</v>
      </c>
      <c r="E76" s="152" t="s">
        <v>442</v>
      </c>
      <c r="F76" s="152"/>
      <c r="G76" s="152"/>
      <c r="H76" s="156" t="str">
        <f t="shared" si="5"/>
        <v>39</v>
      </c>
      <c r="I76" s="156" t="str">
        <f t="shared" si="6"/>
        <v>871</v>
      </c>
      <c r="J76" s="157" t="str">
        <f t="shared" si="7"/>
        <v>39871</v>
      </c>
      <c r="K76" s="156" t="e">
        <v>#N/A</v>
      </c>
      <c r="L76" s="156" t="s">
        <v>228</v>
      </c>
      <c r="M76" s="156" t="e">
        <v>#N/A</v>
      </c>
    </row>
    <row r="77" spans="1:13" s="150" customFormat="1" ht="15" hidden="1" customHeight="1">
      <c r="A77" s="152" t="s">
        <v>226</v>
      </c>
      <c r="B77" s="152" t="s">
        <v>173</v>
      </c>
      <c r="C77" s="152" t="s">
        <v>446</v>
      </c>
      <c r="D77" s="152" t="str">
        <f t="shared" si="4"/>
        <v>465915</v>
      </c>
      <c r="E77" s="152" t="s">
        <v>381</v>
      </c>
      <c r="F77" s="152"/>
      <c r="G77" s="152"/>
      <c r="H77" s="156" t="str">
        <f t="shared" si="5"/>
        <v>46</v>
      </c>
      <c r="I77" s="156" t="str">
        <f t="shared" si="6"/>
        <v>915</v>
      </c>
      <c r="J77" s="157" t="str">
        <f t="shared" si="7"/>
        <v>46915</v>
      </c>
      <c r="K77" s="156" t="e">
        <v>#N/A</v>
      </c>
      <c r="L77" s="156" t="s">
        <v>445</v>
      </c>
      <c r="M77" s="156" t="e">
        <v>#N/A</v>
      </c>
    </row>
    <row r="78" spans="1:13" s="150" customFormat="1" ht="15" hidden="1" customHeight="1">
      <c r="A78" s="152" t="s">
        <v>206</v>
      </c>
      <c r="B78" s="152" t="s">
        <v>150</v>
      </c>
      <c r="C78" s="152" t="s">
        <v>324</v>
      </c>
      <c r="D78" s="152" t="str">
        <f t="shared" si="4"/>
        <v>475835</v>
      </c>
      <c r="E78" s="152" t="s">
        <v>449</v>
      </c>
      <c r="F78" s="152"/>
      <c r="G78" s="152" t="s">
        <v>252</v>
      </c>
      <c r="H78" s="156" t="str">
        <f t="shared" si="5"/>
        <v>47</v>
      </c>
      <c r="I78" s="156" t="str">
        <f t="shared" si="6"/>
        <v>835</v>
      </c>
      <c r="J78" s="157" t="str">
        <f t="shared" si="7"/>
        <v>47835</v>
      </c>
      <c r="K78" s="156" t="e">
        <v>#N/A</v>
      </c>
      <c r="L78" s="156" t="s">
        <v>447</v>
      </c>
      <c r="M78" s="156" t="e">
        <v>#N/A</v>
      </c>
    </row>
    <row r="79" spans="1:13" s="150" customFormat="1" ht="15" customHeight="1"/>
  </sheetData>
  <autoFilter ref="A2:M78">
    <filterColumn colId="6">
      <filters>
        <filter val="1"/>
      </filters>
    </filterColumn>
  </autoFilter>
  <phoneticPr fontId="2"/>
  <pageMargins left="0.7" right="0.7" top="0.75" bottom="0.75" header="0.3" footer="0.3"/>
  <pageSetup paperSize="9" scale="46" fitToWidth="1"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（１）公立学校情報機器購入・リース事業 (総括表)</vt:lpstr>
      <vt:lpstr>（１－１）公立学校情報機器購入事業（個票）</vt:lpstr>
      <vt:lpstr>（１－２）公立学校情報機器リース事業（個票）</vt:lpstr>
      <vt:lpstr>（２）入出力支援装置購入事業 (総括表）</vt:lpstr>
      <vt:lpstr>（２－１）入出力支援装置購入事業 (個票）</vt:lpstr>
      <vt:lpstr>教育委員会コード一覧</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2024-03-07T11:34:23Z</dcterms:created>
  <dcterms:modified xsi:type="dcterms:W3CDTF">2024-03-27T01:51:29Z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2024-03-27T01:51:29Z</vt:filetime>
  </property>
</Properties>
</file>