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J:\各課共有\02企画調整課\02財政係\R7\05決算\04地方公会計制度\02_調査\070918_【確認依頼９２５〆】令和５年度財政状況資料集の作成について（ＨＰ公表依頼）\02_作業\"/>
    </mc:Choice>
  </mc:AlternateContent>
  <xr:revisionPtr revIDLastSave="0" documentId="13_ncr:1_{4548F87B-C033-4B9C-BFC0-16148A190E3F}" xr6:coauthVersionLast="47" xr6:coauthVersionMax="47" xr10:uidLastSave="{00000000-0000-0000-0000-000000000000}"/>
  <bookViews>
    <workbookView xWindow="-28920" yWindow="-120" windowWidth="29040" windowHeight="15720" tabRatio="8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公債費比率（分子）の構造" sheetId="6" r:id="rId9"/>
    <sheet name="実質収支比率等に係る経年分析" sheetId="4" r:id="rId10"/>
    <sheet name="連結実質赤字比率に係る赤字・黒字の構成分析" sheetId="5"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BW34" i="10"/>
  <c r="BW35" i="10" s="1"/>
  <c r="BW36" i="10" s="1"/>
  <c r="BW37" i="10" s="1"/>
  <c r="BW38" i="10" s="1"/>
  <c r="BW39" i="10" s="1"/>
  <c r="BW40" i="10" s="1"/>
  <c r="C34" i="10"/>
  <c r="CO34" i="10" l="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AM35" i="10" s="1"/>
  <c r="BE34" i="10" l="1"/>
</calcChain>
</file>

<file path=xl/sharedStrings.xml><?xml version="1.0" encoding="utf-8"?>
<sst xmlns="http://schemas.openxmlformats.org/spreadsheetml/2006/main" count="1171" uniqueCount="575">
  <si>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</si>
  <si>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</si>
  <si>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</si>
  <si>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</si>
  <si>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</si>
  <si>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</si>
  <si>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</si>
  <si>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</si>
  <si>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</si>
  <si>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</si>
  <si>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</si>
  <si>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</si>
  <si>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</si>
  <si>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</si>
  <si>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</si>
  <si>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</si>
  <si>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</si>
  <si>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</si>
  <si>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</si>
  <si>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</si>
  <si>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</si>
  <si>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</si>
  <si>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</si>
  <si>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</si>
  <si>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</si>
  <si>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</si>
  <si>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</si>
  <si>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</si>
  <si>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</si>
  <si>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</si>
  <si>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</si>
  <si>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</si>
  <si>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</si>
  <si>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</si>
  <si>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</si>
  <si>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</si>
  <si>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</si>
  <si>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</si>
  <si>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</si>
  <si>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</si>
  <si>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</si>
  <si>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</si>
  <si>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</si>
  <si>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</si>
  <si>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</si>
  <si>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</si>
  <si>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</si>
  <si>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</si>
  <si>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</si>
  <si>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</si>
  <si>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</si>
  <si>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</si>
  <si>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</si>
  <si>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</si>
  <si>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</si>
  <si>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</si>
  <si>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</si>
  <si>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</si>
  <si>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</si>
  <si>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</si>
  <si>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</si>
  <si>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</si>
  <si>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</si>
  <si>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</si>
  <si>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</si>
  <si>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</si>
  <si>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</si>
  <si>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</si>
  <si>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</si>
  <si>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</si>
  <si>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</si>
  <si>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</si>
  <si>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</si>
  <si>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</si>
  <si>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</si>
  <si>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</si>
  <si>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</si>
  <si>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</si>
  <si>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</si>
  <si>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</si>
  <si>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</si>
  <si>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</si>
  <si>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</si>
  <si>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</si>
  <si>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</si>
  <si>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</si>
  <si>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</si>
  <si>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</si>
  <si>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</si>
  <si>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</si>
  <si>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</si>
  <si>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</si>
  <si>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</si>
  <si>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</si>
  <si>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安芸市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</si>
  <si>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</si>
  <si>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</si>
  <si>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</si>
  <si>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</si>
  <si>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</si>
  <si>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</si>
  <si>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</si>
  <si>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</si>
  <si>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</si>
  <si>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</si>
  <si>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</si>
  <si>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</si>
  <si>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</si>
  <si>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</si>
  <si>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</si>
  <si>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</si>
  <si>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</si>
  <si>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</si>
  <si>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</si>
  <si>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</si>
  <si>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</si>
  <si>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</si>
  <si>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</si>
  <si>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</si>
  <si>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</si>
  <si>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</si>
  <si>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</si>
  <si>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</si>
  <si>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</si>
  <si>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</si>
  <si>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</si>
  <si>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</si>
  <si>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</si>
  <si>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</si>
  <si>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</si>
  <si>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</si>
  <si>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</si>
  <si>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</si>
  <si>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</si>
  <si>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</si>
  <si>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</si>
  <si>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</si>
  <si>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</si>
  <si>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</si>
  <si>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</si>
  <si>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</si>
  <si>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</si>
  <si>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</si>
  <si>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</si>
  <si>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</si>
  <si>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</si>
  <si>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</si>
  <si>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</si>
  <si>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</si>
  <si>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</si>
  <si>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</si>
  <si>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</si>
  <si>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</si>
  <si>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</si>
  <si>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</si>
  <si>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</si>
  <si>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</si>
  <si>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</si>
  <si>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</si>
  <si>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</si>
  <si>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</si>
  <si>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</si>
  <si>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</si>
  <si>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</si>
  <si>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</si>
  <si>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</si>
  <si>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</si>
  <si>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</si>
  <si>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</si>
  <si>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</si>
  <si>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</si>
  <si>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</si>
  <si>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</si>
  <si>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</si>
  <si>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</si>
  <si>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</si>
  <si>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</si>
  <si>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</si>
  <si>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</si>
  <si>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</si>
  <si>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</si>
  <si>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</si>
  <si>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</si>
  <si>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</si>
  <si>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</si>
  <si>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</si>
  <si>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</si>
  <si>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</si>
  <si>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</si>
  <si>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</si>
  <si>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</si>
  <si>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</si>
  <si>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</si>
  <si>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</si>
  <si>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</si>
  <si>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</si>
  <si>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</si>
  <si>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</si>
  <si>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</si>
  <si>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</si>
  <si>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</si>
  <si>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</si>
  <si>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</si>
  <si>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高知県安芸市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</si>
  <si>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</si>
  <si>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</si>
  <si>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</si>
  <si>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</si>
  <si>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</si>
  <si>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</si>
  <si>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</si>
  <si>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</si>
  <si>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</si>
  <si>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</si>
  <si>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</si>
  <si>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</si>
  <si>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</si>
  <si>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</si>
  <si>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</si>
  <si>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</si>
  <si>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</si>
  <si>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</si>
  <si>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</si>
  <si>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</si>
  <si>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</si>
  <si>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</si>
  <si>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</si>
  <si>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</si>
  <si>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</si>
  <si>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</si>
  <si>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</si>
  <si>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</si>
  <si>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</si>
  <si>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</si>
  <si>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</si>
  <si>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</si>
  <si>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</si>
  <si>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</si>
  <si>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</si>
  <si>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</si>
  <si>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</si>
  <si>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</si>
  <si>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</si>
  <si>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</si>
  <si>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</si>
  <si>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</si>
  <si>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</si>
  <si>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</si>
  <si>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</si>
  <si>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</si>
  <si>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</si>
  <si>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</si>
  <si>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</si>
  <si>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</si>
  <si>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</si>
  <si>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</si>
  <si>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</si>
  <si>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</si>
  <si>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</si>
  <si>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</si>
  <si>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</si>
  <si>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</si>
  <si>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</si>
  <si>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</si>
  <si>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</si>
  <si>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</si>
  <si>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</si>
  <si>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</si>
  <si>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</si>
  <si>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</si>
  <si>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</si>
  <si>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</si>
  <si>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</si>
  <si>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</si>
  <si>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</si>
  <si>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</si>
  <si>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</si>
  <si>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</si>
  <si>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</si>
  <si>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</si>
  <si>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</si>
  <si>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</si>
  <si>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</si>
  <si>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</si>
  <si>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</si>
  <si>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</si>
  <si>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</si>
  <si>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</si>
  <si>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</si>
  <si>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</si>
  <si>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</si>
  <si>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</si>
  <si>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</si>
  <si>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</si>
  <si>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</si>
  <si>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</si>
  <si>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</si>
  <si>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</si>
  <si>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</si>
  <si>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</si>
  <si>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</si>
  <si>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</si>
  <si>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</si>
  <si>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</si>
  <si>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</si>
  <si>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</si>
  <si>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</si>
  <si>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</si>
  <si>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</si>
  <si>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</si>
  <si>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</si>
  <si>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</si>
  <si>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</si>
  <si>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</si>
  <si>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</si>
  <si>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</si>
  <si>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</si>
  <si>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</si>
  <si>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</si>
  <si>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</si>
  <si>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</si>
  <si>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</si>
  <si>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</si>
  <si>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</si>
  <si>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</si>
  <si>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</si>
  <si>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</si>
  <si>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</si>
  <si>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</si>
  <si>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</si>
  <si>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</si>
  <si>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</si>
  <si>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</si>
  <si>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</si>
  <si>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</si>
  <si>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</si>
  <si>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</si>
  <si>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</si>
  <si>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</si>
  <si>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</si>
  <si>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</si>
  <si>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</si>
  <si>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</si>
  <si>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</si>
  <si>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</si>
  <si>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</si>
  <si>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</si>
  <si>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</si>
  <si>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</si>
  <si>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</si>
  <si>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</si>
  <si>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</si>
  <si>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</si>
  <si>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</si>
  <si>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高知県安芸市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</si>
  <si>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</si>
  <si>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</si>
  <si>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</si>
  <si>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</si>
  <si>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</si>
  <si>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</si>
  <si>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</si>
  <si>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</si>
  <si>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</si>
  <si>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</si>
  <si>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</si>
  <si>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</si>
  <si>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</si>
  <si>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</si>
  <si>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</si>
  <si>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</si>
  <si>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</si>
  <si>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</si>
  <si>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</si>
  <si>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</si>
  <si>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元気バス事業特別会計</t>
    <phoneticPr fontId="5"/>
  </si>
  <si>
    <t>鉄道経営助成基金事業特別会計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</si>
  <si>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</si>
  <si>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</si>
  <si>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</si>
  <si>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</si>
  <si>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</si>
  <si>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</si>
  <si>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</si>
  <si>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</si>
  <si>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</si>
  <si>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</si>
  <si>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</si>
  <si>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</si>
  <si>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</si>
  <si>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</si>
  <si>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</si>
  <si>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</si>
  <si>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</si>
  <si>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</si>
  <si>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</si>
  <si>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住宅団地整備事業特別会計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</si>
  <si>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</si>
  <si>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</si>
  <si>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</si>
  <si>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</si>
  <si>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</si>
  <si>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</si>
  <si>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</si>
  <si>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</si>
  <si>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</si>
  <si>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</si>
  <si>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</si>
  <si>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</si>
  <si>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</si>
  <si>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</si>
  <si>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</si>
  <si>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</si>
  <si>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</si>
  <si>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</si>
  <si>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</si>
  <si>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</si>
  <si>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</si>
  <si>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</si>
  <si>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</si>
  <si>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</si>
  <si>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</si>
  <si>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</si>
  <si>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</si>
  <si>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</si>
  <si>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</si>
  <si>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</si>
  <si>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</si>
  <si>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</si>
  <si>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</si>
  <si>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</si>
  <si>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</si>
  <si>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</si>
  <si>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</si>
  <si>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</si>
  <si>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</si>
  <si>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</si>
  <si>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</si>
  <si>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</si>
  <si>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</si>
  <si>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</si>
  <si>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</si>
  <si>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</si>
  <si>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</si>
  <si>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</si>
  <si>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</si>
  <si>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</si>
  <si>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</si>
  <si>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</si>
  <si>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</si>
  <si>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</si>
  <si>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</si>
  <si>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</si>
  <si>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</si>
  <si>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</si>
  <si>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</si>
  <si>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</si>
  <si>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</si>
  <si>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</si>
  <si>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</si>
  <si>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</si>
  <si>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</si>
  <si>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</si>
  <si>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</si>
  <si>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</si>
  <si>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</si>
  <si>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</si>
  <si>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</si>
  <si>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</si>
  <si>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</si>
  <si>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</si>
  <si>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</si>
  <si>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</si>
  <si>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</si>
  <si>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</si>
  <si>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</si>
  <si>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</si>
  <si>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</si>
  <si>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</si>
  <si>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</si>
  <si>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</si>
  <si>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</si>
  <si>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</si>
  <si>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</si>
  <si>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</si>
  <si>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</si>
  <si>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</si>
  <si>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</si>
  <si>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</si>
  <si>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</si>
  <si>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</si>
  <si>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</si>
  <si>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</si>
  <si>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</si>
  <si>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</si>
  <si>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</si>
  <si>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</si>
  <si>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</si>
  <si>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</si>
  <si>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</si>
  <si>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</si>
  <si>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</si>
  <si>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</si>
  <si>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</si>
  <si>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</si>
  <si>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</si>
  <si>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</si>
  <si>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</si>
  <si>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</si>
  <si>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</si>
  <si>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</si>
  <si>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</si>
  <si>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</si>
  <si>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</si>
  <si>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</si>
  <si>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</si>
  <si>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</si>
  <si>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</si>
  <si>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</si>
  <si>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</si>
  <si>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</si>
  <si>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</si>
  <si>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</si>
  <si>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</si>
  <si>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</si>
  <si>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</si>
  <si>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</si>
  <si>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</si>
  <si>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</si>
  <si>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</si>
  <si>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</si>
  <si>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</si>
  <si>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</si>
  <si>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1.85</t>
  </si>
  <si>
    <t>水道事業会計</t>
  </si>
  <si>
    <t>一般会計</t>
  </si>
  <si>
    <t>介護保険事業特別会計</t>
  </si>
  <si>
    <t>下水道事業会計</t>
  </si>
  <si>
    <t>住宅団地整備事業特別会計</t>
  </si>
  <si>
    <t>後期高齢者医療事業特別会計</t>
  </si>
  <si>
    <t>国民健康保険事業特別会計</t>
  </si>
  <si>
    <t>▲ 0.95</t>
  </si>
  <si>
    <t>元気バス事業特別会計</t>
  </si>
  <si>
    <t>その他会計（赤字）</t>
  </si>
  <si>
    <t>その他会計（黒字）</t>
  </si>
  <si>
    <t>R01</t>
    <phoneticPr fontId="5"/>
  </si>
  <si>
    <t>R02</t>
    <phoneticPr fontId="5"/>
  </si>
  <si>
    <t>R03</t>
    <phoneticPr fontId="5"/>
  </si>
  <si>
    <t>R04</t>
    <phoneticPr fontId="5"/>
  </si>
  <si>
    <t>R05</t>
    <phoneticPr fontId="5"/>
  </si>
  <si>
    <t>施設整備基金</t>
    <phoneticPr fontId="5"/>
  </si>
  <si>
    <t>ふるさと応援基金</t>
    <phoneticPr fontId="10"/>
  </si>
  <si>
    <t>鉄道経営助成基金</t>
    <phoneticPr fontId="10"/>
  </si>
  <si>
    <t>福祉振興基金</t>
    <phoneticPr fontId="2"/>
  </si>
  <si>
    <t>退職手当基金</t>
    <phoneticPr fontId="10"/>
  </si>
  <si>
    <t>安芸広域市町村圏事務組合（一般）</t>
    <rPh sb="0" eb="2">
      <t>アキ</t>
    </rPh>
    <rPh sb="2" eb="4">
      <t>コウイキ</t>
    </rPh>
    <rPh sb="4" eb="7">
      <t>シチョウソン</t>
    </rPh>
    <rPh sb="7" eb="8">
      <t>ケン</t>
    </rPh>
    <rPh sb="8" eb="10">
      <t>ジム</t>
    </rPh>
    <rPh sb="10" eb="12">
      <t>クミアイ</t>
    </rPh>
    <phoneticPr fontId="2"/>
  </si>
  <si>
    <t>安芸広域市町村圏特別養護老人ホーム組合</t>
    <rPh sb="0" eb="2">
      <t>アキ</t>
    </rPh>
    <rPh sb="2" eb="4">
      <t>コウイキ</t>
    </rPh>
    <rPh sb="4" eb="7">
      <t>シチョウソン</t>
    </rPh>
    <rPh sb="7" eb="8">
      <t>ケン</t>
    </rPh>
    <rPh sb="8" eb="10">
      <t>トクベツ</t>
    </rPh>
    <rPh sb="10" eb="12">
      <t>ヨウゴ</t>
    </rPh>
    <rPh sb="12" eb="14">
      <t>ロウジン</t>
    </rPh>
    <rPh sb="17" eb="19">
      <t>クミアイ</t>
    </rPh>
    <phoneticPr fontId="2"/>
  </si>
  <si>
    <t>こうち人づくり広域連合</t>
    <rPh sb="3" eb="4">
      <t>ヒト</t>
    </rPh>
    <rPh sb="7" eb="9">
      <t>コウイキ</t>
    </rPh>
    <rPh sb="9" eb="11">
      <t>レンゴウ</t>
    </rPh>
    <phoneticPr fontId="2"/>
  </si>
  <si>
    <t>高知県市町村総合事務組合（一般）</t>
    <rPh sb="0" eb="3">
      <t>コウチケン</t>
    </rPh>
    <rPh sb="3" eb="6">
      <t>シチョウソン</t>
    </rPh>
    <rPh sb="6" eb="8">
      <t>ソウゴウ</t>
    </rPh>
    <rPh sb="8" eb="10">
      <t>ジム</t>
    </rPh>
    <rPh sb="10" eb="12">
      <t>クミアイ</t>
    </rPh>
    <rPh sb="13" eb="15">
      <t>イッパン</t>
    </rPh>
    <phoneticPr fontId="2"/>
  </si>
  <si>
    <t>高知県後期高齢者医療広域連合（一般）</t>
    <rPh sb="0" eb="3">
      <t>コウチケン</t>
    </rPh>
    <rPh sb="3" eb="5">
      <t>コウキ</t>
    </rPh>
    <rPh sb="5" eb="8">
      <t>コウレイシャ</t>
    </rPh>
    <rPh sb="8" eb="10">
      <t>イリョウ</t>
    </rPh>
    <rPh sb="10" eb="12">
      <t>コウイキ</t>
    </rPh>
    <rPh sb="12" eb="14">
      <t>レンゴウ</t>
    </rPh>
    <rPh sb="15" eb="17">
      <t>イッパン</t>
    </rPh>
    <phoneticPr fontId="2"/>
  </si>
  <si>
    <t>　　　　　　〃　　　　　　　（特別）</t>
    <rPh sb="15" eb="17">
      <t>トクベツ</t>
    </rPh>
    <phoneticPr fontId="2"/>
  </si>
  <si>
    <t>安芸市土地開発公社</t>
  </si>
  <si>
    <t>－</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</si>
  <si>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</si>
  <si>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</si>
  <si>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</si>
  <si>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5年度の将来負担比率は、新庁舎及び統合中学校建設に係る市債発行を行ったことで、将来負担額が充当可能財源等を上回ったことにより大きく上昇した。一方で、今回の事業実施により有形固定資産減価償却率の大幅な改善が実現できた。しかしながら、旧施設は残存しているため、除却や改修等の抜本的対策が今後の課題である。また、依然として本市が保有する公共施設のうち、7割近くが築30年を経過しており、老朽化対策を必要とする施設(潜在的な将来負担)が増えている。 今後は公共施設等総合管理計画（個別施設計画）に基づいた適正な配置や更新等を推進することで老朽化対策に積極的に取り組むとともに、償還財源の確保に努める。</t>
    <rPh sb="0" eb="2">
      <t>レイワ</t>
    </rPh>
    <rPh sb="3" eb="5">
      <t>ネンド</t>
    </rPh>
    <rPh sb="29" eb="30">
      <t>シ</t>
    </rPh>
    <rPh sb="64" eb="65">
      <t>オオ</t>
    </rPh>
    <rPh sb="67" eb="69">
      <t>ジョウショウ</t>
    </rPh>
    <rPh sb="72" eb="74">
      <t>イッポウ</t>
    </rPh>
    <rPh sb="76" eb="78">
      <t>コンカイ</t>
    </rPh>
    <rPh sb="79" eb="83">
      <t>ジギョウジッシ</t>
    </rPh>
    <rPh sb="86" eb="88">
      <t>ユウケイ</t>
    </rPh>
    <rPh sb="88" eb="92">
      <t>コテイシサン</t>
    </rPh>
    <rPh sb="92" eb="96">
      <t>ゲンカショウキャク</t>
    </rPh>
    <rPh sb="96" eb="97">
      <t>リツ</t>
    </rPh>
    <rPh sb="98" eb="100">
      <t>オオハバ</t>
    </rPh>
    <rPh sb="101" eb="103">
      <t>カイゼン</t>
    </rPh>
    <rPh sb="104" eb="106">
      <t>ジツゲン</t>
    </rPh>
    <rPh sb="117" eb="118">
      <t>キュウ</t>
    </rPh>
    <rPh sb="118" eb="120">
      <t>シセツ</t>
    </rPh>
    <rPh sb="121" eb="123">
      <t>ザンゾン</t>
    </rPh>
    <rPh sb="130" eb="132">
      <t>ジョキャク</t>
    </rPh>
    <rPh sb="133" eb="135">
      <t>カイシュウ</t>
    </rPh>
    <rPh sb="135" eb="136">
      <t>トウ</t>
    </rPh>
    <rPh sb="137" eb="140">
      <t>バッポンテキ</t>
    </rPh>
    <rPh sb="140" eb="142">
      <t>タイサク</t>
    </rPh>
    <rPh sb="143" eb="145">
      <t>コンゴ</t>
    </rPh>
    <rPh sb="146" eb="148">
      <t>カダイ</t>
    </rPh>
    <rPh sb="155" eb="157">
      <t>イゼン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</si>
  <si>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</si>
  <si>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</si>
  <si>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</si>
  <si>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</si>
  <si>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</si>
  <si>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</si>
  <si>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5年度の将来負担比率は、新庁舎及び統合中学校建設に係る市債発行を行ったことで、将来負担額が充当可能財源等を上回ったことにより大きく上昇した。実質公債費比率は、改善を続けており、前年度と比べて減少し、類似団体平均を下回る水準で推移している。
しかしながら、新庁舎及び統合中学校建設に係る市債発行に伴う償還が始まることで、比率は上昇することが見込まれる。また、その他の施設についても老朽化しているものが多く、中長期的な視点に立った施設の更新・最適な配置を行うことで、これまで以上に公債費の軽減・平準化に取り組み、両比率の抑制に努める。</t>
    <rPh sb="29" eb="30">
      <t>イチ</t>
    </rPh>
    <rPh sb="146" eb="148">
      <t>ハッコウ</t>
    </rPh>
    <rPh sb="149" eb="150">
      <t>トモナ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</si>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</sst>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C6EA820-0562-40E2-A95F-242752E043B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A257-4B0C-922A-E26C835FEF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152950</c:v>
                </c:pt>
                <c:pt idx="1">
                  <c:v>163299</c:v>
                </c:pt>
                <c:pt idx="2">
                  <c:v>220132</c:v>
                </c:pt>
                <c:pt idx="3">
                  <c:v>311742</c:v>
                </c:pt>
                <c:pt idx="4">
                  <c:v>566255</c:v>
                </c:pt>
              </c:numCache>
            </c:numRef>
          </c:val>
          <c:smooth val="0"/>
          <c:extLst>
            <c:ext xmlns:c16="http://schemas.microsoft.com/office/drawing/2014/chart" uri="{C3380CC4-5D6E-409C-BE32-E72D297353CC}">
              <c16:uniqueId val="{00000001-A257-4B0C-922A-E26C835FEF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1273</c:v>
                </c:pt>
                <c:pt idx="5">
                  <c:v>1304</c:v>
                </c:pt>
                <c:pt idx="8">
                  <c:v>1280</c:v>
                </c:pt>
                <c:pt idx="11">
                  <c:v>1279</c:v>
                </c:pt>
                <c:pt idx="14">
                  <c:v>1212</c:v>
                </c:pt>
              </c:numCache>
            </c:numRef>
          </c:val>
          <c:extLst>
            <c:ext xmlns:c16="http://schemas.microsoft.com/office/drawing/2014/chart" uri="{C3380CC4-5D6E-409C-BE32-E72D297353CC}">
              <c16:uniqueId val="{00000000-3E14-4AEE-BB9F-F1C422B4AC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E14-4AEE-BB9F-F1C422B4AC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E14-4AEE-BB9F-F1C422B4AC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104</c:v>
                </c:pt>
                <c:pt idx="3">
                  <c:v>67</c:v>
                </c:pt>
                <c:pt idx="6">
                  <c:v>0</c:v>
                </c:pt>
                <c:pt idx="9">
                  <c:v>0</c:v>
                </c:pt>
                <c:pt idx="12">
                  <c:v>0</c:v>
                </c:pt>
              </c:numCache>
            </c:numRef>
          </c:val>
          <c:extLst>
            <c:ext xmlns:c16="http://schemas.microsoft.com/office/drawing/2014/chart" uri="{C3380CC4-5D6E-409C-BE32-E72D297353CC}">
              <c16:uniqueId val="{00000003-3E14-4AEE-BB9F-F1C422B4AC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338</c:v>
                </c:pt>
                <c:pt idx="3">
                  <c:v>335</c:v>
                </c:pt>
                <c:pt idx="6">
                  <c:v>363</c:v>
                </c:pt>
                <c:pt idx="9">
                  <c:v>319</c:v>
                </c:pt>
                <c:pt idx="12">
                  <c:v>295</c:v>
                </c:pt>
              </c:numCache>
            </c:numRef>
          </c:val>
          <c:extLst>
            <c:ext xmlns:c16="http://schemas.microsoft.com/office/drawing/2014/chart" uri="{C3380CC4-5D6E-409C-BE32-E72D297353CC}">
              <c16:uniqueId val="{00000004-3E14-4AEE-BB9F-F1C422B4AC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14-4AEE-BB9F-F1C422B4AC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E14-4AEE-BB9F-F1C422B4AC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1168</c:v>
                </c:pt>
                <c:pt idx="3">
                  <c:v>1231</c:v>
                </c:pt>
                <c:pt idx="6">
                  <c:v>1200</c:v>
                </c:pt>
                <c:pt idx="9">
                  <c:v>1249</c:v>
                </c:pt>
                <c:pt idx="12">
                  <c:v>1248</c:v>
                </c:pt>
              </c:numCache>
            </c:numRef>
          </c:val>
          <c:extLst>
            <c:ext xmlns:c16="http://schemas.microsoft.com/office/drawing/2014/chart" uri="{C3380CC4-5D6E-409C-BE32-E72D297353CC}">
              <c16:uniqueId val="{00000007-3E14-4AEE-BB9F-F1C422B4AC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337</c:v>
                </c:pt>
                <c:pt idx="2">
                  <c:v>#N/A</c:v>
                </c:pt>
                <c:pt idx="3">
                  <c:v>#N/A</c:v>
                </c:pt>
                <c:pt idx="4">
                  <c:v>329</c:v>
                </c:pt>
                <c:pt idx="5">
                  <c:v>#N/A</c:v>
                </c:pt>
                <c:pt idx="6">
                  <c:v>#N/A</c:v>
                </c:pt>
                <c:pt idx="7">
                  <c:v>283</c:v>
                </c:pt>
                <c:pt idx="8">
                  <c:v>#N/A</c:v>
                </c:pt>
                <c:pt idx="9">
                  <c:v>#N/A</c:v>
                </c:pt>
                <c:pt idx="10">
                  <c:v>289</c:v>
                </c:pt>
                <c:pt idx="11">
                  <c:v>#N/A</c:v>
                </c:pt>
                <c:pt idx="12">
                  <c:v>#N/A</c:v>
                </c:pt>
                <c:pt idx="13">
                  <c:v>331</c:v>
                </c:pt>
                <c:pt idx="14">
                  <c:v>#N/A</c:v>
                </c:pt>
              </c:numCache>
            </c:numRef>
          </c:val>
          <c:smooth val="0"/>
          <c:extLst>
            <c:ext xmlns:c16="http://schemas.microsoft.com/office/drawing/2014/chart" uri="{C3380CC4-5D6E-409C-BE32-E72D297353CC}">
              <c16:uniqueId val="{00000008-3E14-4AEE-BB9F-F1C422B4AC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5.07</c:v>
                </c:pt>
                <c:pt idx="1">
                  <c:v>3.45</c:v>
                </c:pt>
                <c:pt idx="2">
                  <c:v>6.68</c:v>
                </c:pt>
                <c:pt idx="3">
                  <c:v>6.36</c:v>
                </c:pt>
                <c:pt idx="4">
                  <c:v>2.56</c:v>
                </c:pt>
              </c:numCache>
            </c:numRef>
          </c:val>
          <c:extLst>
            <c:ext xmlns:c16="http://schemas.microsoft.com/office/drawing/2014/chart" uri="{C3380CC4-5D6E-409C-BE32-E72D297353CC}">
              <c16:uniqueId val="{00000000-3BBA-45C6-98C0-2519A48848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18.920000000000002</c:v>
                </c:pt>
                <c:pt idx="1">
                  <c:v>18.170000000000002</c:v>
                </c:pt>
                <c:pt idx="2">
                  <c:v>17.25</c:v>
                </c:pt>
                <c:pt idx="3">
                  <c:v>18.510000000000002</c:v>
                </c:pt>
                <c:pt idx="4">
                  <c:v>18.489999999999998</c:v>
                </c:pt>
              </c:numCache>
            </c:numRef>
          </c:val>
          <c:extLst>
            <c:ext xmlns:c16="http://schemas.microsoft.com/office/drawing/2014/chart" uri="{C3380CC4-5D6E-409C-BE32-E72D297353CC}">
              <c16:uniqueId val="{00000001-3BBA-45C6-98C0-2519A48848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6.47</c:v>
                </c:pt>
                <c:pt idx="1">
                  <c:v>3.24</c:v>
                </c:pt>
                <c:pt idx="2">
                  <c:v>9.52</c:v>
                </c:pt>
                <c:pt idx="3">
                  <c:v>6.11</c:v>
                </c:pt>
                <c:pt idx="4">
                  <c:v>-1.85</c:v>
                </c:pt>
              </c:numCache>
            </c:numRef>
          </c:val>
          <c:smooth val="0"/>
          <c:extLst>
            <c:ext xmlns:c16="http://schemas.microsoft.com/office/drawing/2014/chart" uri="{C3380CC4-5D6E-409C-BE32-E72D297353CC}">
              <c16:uniqueId val="{00000002-3BBA-45C6-98C0-2519A48848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0.57999999999999996</c:v>
                </c:pt>
                <c:pt idx="2">
                  <c:v>#N/A</c:v>
                </c:pt>
                <c:pt idx="3">
                  <c:v>0.6</c:v>
                </c:pt>
                <c:pt idx="4">
                  <c:v>#N/A</c:v>
                </c:pt>
                <c:pt idx="5">
                  <c:v>0.6</c:v>
                </c:pt>
                <c:pt idx="6">
                  <c:v>#N/A</c:v>
                </c:pt>
                <c:pt idx="7">
                  <c:v>0</c:v>
                </c:pt>
                <c:pt idx="8">
                  <c:v>#N/A</c:v>
                </c:pt>
                <c:pt idx="9">
                  <c:v>0</c:v>
                </c:pt>
              </c:numCache>
            </c:numRef>
          </c:val>
          <c:extLst>
            <c:ext xmlns:c16="http://schemas.microsoft.com/office/drawing/2014/chart" uri="{C3380CC4-5D6E-409C-BE32-E72D297353CC}">
              <c16:uniqueId val="{00000000-DE64-4FE7-A479-40EAB8031B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64-4FE7-A479-40EAB8031B56}"/>
            </c:ext>
          </c:extLst>
        </c:ser>
        <c:ser>
          <c:idx val="2"/>
          <c:order val="2"/>
          <c:tx>
            <c:strRef>
              <c:f>データシート!$A$29</c:f>
              <c:strCache>
                <c:ptCount val="1"/>
                <c:pt idx="0">
                  <c:v>元気バス事業特別会計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E64-4FE7-A479-40EAB8031B56}"/>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0.95</c:v>
                </c:pt>
                <c:pt idx="1">
                  <c:v>#N/A</c:v>
                </c:pt>
                <c:pt idx="2">
                  <c:v>#N/A</c:v>
                </c:pt>
                <c:pt idx="3">
                  <c:v>0.24</c:v>
                </c:pt>
                <c:pt idx="4">
                  <c:v>#N/A</c:v>
                </c:pt>
                <c:pt idx="5">
                  <c:v>0.05</c:v>
                </c:pt>
                <c:pt idx="6">
                  <c:v>#N/A</c:v>
                </c:pt>
                <c:pt idx="7">
                  <c:v>0</c:v>
                </c:pt>
                <c:pt idx="8">
                  <c:v>#N/A</c:v>
                </c:pt>
                <c:pt idx="9">
                  <c:v>0.02</c:v>
                </c:pt>
              </c:numCache>
            </c:numRef>
          </c:val>
          <c:extLst>
            <c:ext xmlns:c16="http://schemas.microsoft.com/office/drawing/2014/chart" uri="{C3380CC4-5D6E-409C-BE32-E72D297353CC}">
              <c16:uniqueId val="{00000003-DE64-4FE7-A479-40EAB8031B56}"/>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0.15</c:v>
                </c:pt>
                <c:pt idx="2">
                  <c:v>#N/A</c:v>
                </c:pt>
                <c:pt idx="3">
                  <c:v>0.1</c:v>
                </c:pt>
                <c:pt idx="4">
                  <c:v>#N/A</c:v>
                </c:pt>
                <c:pt idx="5">
                  <c:v>0.03</c:v>
                </c:pt>
                <c:pt idx="6">
                  <c:v>#N/A</c:v>
                </c:pt>
                <c:pt idx="7">
                  <c:v>0.03</c:v>
                </c:pt>
                <c:pt idx="8">
                  <c:v>#N/A</c:v>
                </c:pt>
                <c:pt idx="9">
                  <c:v>0.02</c:v>
                </c:pt>
              </c:numCache>
            </c:numRef>
          </c:val>
          <c:extLst>
            <c:ext xmlns:c16="http://schemas.microsoft.com/office/drawing/2014/chart" uri="{C3380CC4-5D6E-409C-BE32-E72D297353CC}">
              <c16:uniqueId val="{00000004-DE64-4FE7-A479-40EAB8031B56}"/>
            </c:ext>
          </c:extLst>
        </c:ser>
        <c:ser>
          <c:idx val="5"/>
          <c:order val="5"/>
          <c:tx>
            <c:strRef>
              <c:f>データシート!$A$32</c:f>
              <c:strCache>
                <c:ptCount val="1"/>
                <c:pt idx="0">
                  <c:v>住宅団地整備事業特別会計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0.12</c:v>
                </c:pt>
                <c:pt idx="4">
                  <c:v>#N/A</c:v>
                </c:pt>
                <c:pt idx="5">
                  <c:v>0.13</c:v>
                </c:pt>
                <c:pt idx="6">
                  <c:v>#N/A</c:v>
                </c:pt>
                <c:pt idx="7">
                  <c:v>0.15</c:v>
                </c:pt>
                <c:pt idx="8">
                  <c:v>#N/A</c:v>
                </c:pt>
                <c:pt idx="9">
                  <c:v>0.17</c:v>
                </c:pt>
              </c:numCache>
            </c:numRef>
          </c:val>
          <c:extLst>
            <c:ext xmlns:c16="http://schemas.microsoft.com/office/drawing/2014/chart" uri="{C3380CC4-5D6E-409C-BE32-E72D297353CC}">
              <c16:uniqueId val="{00000005-DE64-4FE7-A479-40EAB8031B5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c:v>
                </c:pt>
                <c:pt idx="8">
                  <c:v>#N/A</c:v>
                </c:pt>
                <c:pt idx="9">
                  <c:v>0.36</c:v>
                </c:pt>
              </c:numCache>
            </c:numRef>
          </c:val>
          <c:extLst>
            <c:ext xmlns:c16="http://schemas.microsoft.com/office/drawing/2014/chart" uri="{C3380CC4-5D6E-409C-BE32-E72D297353CC}">
              <c16:uniqueId val="{00000006-DE64-4FE7-A479-40EAB8031B5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0.46</c:v>
                </c:pt>
                <c:pt idx="2">
                  <c:v>#N/A</c:v>
                </c:pt>
                <c:pt idx="3">
                  <c:v>0.6</c:v>
                </c:pt>
                <c:pt idx="4">
                  <c:v>#N/A</c:v>
                </c:pt>
                <c:pt idx="5">
                  <c:v>0.95</c:v>
                </c:pt>
                <c:pt idx="6">
                  <c:v>#N/A</c:v>
                </c:pt>
                <c:pt idx="7">
                  <c:v>1.78</c:v>
                </c:pt>
                <c:pt idx="8">
                  <c:v>#N/A</c:v>
                </c:pt>
                <c:pt idx="9">
                  <c:v>0.81</c:v>
                </c:pt>
              </c:numCache>
            </c:numRef>
          </c:val>
          <c:extLst>
            <c:ext xmlns:c16="http://schemas.microsoft.com/office/drawing/2014/chart" uri="{C3380CC4-5D6E-409C-BE32-E72D297353CC}">
              <c16:uniqueId val="{00000007-DE64-4FE7-A479-40EAB8031B5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4.4800000000000004</c:v>
                </c:pt>
                <c:pt idx="2">
                  <c:v>#N/A</c:v>
                </c:pt>
                <c:pt idx="3">
                  <c:v>2.84</c:v>
                </c:pt>
                <c:pt idx="4">
                  <c:v>#N/A</c:v>
                </c:pt>
                <c:pt idx="5">
                  <c:v>6.06</c:v>
                </c:pt>
                <c:pt idx="6">
                  <c:v>#N/A</c:v>
                </c:pt>
                <c:pt idx="7">
                  <c:v>6.36</c:v>
                </c:pt>
                <c:pt idx="8">
                  <c:v>#N/A</c:v>
                </c:pt>
                <c:pt idx="9">
                  <c:v>2.56</c:v>
                </c:pt>
              </c:numCache>
            </c:numRef>
          </c:val>
          <c:extLst>
            <c:ext xmlns:c16="http://schemas.microsoft.com/office/drawing/2014/chart" uri="{C3380CC4-5D6E-409C-BE32-E72D297353CC}">
              <c16:uniqueId val="{00000008-DE64-4FE7-A479-40EAB8031B5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12.09</c:v>
                </c:pt>
                <c:pt idx="2">
                  <c:v>#N/A</c:v>
                </c:pt>
                <c:pt idx="3">
                  <c:v>12.11</c:v>
                </c:pt>
                <c:pt idx="4">
                  <c:v>#N/A</c:v>
                </c:pt>
                <c:pt idx="5">
                  <c:v>10.3</c:v>
                </c:pt>
                <c:pt idx="6">
                  <c:v>#N/A</c:v>
                </c:pt>
                <c:pt idx="7">
                  <c:v>10.57</c:v>
                </c:pt>
                <c:pt idx="8">
                  <c:v>#N/A</c:v>
                </c:pt>
                <c:pt idx="9">
                  <c:v>10.41</c:v>
                </c:pt>
              </c:numCache>
            </c:numRef>
          </c:val>
          <c:extLst>
            <c:ext xmlns:c16="http://schemas.microsoft.com/office/drawing/2014/chart" uri="{C3380CC4-5D6E-409C-BE32-E72D297353CC}">
              <c16:uniqueId val="{00000009-DE64-4FE7-A479-40EAB8031B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12700</c:v>
                </c:pt>
                <c:pt idx="5">
                  <c:v>13100</c:v>
                </c:pt>
                <c:pt idx="8">
                  <c:v>13736</c:v>
                </c:pt>
                <c:pt idx="11">
                  <c:v>15744</c:v>
                </c:pt>
                <c:pt idx="14">
                  <c:v>19111</c:v>
                </c:pt>
              </c:numCache>
            </c:numRef>
          </c:val>
          <c:extLst>
            <c:ext xmlns:c16="http://schemas.microsoft.com/office/drawing/2014/chart" uri="{C3380CC4-5D6E-409C-BE32-E72D297353CC}">
              <c16:uniqueId val="{00000000-B4DC-45CB-B6FE-2141EBC95F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280</c:v>
                </c:pt>
                <c:pt idx="5">
                  <c:v>224</c:v>
                </c:pt>
                <c:pt idx="8">
                  <c:v>250</c:v>
                </c:pt>
                <c:pt idx="11">
                  <c:v>409</c:v>
                </c:pt>
                <c:pt idx="14">
                  <c:v>417</c:v>
                </c:pt>
              </c:numCache>
            </c:numRef>
          </c:val>
          <c:extLst>
            <c:ext xmlns:c16="http://schemas.microsoft.com/office/drawing/2014/chart" uri="{C3380CC4-5D6E-409C-BE32-E72D297353CC}">
              <c16:uniqueId val="{00000001-B4DC-45CB-B6FE-2141EBC95F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6373</c:v>
                </c:pt>
                <c:pt idx="5">
                  <c:v>6375</c:v>
                </c:pt>
                <c:pt idx="8">
                  <c:v>6638</c:v>
                </c:pt>
                <c:pt idx="11">
                  <c:v>6756</c:v>
                </c:pt>
                <c:pt idx="14">
                  <c:v>6529</c:v>
                </c:pt>
              </c:numCache>
            </c:numRef>
          </c:val>
          <c:extLst>
            <c:ext xmlns:c16="http://schemas.microsoft.com/office/drawing/2014/chart" uri="{C3380CC4-5D6E-409C-BE32-E72D297353CC}">
              <c16:uniqueId val="{00000002-B4DC-45CB-B6FE-2141EBC95F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DC-45CB-B6FE-2141EBC95F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4DC-45CB-B6FE-2141EBC95F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DC-45CB-B6FE-2141EBC95F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1715</c:v>
                </c:pt>
                <c:pt idx="3">
                  <c:v>1749</c:v>
                </c:pt>
                <c:pt idx="6">
                  <c:v>1751</c:v>
                </c:pt>
                <c:pt idx="9">
                  <c:v>1723</c:v>
                </c:pt>
                <c:pt idx="12">
                  <c:v>1780</c:v>
                </c:pt>
              </c:numCache>
            </c:numRef>
          </c:val>
          <c:extLst>
            <c:ext xmlns:c16="http://schemas.microsoft.com/office/drawing/2014/chart" uri="{C3380CC4-5D6E-409C-BE32-E72D297353CC}">
              <c16:uniqueId val="{00000006-B4DC-45CB-B6FE-2141EBC95F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66</c:v>
                </c:pt>
                <c:pt idx="3">
                  <c:v>0</c:v>
                </c:pt>
                <c:pt idx="6">
                  <c:v>0</c:v>
                </c:pt>
                <c:pt idx="9">
                  <c:v>0</c:v>
                </c:pt>
                <c:pt idx="12">
                  <c:v>0</c:v>
                </c:pt>
              </c:numCache>
            </c:numRef>
          </c:val>
          <c:extLst>
            <c:ext xmlns:c16="http://schemas.microsoft.com/office/drawing/2014/chart" uri="{C3380CC4-5D6E-409C-BE32-E72D297353CC}">
              <c16:uniqueId val="{00000007-B4DC-45CB-B6FE-2141EBC95F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4509</c:v>
                </c:pt>
                <c:pt idx="3">
                  <c:v>4406</c:v>
                </c:pt>
                <c:pt idx="6">
                  <c:v>4474</c:v>
                </c:pt>
                <c:pt idx="9">
                  <c:v>4427</c:v>
                </c:pt>
                <c:pt idx="12">
                  <c:v>4050</c:v>
                </c:pt>
              </c:numCache>
            </c:numRef>
          </c:val>
          <c:extLst>
            <c:ext xmlns:c16="http://schemas.microsoft.com/office/drawing/2014/chart" uri="{C3380CC4-5D6E-409C-BE32-E72D297353CC}">
              <c16:uniqueId val="{00000008-B4DC-45CB-B6FE-2141EBC95F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4DC-45CB-B6FE-2141EBC95F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13020</c:v>
                </c:pt>
                <c:pt idx="3">
                  <c:v>13366</c:v>
                </c:pt>
                <c:pt idx="6">
                  <c:v>14117</c:v>
                </c:pt>
                <c:pt idx="9">
                  <c:v>16366</c:v>
                </c:pt>
                <c:pt idx="12">
                  <c:v>21450</c:v>
                </c:pt>
              </c:numCache>
            </c:numRef>
          </c:val>
          <c:extLst>
            <c:ext xmlns:c16="http://schemas.microsoft.com/office/drawing/2014/chart" uri="{C3380CC4-5D6E-409C-BE32-E72D297353CC}">
              <c16:uniqueId val="{0000000A-B4DC-45CB-B6FE-2141EBC95F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1223</c:v>
                </c:pt>
                <c:pt idx="14">
                  <c:v>#N/A</c:v>
                </c:pt>
              </c:numCache>
            </c:numRef>
          </c:val>
          <c:smooth val="0"/>
          <c:extLst>
            <c:ext xmlns:c16="http://schemas.microsoft.com/office/drawing/2014/chart" uri="{C3380CC4-5D6E-409C-BE32-E72D297353CC}">
              <c16:uniqueId val="{0000000B-B4DC-45CB-B6FE-2141EBC95F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1200</c:v>
                </c:pt>
                <c:pt idx="1">
                  <c:v>1246</c:v>
                </c:pt>
                <c:pt idx="2">
                  <c:v>1246</c:v>
                </c:pt>
              </c:numCache>
            </c:numRef>
          </c:val>
          <c:extLst>
            <c:ext xmlns:c16="http://schemas.microsoft.com/office/drawing/2014/chart" uri="{C3380CC4-5D6E-409C-BE32-E72D297353CC}">
              <c16:uniqueId val="{00000000-C006-4806-8599-8A4FE08D82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2177</c:v>
                </c:pt>
                <c:pt idx="1">
                  <c:v>2435</c:v>
                </c:pt>
                <c:pt idx="2">
                  <c:v>2627</c:v>
                </c:pt>
              </c:numCache>
            </c:numRef>
          </c:val>
          <c:extLst>
            <c:ext xmlns:c16="http://schemas.microsoft.com/office/drawing/2014/chart" uri="{C3380CC4-5D6E-409C-BE32-E72D297353CC}">
              <c16:uniqueId val="{00000001-C006-4806-8599-8A4FE08D82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4290</c:v>
                </c:pt>
                <c:pt idx="1">
                  <c:v>4298</c:v>
                </c:pt>
                <c:pt idx="2">
                  <c:v>3940</c:v>
                </c:pt>
              </c:numCache>
            </c:numRef>
          </c:val>
          <c:extLst>
            <c:ext xmlns:c16="http://schemas.microsoft.com/office/drawing/2014/chart" uri="{C3380CC4-5D6E-409C-BE32-E72D297353CC}">
              <c16:uniqueId val="{00000002-C006-4806-8599-8A4FE08D827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{41612010-62E7-40F0-B287-0B3F076216D8}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492-4366-A23C-DF887E0443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{BB7F39FB-F93E-4086-A383-6450A2244CE2}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92-4366-A23C-DF887E0443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{FAEF25E0-58C7-4638-9B6E-27D480B34988}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92-4366-A23C-DF887E0443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{17FCB849-8318-4A1E-9AB5-7FE67EA1E78C}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92-4366-A23C-DF887E0443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{3EB5A667-81DC-445A-940B-8984F46E1300}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92-4366-A23C-DF887E0443D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{535A356C-3BCE-4C67-B646-F17A737BEDD3}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492-4366-A23C-DF887E0443D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{CABD6814-17AA-470D-B701-1C05FFBBB94F}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492-4366-A23C-DF887E0443D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{59ADC0CA-50D7-4FB7-A0D3-7B126B20126D}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492-4366-A23C-DF887E0443D8}"/>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{80050515-7765-41EE-B55A-284A37E273D3}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492-4366-A23C-DF887E0443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61.3</c:v>
                </c:pt>
                <c:pt idx="16">
                  <c:v>62.4</c:v>
                </c:pt>
                <c:pt idx="24">
                  <c:v>62.9</c:v>
                </c:pt>
                <c:pt idx="32">
                  <c:v>58</c:v>
                </c:pt>
              </c:numCache>
            </c:numRef>
          </c:xVal>
          <c:yVal>
            <c:numRef>
              <c:f>公会計指標分析・財政指標組合せ分析表!$BP$51:$DC$51</c:f>
              <c:numCache>
                <c:formatCode>#,##0.0;"▲ "#,##0.0</c:formatCode>
                <c:ptCount val="40"/>
                <c:pt idx="32">
                  <c:v>22</c:v>
                </c:pt>
              </c:numCache>
            </c:numRef>
          </c:yVal>
          <c:smooth val="0"/>
          <c:extLst>
            <c:ext xmlns:c16="http://schemas.microsoft.com/office/drawing/2014/chart" uri="{C3380CC4-5D6E-409C-BE32-E72D297353CC}">
              <c16:uniqueId val="{00000009-2492-4366-A23C-DF887E0443D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{D74063F5-08F5-4287-96C7-6FCDD76E519D}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492-4366-A23C-DF887E0443D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{66DE6847-9449-4112-AD76-E9D83B6B1293}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92-4366-A23C-DF887E0443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{5623426F-A62F-4D07-97AA-DC0E836E0159}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92-4366-A23C-DF887E0443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{16DAB926-ECEA-42BF-98AF-E1B280AADD1C}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92-4366-A23C-DF887E0443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{EC233EA3-0E88-4393-84E8-A392263711C4}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92-4366-A23C-DF887E0443D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{93DD83BC-C6DB-4129-A3C9-779F72FC23DD}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492-4366-A23C-DF887E0443D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{EA87F3D7-1CA2-49DD-B200-6C7261C9B9DA}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492-4366-A23C-DF887E0443D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{CBEC5234-3FB5-4343-8F1D-8ABD185F9F36}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492-4366-A23C-DF887E0443D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{FEDBDBF4-C7CB-4B0D-82B7-BBC6B545399C}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492-4366-A23C-DF887E0443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2492-4366-A23C-DF887E0443D8}"/>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{1D27082E-01D9-4186-9B3A-D00363818108}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DFB-499E-80B4-3FB669EC44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{28A3841E-6561-43BD-9BE9-93C55CAEB156}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FB-499E-80B4-3FB669EC44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{A8F4466D-E28B-45E6-A0FD-B3BFB6CB114E}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FB-499E-80B4-3FB669EC44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{A2A1DF1B-7A3F-40D5-91FB-F8A540C9CA9C}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FB-499E-80B4-3FB669EC44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{791F9061-8AA1-4BA8-A481-6DC393BE399A}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FB-499E-80B4-3FB669EC449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{204AD1D1-16C4-43EE-9FBF-38C4B4EE63D2}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DFB-499E-80B4-3FB669EC449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{EF75B6E6-0203-43DE-A6FD-7681E72C080A}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DFB-499E-80B4-3FB669EC449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{4023FAED-8469-46AF-B6D4-8B36881556AE}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DFB-499E-80B4-3FB669EC449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{98EC8B19-6885-40C9-ADDB-D1BCC9C504E6}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DFB-499E-80B4-3FB669EC44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6.7</c:v>
                </c:pt>
                <c:pt idx="16">
                  <c:v>5.9</c:v>
                </c:pt>
                <c:pt idx="24">
                  <c:v>5.4</c:v>
                </c:pt>
                <c:pt idx="32">
                  <c:v>5.3</c:v>
                </c:pt>
              </c:numCache>
            </c:numRef>
          </c:xVal>
          <c:yVal>
            <c:numRef>
              <c:f>公会計指標分析・財政指標組合せ分析表!$BP$73:$DC$73</c:f>
              <c:numCache>
                <c:formatCode>#,##0.0;"▲ "#,##0.0</c:formatCode>
                <c:ptCount val="40"/>
                <c:pt idx="32">
                  <c:v>22</c:v>
                </c:pt>
              </c:numCache>
            </c:numRef>
          </c:yVal>
          <c:smooth val="0"/>
          <c:extLst>
            <c:ext xmlns:c16="http://schemas.microsoft.com/office/drawing/2014/chart" uri="{C3380CC4-5D6E-409C-BE32-E72D297353CC}">
              <c16:uniqueId val="{00000009-5DFB-499E-80B4-3FB669EC44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{84D113EB-935A-4BFF-82E3-0560CFD096C2}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DFB-499E-80B4-3FB669EC449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{F09CB560-B715-421E-98D0-6513275AB956}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FB-499E-80B4-3FB669EC44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{5F3F86DC-00FB-4202-B936-6E32AC020558}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FB-499E-80B4-3FB669EC44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{837462B2-3E1E-4F6A-90A2-C1E726F904B4}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FB-499E-80B4-3FB669EC44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{739EE0C9-55E5-4442-AEE6-FA5E18EFAFE3}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FB-499E-80B4-3FB669EC449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{51DF6CE5-226D-4717-9565-C99D0A018DF7}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DFB-499E-80B4-3FB669EC449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{444814C4-3052-4F3F-A2A1-4526BB545F79}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DFB-499E-80B4-3FB669EC449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{1EC00E3F-504E-475E-A12E-6A17C8D3F7A1}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DFB-499E-80B4-3FB669EC449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{AC5551BA-4D94-4EE3-972A-9D6A9DF9FD30}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DFB-499E-80B4-3FB669EC44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5DFB-499E-80B4-3FB669EC449F}"/>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国民健康保険事業については、低所得者層の加入割合が高い反面、高齢者が多く医療費が増大するという構造的問題を抱えている。</a:t>
          </a:r>
          <a:endParaRPr lang="ja-JP" altLang="ja-JP" sz="1400">
            <a:effectLst/>
          </a:endParaRPr>
        </a:p>
        <a:p>
          <a:r>
            <a:rPr kumimoji="1" lang="ja-JP" altLang="ja-JP" sz="1100">
              <a:solidFill>
                <a:schemeClr val="dk1"/>
              </a:solidFill>
              <a:effectLst/>
              <a:latin typeface="+mn-lt"/>
              <a:ea typeface="+mn-ea"/>
              <a:cs typeface="+mn-cs"/>
            </a:rPr>
            <a:t>　本市の国保会計においては、人口減少により被保険者が年々減少する一方、医療の高度化等による医療費の増加</a:t>
          </a:r>
          <a:r>
            <a:rPr kumimoji="1" lang="ja-JP" altLang="en-US" sz="1100">
              <a:solidFill>
                <a:schemeClr val="dk1"/>
              </a:solidFill>
              <a:effectLst/>
              <a:latin typeface="+mn-lt"/>
              <a:ea typeface="+mn-ea"/>
              <a:cs typeface="+mn-cs"/>
            </a:rPr>
            <a:t>等により</a:t>
          </a:r>
          <a:r>
            <a:rPr kumimoji="1" lang="ja-JP" altLang="ja-JP" sz="1100">
              <a:solidFill>
                <a:schemeClr val="dk1"/>
              </a:solidFill>
              <a:effectLst/>
              <a:latin typeface="+mn-lt"/>
              <a:ea typeface="+mn-ea"/>
              <a:cs typeface="+mn-cs"/>
            </a:rPr>
            <a:t>慢性的な赤字会計となっている。</a:t>
          </a:r>
          <a:endParaRPr lang="ja-JP" altLang="ja-JP" sz="1400">
            <a:effectLst/>
          </a:endParaRPr>
        </a:p>
        <a:p>
          <a:r>
            <a:rPr kumimoji="1" lang="ja-JP" altLang="ja-JP" sz="1100">
              <a:solidFill>
                <a:schemeClr val="dk1"/>
              </a:solidFill>
              <a:effectLst/>
              <a:latin typeface="+mn-lt"/>
              <a:ea typeface="+mn-ea"/>
              <a:cs typeface="+mn-cs"/>
            </a:rPr>
            <a:t>　このことから、国保財政安定化を図るため、保険税率の適正化と合わせて一般会計からの法定外繰り出しを</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年度から拡充し、</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年度末時点で</a:t>
          </a:r>
          <a:r>
            <a:rPr kumimoji="1" lang="en-US" altLang="ja-JP" sz="1100">
              <a:solidFill>
                <a:schemeClr val="dk1"/>
              </a:solidFill>
              <a:effectLst/>
              <a:latin typeface="+mn-lt"/>
              <a:ea typeface="+mn-ea"/>
              <a:cs typeface="+mn-cs"/>
            </a:rPr>
            <a:t>519</a:t>
          </a:r>
          <a:r>
            <a:rPr kumimoji="1" lang="ja-JP" altLang="ja-JP" sz="1100">
              <a:solidFill>
                <a:schemeClr val="dk1"/>
              </a:solidFill>
              <a:effectLst/>
              <a:latin typeface="+mn-lt"/>
              <a:ea typeface="+mn-ea"/>
              <a:cs typeface="+mn-cs"/>
            </a:rPr>
            <a:t>百万円あった累積赤字は、令和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年度末で解消された。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国保財政運営の広域化（都道府県移行）が開始され、今後、より一層の医療費適正化につながる取り組みが重要となってくることから、特定健診の実施やジェネリック医薬品の推奨等により医療給付費の適正化を推進するとともに、適切な保険税率の見直しにも取り組み歳入確保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将来負担額で大きなウエイトを占めている地方債現在高は、市庁舎建設並びに統合中学校建設</a:t>
          </a:r>
          <a:r>
            <a:rPr kumimoji="1" lang="ja-JP" altLang="en-US" sz="1100">
              <a:solidFill>
                <a:schemeClr val="dk1"/>
              </a:solidFill>
              <a:effectLst/>
              <a:latin typeface="+mn-lt"/>
              <a:ea typeface="+mn-ea"/>
              <a:cs typeface="+mn-cs"/>
            </a:rPr>
            <a:t>にかかる市債を発行したことで、大きく増加している。</a:t>
          </a:r>
          <a:r>
            <a:rPr kumimoji="1" lang="ja-JP" altLang="ja-JP" sz="1100">
              <a:solidFill>
                <a:schemeClr val="dk1"/>
              </a:solidFill>
              <a:effectLst/>
              <a:latin typeface="+mn-lt"/>
              <a:ea typeface="+mn-ea"/>
              <a:cs typeface="+mn-cs"/>
            </a:rPr>
            <a:t>将来負担額全体では対前年度</a:t>
          </a:r>
          <a:r>
            <a:rPr kumimoji="1" lang="en-US" altLang="ja-JP" sz="1100">
              <a:solidFill>
                <a:schemeClr val="dk1"/>
              </a:solidFill>
              <a:effectLst/>
              <a:latin typeface="+mn-lt"/>
              <a:ea typeface="+mn-ea"/>
              <a:cs typeface="+mn-cs"/>
            </a:rPr>
            <a:t>4,764</a:t>
          </a:r>
          <a:r>
            <a:rPr kumimoji="1" lang="ja-JP" altLang="ja-JP" sz="1100">
              <a:solidFill>
                <a:schemeClr val="dk1"/>
              </a:solidFill>
              <a:effectLst/>
              <a:latin typeface="+mn-lt"/>
              <a:ea typeface="+mn-ea"/>
              <a:cs typeface="+mn-cs"/>
            </a:rPr>
            <a:t>百万円の増となって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充当可能財源等の伸びを上回ったことから比率は上がっている。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持続可能な財政運営を確保するため、公債費負担適正化計画に基づく公債費の管理に努め、普通交付税非算入公債費の規模によっては、繰上償還並びに減債基金取崩等を検討し、比率の適正かつ安定的な管理に取り組む。</a:t>
          </a:r>
          <a:endParaRPr lang="ja-JP" altLang="ja-JP">
            <a:effectLst/>
          </a:endParaRPr>
        </a:p>
        <a:p>
          <a:r>
            <a:rPr kumimoji="1" lang="ja-JP" altLang="ja-JP" sz="1100">
              <a:solidFill>
                <a:schemeClr val="dk1"/>
              </a:solidFill>
              <a:effectLst/>
              <a:latin typeface="+mn-lt"/>
              <a:ea typeface="+mn-ea"/>
              <a:cs typeface="+mn-cs"/>
            </a:rPr>
            <a:t>　あわせて平成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年度に策定した公共施設等総合管理計画に基づく普通建設事業の最適化により更新費用の抑制・平準化を推進する。</a:t>
          </a:r>
          <a:endParaRPr lang="ja-JP" altLang="ja-JP">
            <a:effectLst/>
          </a:endParaRPr>
        </a:p>
        <a:p>
          <a:endParaRPr lang="ja-JP" altLang="ja-JP" sz="1400">
            <a:solidFill>
              <a:srgbClr val="FF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高知県安芸市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近年の大型事業に係る公債費管理の備えとして減債基金へ</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積立、また、ふるさと納税を原資としたふるさと応援基金の積立などを実施した。</a:t>
          </a:r>
          <a:endParaRPr lang="ja-JP" altLang="ja-JP" sz="1400">
            <a:effectLst/>
          </a:endParaRPr>
        </a:p>
        <a:p>
          <a:r>
            <a:rPr kumimoji="1" lang="ja-JP" altLang="ja-JP" sz="1100">
              <a:solidFill>
                <a:schemeClr val="dk1"/>
              </a:solidFill>
              <a:effectLst/>
              <a:latin typeface="+mn-lt"/>
              <a:ea typeface="+mn-ea"/>
              <a:cs typeface="+mn-cs"/>
            </a:rPr>
            <a:t>一方、市庁舎建設事業の財源として施設整備基金の取崩や、土佐くろしお鉄道ごめん・なはり線の経営支援として鉄道助成基金の取崩などを実施した。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国による景気対策や南海トラフ地震対応、近年の大型事業のほか、平成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月豪雨災害への対応などにより、市債発行額が増加傾向となっている。市庁舎建設並びに統合中学校建設事業にかかる市債の償還が本格的に始まる令和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年度以降は公債費管理に苦慮することを想定していることから、今後も計画的な運用を継続し、弾力性のある財政基盤の確立に取り組む。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施設整備基金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公共施設等整備促進のための基金で、喫緊の課題である市庁舎建設や公共施設等の老朽化対策の財源とする。</a:t>
          </a:r>
          <a:endParaRPr lang="ja-JP" altLang="ja-JP" sz="1400">
            <a:effectLst/>
          </a:endParaRPr>
        </a:p>
        <a:p>
          <a:r>
            <a:rPr kumimoji="1" lang="ja-JP" altLang="ja-JP" sz="1100">
              <a:solidFill>
                <a:schemeClr val="dk1"/>
              </a:solidFill>
              <a:effectLst/>
              <a:latin typeface="+mn-lt"/>
              <a:ea typeface="+mn-ea"/>
              <a:cs typeface="+mn-cs"/>
            </a:rPr>
            <a:t>鉄道経営助成基金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地域公共交通の確保を図るため高知県及び沿線市町村により造成された基金で、経営助成を目的とする。</a:t>
          </a:r>
          <a:endParaRPr lang="ja-JP" altLang="ja-JP" sz="1400">
            <a:effectLst/>
          </a:endParaRPr>
        </a:p>
        <a:p>
          <a:r>
            <a:rPr kumimoji="1" lang="ja-JP" altLang="ja-JP" sz="1100">
              <a:solidFill>
                <a:schemeClr val="dk1"/>
              </a:solidFill>
              <a:effectLst/>
              <a:latin typeface="+mn-lt"/>
              <a:ea typeface="+mn-ea"/>
              <a:cs typeface="+mn-cs"/>
            </a:rPr>
            <a:t>ふるさと応援基金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ふるさと納税寄付金を原資とした基金で、条例で定める各事業への財源とする。</a:t>
          </a:r>
          <a:endParaRPr lang="ja-JP" altLang="ja-JP" sz="1400">
            <a:effectLst/>
          </a:endParaRPr>
        </a:p>
        <a:p>
          <a:r>
            <a:rPr kumimoji="1" lang="ja-JP" altLang="ja-JP" sz="1100">
              <a:solidFill>
                <a:schemeClr val="dk1"/>
              </a:solidFill>
              <a:effectLst/>
              <a:latin typeface="+mn-lt"/>
              <a:ea typeface="+mn-ea"/>
              <a:cs typeface="+mn-cs"/>
            </a:rPr>
            <a:t>退職手当基金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年度間負担の平準化を図る目的に、平均退職金と実際の退職金との差額を基金積立又は取崩により調整。</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施設整備基金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公共施設等の老朽化対策並びに市庁舎建設事業の財源として取崩するとともに、今後の大型事業の財源として計画的な積立を実施。</a:t>
          </a:r>
          <a:endParaRPr lang="ja-JP" altLang="ja-JP" sz="1400">
            <a:effectLst/>
          </a:endParaRPr>
        </a:p>
        <a:p>
          <a:r>
            <a:rPr kumimoji="1" lang="ja-JP" altLang="ja-JP" sz="1100">
              <a:solidFill>
                <a:schemeClr val="dk1"/>
              </a:solidFill>
              <a:effectLst/>
              <a:latin typeface="+mn-lt"/>
              <a:ea typeface="+mn-ea"/>
              <a:cs typeface="+mn-cs"/>
            </a:rPr>
            <a:t>鉄道経営助成基金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土佐くろしお鉄道の赤字補てんの財源とするため取崩を実施。</a:t>
          </a:r>
          <a:endParaRPr lang="ja-JP" altLang="ja-JP" sz="1400">
            <a:effectLst/>
          </a:endParaRPr>
        </a:p>
        <a:p>
          <a:r>
            <a:rPr kumimoji="1" lang="ja-JP" altLang="ja-JP" sz="1100">
              <a:solidFill>
                <a:schemeClr val="dk1"/>
              </a:solidFill>
              <a:effectLst/>
              <a:latin typeface="+mn-lt"/>
              <a:ea typeface="+mn-ea"/>
              <a:cs typeface="+mn-cs"/>
            </a:rPr>
            <a:t>ふるさと応援基金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各種単独事業の財源として基金を取崩するとともに、ふるさと納税寄付金の積立を実施。</a:t>
          </a:r>
          <a:endParaRPr lang="ja-JP" altLang="ja-JP" sz="1400">
            <a:effectLst/>
          </a:endParaRPr>
        </a:p>
        <a:p>
          <a:r>
            <a:rPr kumimoji="1" lang="ja-JP" altLang="ja-JP" sz="1100">
              <a:solidFill>
                <a:schemeClr val="dk1"/>
              </a:solidFill>
              <a:effectLst/>
              <a:latin typeface="+mn-lt"/>
              <a:ea typeface="+mn-ea"/>
              <a:cs typeface="+mn-cs"/>
            </a:rPr>
            <a:t>退職手当基金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退職金実績額が平均退職金を下回ったため財源調整として取崩を実施。</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特定目的基金については、各基金設置条例に規定された目的を達成するため、計画的な運用に努めていく。</a:t>
          </a:r>
          <a:endParaRPr lang="ja-JP" altLang="ja-JP" sz="1400">
            <a:effectLst/>
          </a:endParaRPr>
        </a:p>
        <a:p>
          <a:r>
            <a:rPr kumimoji="1" lang="ja-JP" altLang="ja-JP" sz="1100">
              <a:solidFill>
                <a:schemeClr val="dk1"/>
              </a:solidFill>
              <a:effectLst/>
              <a:latin typeface="+mn-lt"/>
              <a:ea typeface="+mn-ea"/>
              <a:cs typeface="+mn-cs"/>
            </a:rPr>
            <a:t>特に、施設整備基金については、</a:t>
          </a:r>
          <a:r>
            <a:rPr kumimoji="1" lang="ja-JP" altLang="en-US" sz="1100">
              <a:solidFill>
                <a:schemeClr val="dk1"/>
              </a:solidFill>
              <a:effectLst/>
              <a:latin typeface="+mn-lt"/>
              <a:ea typeface="+mn-ea"/>
              <a:cs typeface="+mn-cs"/>
            </a:rPr>
            <a:t>今後控えている</a:t>
          </a:r>
          <a:r>
            <a:rPr kumimoji="1" lang="ja-JP" altLang="ja-JP" sz="1100">
              <a:solidFill>
                <a:schemeClr val="dk1"/>
              </a:solidFill>
              <a:effectLst/>
              <a:latin typeface="+mn-lt"/>
              <a:ea typeface="+mn-ea"/>
              <a:cs typeface="+mn-cs"/>
            </a:rPr>
            <a:t>小学校の統合や図書館・市民会館の建替などの大型事業への対応に加え、公共施設等の老朽化対策など、多額の財政需要が見込まれており、将来負担の軽減のため、令和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年度以降も計画的な積立を行う。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安芸市行政振興基金条例に基づき、基金運用利子の積立を実施した。</a:t>
          </a:r>
          <a:endParaRPr lang="ja-JP" altLang="ja-JP" sz="11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については、災害等に対応した歳出増や地方税収入の激減など多額の一般財源を要する事態に陥った場合においても、「決算上の赤字」を回避しながら行政サービスを安定的に運営するため、標準財政規模に対する全国平均を加味しながら基金の造成を行い、不測の事態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近年の大型事業に係る公債費管理の備えとして積立を実施した。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国による景気対策や南海トラフ地震対応、近年の大型事業のほか、平成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月豪雨災害への対応などにより、市債発行額が増加傾向となっている。市庁舎建設並びに統合中学校建設</a:t>
          </a:r>
          <a:r>
            <a:rPr kumimoji="1" lang="ja-JP" altLang="en-US" sz="1100">
              <a:solidFill>
                <a:schemeClr val="dk1"/>
              </a:solidFill>
              <a:effectLst/>
              <a:latin typeface="+mn-lt"/>
              <a:ea typeface="+mn-ea"/>
              <a:cs typeface="+mn-cs"/>
            </a:rPr>
            <a:t>事業にかかる市債の償還が本格的に始まる令和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年度以降は</a:t>
          </a:r>
          <a:r>
            <a:rPr kumimoji="1" lang="ja-JP" altLang="ja-JP" sz="1100">
              <a:solidFill>
                <a:schemeClr val="dk1"/>
              </a:solidFill>
              <a:effectLst/>
              <a:latin typeface="+mn-lt"/>
              <a:ea typeface="+mn-ea"/>
              <a:cs typeface="+mn-cs"/>
            </a:rPr>
            <a:t>公債費管理に苦慮することを想定していることから、</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も計画的な</a:t>
          </a:r>
          <a:r>
            <a:rPr kumimoji="1" lang="ja-JP" altLang="en-US" sz="1100">
              <a:solidFill>
                <a:schemeClr val="dk1"/>
              </a:solidFill>
              <a:effectLst/>
              <a:latin typeface="+mn-lt"/>
              <a:ea typeface="+mn-ea"/>
              <a:cs typeface="+mn-cs"/>
            </a:rPr>
            <a:t>運用</a:t>
          </a:r>
          <a:r>
            <a:rPr kumimoji="1" lang="ja-JP" altLang="ja-JP" sz="1100">
              <a:solidFill>
                <a:schemeClr val="dk1"/>
              </a:solidFill>
              <a:effectLst/>
              <a:latin typeface="+mn-lt"/>
              <a:ea typeface="+mn-ea"/>
              <a:cs typeface="+mn-cs"/>
            </a:rPr>
            <a:t>を継続し、弾力性のある財政基盤の確立に取り組む。</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97C39E3-B6A1-4F02-9B7F-01119778D5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3614CEC-A809-40D4-92A8-EFC42FF1B0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CF84191-4057-4311-9126-3C215DE1B5C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243117E-8D58-40B2-9B9B-546BA5AAB56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FA40DAC-537A-4E32-807E-A38AD105C41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59A6972-4178-4AFE-A975-4D07F1C4AB8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234486ED-9DC1-4C7B-8306-108AFD40A3E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F7FE2524-C014-4DBE-B332-3DE71992FBB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BB253EBE-1D7C-4CD5-BBC6-B218A64CA67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E5F58560-19BA-47E0-8396-6B6D2133CA2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83D5D0B2-1338-4B7D-BA10-820183B8740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66754FA9-4C41-4A8A-A0FD-2B044061A02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44FA7275-BBA0-4597-B707-DB10618965B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B012E35A-65E8-48C4-95BD-BA17CECB08F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高知県安芸市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223BB7DD-1ACF-45DD-9A58-EEEBD6059BF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6D73B1FF-F981-4C8A-A015-90BBD339D1F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5B2AC2BD-61D7-458D-9ADB-D90DB50D966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76E40A70-E328-4D05-9869-08FCEC318B5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3BE2C52A-EAFB-4560-B445-AE784CFA099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EF837313-A5EE-4004-8F16-439D46E9653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15,900
15,782
317.16
23,386,937
22,943,879
172,769
6,740,284
21,450,025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6D10D321-D03D-4036-9CEF-19E7247FF61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20DFD897-DE3C-409B-9B2D-00F36AB1CEB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7C580617-0C42-47FE-918D-57560CCC4C5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43B3D5CC-DF0F-495F-BD42-09B34366FF9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6013758E-6C52-4D99-8875-32FE03036A6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62FC1A4A-A71A-4162-82FF-390AA3A0633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B2CFE6F0-40BD-401E-8D23-36BB3CED7BC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81A42D42-57FE-49B2-BCDD-7C95B1BE865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825769E2-5CA6-4739-A8F3-7707EFFE17E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8829E375-3B4C-4D1D-9D23-D9CF4B154EA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F94D3C11-7D6D-4E30-AD8D-08D5F67F116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449D2ACE-D1B8-4576-B830-CCE0BFB3A01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C45B8E54-4888-4270-B80E-6130F9B2D43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3F853492-5EC4-4734-9878-6EEA63A7765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86FA8614-A342-49FC-AE9B-C83A5DABD56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C781095D-AB67-4BB7-8C38-7FA66643FBB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126F38C0-CB5A-453D-92C6-55805224EF2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C5BD7680-1EC5-4D9B-A3FC-67D3B23AFBB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C251B47E-639A-4892-8C7C-8128C1482DD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314BB689-E0E4-4B7E-B2FD-DA55A941406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7B9EAB6C-588C-453B-B2BD-97943B462C3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F0CDD454-04EF-4E1D-9954-F4D591D644A5}"/>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39B03ABE-E48A-440F-9E0E-9985196EBF4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E4CA0788-D6E1-445E-A000-C3ADC8278A5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680C8743-1309-47D2-907F-9F591A22049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A7B8AB0F-732B-4EA3-B9EE-B305E57E209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62841CAE-A42C-483C-AF31-77BEF99EF2C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96C66ECC-E8AF-44F1-BBF4-5CCFEBC7359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B3DAC6ED-D653-47F8-8D62-2D3C962E3F4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34C0E900-F6F7-4976-98EE-813F19E9DCE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4F065EE4-0BC5-44E2-B438-D9B0E9A961D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BD3C5FD4-76A1-4961-9E4D-94938EE1984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3EAFFBEC-F349-4779-AF08-286BDA3996C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9E0D9403-B90F-4BBF-8E98-B8963156EE1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7EB4DF53-3851-4B44-BCC1-81D8E0E5725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年度の有形固定資産減価償却率は、</a:t>
          </a:r>
          <a:r>
            <a:rPr kumimoji="1" lang="ja-JP" altLang="en-US" sz="1100">
              <a:solidFill>
                <a:schemeClr val="dk1"/>
              </a:solidFill>
              <a:effectLst/>
              <a:latin typeface="+mn-lt"/>
              <a:ea typeface="+mn-ea"/>
              <a:cs typeface="+mn-cs"/>
            </a:rPr>
            <a:t>新庁舎及び統合中学校建設により、増加し続けてきた数値が大きく減少し大幅に改善した。しかしながら、旧施設は残存しているため、除却や改修等の抜本的対策が今後の課題である。また、</a:t>
          </a:r>
          <a:r>
            <a:rPr kumimoji="1" lang="ja-JP" altLang="ja-JP" sz="1100">
              <a:solidFill>
                <a:schemeClr val="dk1"/>
              </a:solidFill>
              <a:effectLst/>
              <a:latin typeface="+mn-lt"/>
              <a:ea typeface="+mn-ea"/>
              <a:cs typeface="+mn-cs"/>
            </a:rPr>
            <a:t>償却率が</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％前後の施設が多数存在しており、計画的な施設の除却・更新等を進め、公共施設等の最適な配置の実現</a:t>
          </a:r>
          <a:r>
            <a:rPr kumimoji="1" lang="ja-JP" altLang="en-US" sz="1100">
              <a:solidFill>
                <a:schemeClr val="dk1"/>
              </a:solidFill>
              <a:effectLst/>
              <a:latin typeface="+mn-lt"/>
              <a:ea typeface="+mn-ea"/>
              <a:cs typeface="+mn-cs"/>
            </a:rPr>
            <a:t>に取り組む</a:t>
          </a:r>
          <a:r>
            <a:rPr kumimoji="1" lang="ja-JP" altLang="ja-JP" sz="1100">
              <a:solidFill>
                <a:schemeClr val="dk1"/>
              </a:solidFill>
              <a:effectLst/>
              <a:latin typeface="+mn-lt"/>
              <a:ea typeface="+mn-ea"/>
              <a:cs typeface="+mn-cs"/>
            </a:rPr>
            <a:t>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BF1AC053-5984-4A9B-A60C-5797071CC70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B1EA98F7-3807-428F-ACEB-7F5969BFBBA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147C5CF4-975F-4BE5-A83E-71A90DBB184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898A8699-D963-464E-A44A-9BBB57FEF9A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1" name="テキスト ボックス 60">
          <a:extLst>
            <a:ext uri="{FF2B5EF4-FFF2-40B4-BE49-F238E27FC236}">
              <a16:creationId xmlns:a16="http://schemas.microsoft.com/office/drawing/2014/main" id="{F27E2852-1284-4A81-82BF-18C96074BE16}"/>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9FFBF78B-43E5-4173-826A-6BD7DC05A5E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4FECA6C6-57DB-4A33-921C-6D114736F76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DB843B8F-7375-46D5-856E-03FE18A5FE3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8EB2AF5A-EC58-4B12-9C8C-9F465F6AE71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3A95028F-0AF1-4652-B8AA-81846DD2F22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8F75A6FA-5144-4FD5-814E-673DC1DDD019}"/>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6B056E1A-5145-4373-BED7-DC8E99B7D96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9FBA61BC-E4A2-48E1-8484-5C0A637E170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F007E8E4-4318-4DA8-8FF5-A0BDE639716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DE51516A-C516-407E-B77A-33D984F1354A}"/>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8177DB5-988F-4108-AB3A-27B7E294712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3" name="直線コネクタ 72">
          <a:extLst>
            <a:ext uri="{FF2B5EF4-FFF2-40B4-BE49-F238E27FC236}">
              <a16:creationId xmlns:a16="http://schemas.microsoft.com/office/drawing/2014/main" id="{4A43FC53-69FF-40A7-BB5D-079118ADB814}"/>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4" name="有形固定資産減価償却率最小値テキスト">
          <a:extLst>
            <a:ext uri="{FF2B5EF4-FFF2-40B4-BE49-F238E27FC236}">
              <a16:creationId xmlns:a16="http://schemas.microsoft.com/office/drawing/2014/main" id="{2176C04D-F129-4B30-AF6C-BC53A020D5EE}"/>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5" name="直線コネクタ 74">
          <a:extLst>
            <a:ext uri="{FF2B5EF4-FFF2-40B4-BE49-F238E27FC236}">
              <a16:creationId xmlns:a16="http://schemas.microsoft.com/office/drawing/2014/main" id="{D6F99077-4BC6-4526-9C7F-16EDD19B6BAF}"/>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6" name="有形固定資産減価償却率最大値テキスト">
          <a:extLst>
            <a:ext uri="{FF2B5EF4-FFF2-40B4-BE49-F238E27FC236}">
              <a16:creationId xmlns:a16="http://schemas.microsoft.com/office/drawing/2014/main" id="{2E883B8D-E979-4E7D-886D-953B2B1E5628}"/>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7" name="直線コネクタ 76">
          <a:extLst>
            <a:ext uri="{FF2B5EF4-FFF2-40B4-BE49-F238E27FC236}">
              <a16:creationId xmlns:a16="http://schemas.microsoft.com/office/drawing/2014/main" id="{C048925A-05BD-45A0-99EB-46A1F0079643}"/>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8" name="有形固定資産減価償却率平均値テキスト">
          <a:extLst>
            <a:ext uri="{FF2B5EF4-FFF2-40B4-BE49-F238E27FC236}">
              <a16:creationId xmlns:a16="http://schemas.microsoft.com/office/drawing/2014/main" id="{9AF3F138-82E3-4CCD-ADA7-658ABEE497CE}"/>
            </a:ext>
          </a:extLst>
        </xdr:cNvPr>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9" name="フローチャート: 判断 78">
          <a:extLst>
            <a:ext uri="{FF2B5EF4-FFF2-40B4-BE49-F238E27FC236}">
              <a16:creationId xmlns:a16="http://schemas.microsoft.com/office/drawing/2014/main" id="{548CBE0E-D97C-4932-BEC7-E0270982A7C3}"/>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0" name="フローチャート: 判断 79">
          <a:extLst>
            <a:ext uri="{FF2B5EF4-FFF2-40B4-BE49-F238E27FC236}">
              <a16:creationId xmlns:a16="http://schemas.microsoft.com/office/drawing/2014/main" id="{65C01DC5-E040-46F7-8D77-41648C6A8DF8}"/>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1" name="フローチャート: 判断 80">
          <a:extLst>
            <a:ext uri="{FF2B5EF4-FFF2-40B4-BE49-F238E27FC236}">
              <a16:creationId xmlns:a16="http://schemas.microsoft.com/office/drawing/2014/main" id="{87C6E0F3-2A05-4C8A-8AF3-43C6560A6320}"/>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2" name="フローチャート: 判断 81">
          <a:extLst>
            <a:ext uri="{FF2B5EF4-FFF2-40B4-BE49-F238E27FC236}">
              <a16:creationId xmlns:a16="http://schemas.microsoft.com/office/drawing/2014/main" id="{E41CB3C0-F031-430F-B577-5A6D04F1EC61}"/>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3" name="フローチャート: 判断 82">
          <a:extLst>
            <a:ext uri="{FF2B5EF4-FFF2-40B4-BE49-F238E27FC236}">
              <a16:creationId xmlns:a16="http://schemas.microsoft.com/office/drawing/2014/main" id="{A1011222-C601-4934-BA09-7B904EE4AC6E}"/>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89774A0-31CC-4AC9-82DD-F5DD634EB32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5673186-F09C-4A37-A976-ECC31F1D173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36E54C0-7C17-4641-AA24-DBA6515D8AD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9BBD301-EA4F-475A-B051-0D7E432E5DA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5F28B8C-E54D-4BE2-B381-CC88C3C672A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30692</xdr:rowOff>
    </xdr:from>
    <xdr:to>
      <xdr:col>23</xdr:col>
      <xdr:colOff>136525</xdr:colOff>
      <xdr:row>30</xdr:row>
      <xdr:rowOff>132292</xdr:rowOff>
    </xdr:to>
    <xdr:sp macro="" textlink="">
      <xdr:nvSpPr>
        <xdr:cNvPr id="89" name="楕円 88">
          <a:extLst>
            <a:ext uri="{FF2B5EF4-FFF2-40B4-BE49-F238E27FC236}">
              <a16:creationId xmlns:a16="http://schemas.microsoft.com/office/drawing/2014/main" id="{E9159A70-83C9-4352-8C94-F2677946DD04}"/>
            </a:ext>
          </a:extLst>
        </xdr:cNvPr>
        <xdr:cNvSpPr/>
      </xdr:nvSpPr>
      <xdr:spPr>
        <a:xfrm>
          <a:off x="47117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53569</xdr:rowOff>
    </xdr:from>
    <xdr:ext cx="405111" cy="259045"/>
    <xdr:sp macro="" textlink="">
      <xdr:nvSpPr>
        <xdr:cNvPr id="90" name="有形固定資産減価償却率該当値テキスト">
          <a:extLst>
            <a:ext uri="{FF2B5EF4-FFF2-40B4-BE49-F238E27FC236}">
              <a16:creationId xmlns:a16="http://schemas.microsoft.com/office/drawing/2014/main" id="{8A4713D1-C93B-4E37-B364-A85DBF4AA017}"/>
            </a:ext>
          </a:extLst>
        </xdr:cNvPr>
        <xdr:cNvSpPr txBox="1"/>
      </xdr:nvSpPr>
      <xdr:spPr>
        <a:xfrm>
          <a:off x="4813300" y="5797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118851</xdr:rowOff>
    </xdr:from>
    <xdr:to>
      <xdr:col>19</xdr:col>
      <xdr:colOff>187325</xdr:colOff>
      <xdr:row>31</xdr:row>
      <xdr:rowOff>49001</xdr:rowOff>
    </xdr:to>
    <xdr:sp macro="" textlink="">
      <xdr:nvSpPr>
        <xdr:cNvPr id="91" name="楕円 90">
          <a:extLst>
            <a:ext uri="{FF2B5EF4-FFF2-40B4-BE49-F238E27FC236}">
              <a16:creationId xmlns:a16="http://schemas.microsoft.com/office/drawing/2014/main" id="{8CB485D1-2B3A-4552-8B24-3D2E1F4E9195}"/>
            </a:ext>
          </a:extLst>
        </xdr:cNvPr>
        <xdr:cNvSpPr/>
      </xdr:nvSpPr>
      <xdr:spPr>
        <a:xfrm>
          <a:off x="4000500" y="60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81492</xdr:rowOff>
    </xdr:from>
    <xdr:to>
      <xdr:col>23</xdr:col>
      <xdr:colOff>85725</xdr:colOff>
      <xdr:row>30</xdr:row>
      <xdr:rowOff>169651</xdr:rowOff>
    </xdr:to>
    <xdr:cxnSp macro="">
      <xdr:nvCxnSpPr>
        <xdr:cNvPr id="92" name="直線コネクタ 91">
          <a:extLst>
            <a:ext uri="{FF2B5EF4-FFF2-40B4-BE49-F238E27FC236}">
              <a16:creationId xmlns:a16="http://schemas.microsoft.com/office/drawing/2014/main" id="{F1BFD96F-2455-418B-9B03-DE2C32CA462B}"/>
            </a:ext>
          </a:extLst>
        </xdr:cNvPr>
        <xdr:cNvCxnSpPr/>
      </xdr:nvCxnSpPr>
      <xdr:spPr>
        <a:xfrm flipV="1">
          <a:off x="4051300" y="5996517"/>
          <a:ext cx="711200" cy="8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93" name="楕円 92">
          <a:extLst>
            <a:ext uri="{FF2B5EF4-FFF2-40B4-BE49-F238E27FC236}">
              <a16:creationId xmlns:a16="http://schemas.microsoft.com/office/drawing/2014/main" id="{604615DA-BF00-4732-9EC5-405C23A61B26}"/>
            </a:ext>
          </a:extLst>
        </xdr:cNvPr>
        <xdr:cNvSpPr/>
      </xdr:nvSpPr>
      <xdr:spPr>
        <a:xfrm>
          <a:off x="3238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160655</xdr:rowOff>
    </xdr:from>
    <xdr:to>
      <xdr:col>19</xdr:col>
      <xdr:colOff>136525</xdr:colOff>
      <xdr:row>30</xdr:row>
      <xdr:rowOff>169651</xdr:rowOff>
    </xdr:to>
    <xdr:cxnSp macro="">
      <xdr:nvCxnSpPr>
        <xdr:cNvPr id="94" name="直線コネクタ 93">
          <a:extLst>
            <a:ext uri="{FF2B5EF4-FFF2-40B4-BE49-F238E27FC236}">
              <a16:creationId xmlns:a16="http://schemas.microsoft.com/office/drawing/2014/main" id="{21FA110D-8082-4D0F-94B7-4F257BF43A1A}"/>
            </a:ext>
          </a:extLst>
        </xdr:cNvPr>
        <xdr:cNvCxnSpPr/>
      </xdr:nvCxnSpPr>
      <xdr:spPr>
        <a:xfrm>
          <a:off x="3289300" y="6075680"/>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90064</xdr:rowOff>
    </xdr:from>
    <xdr:to>
      <xdr:col>11</xdr:col>
      <xdr:colOff>187325</xdr:colOff>
      <xdr:row>31</xdr:row>
      <xdr:rowOff>20214</xdr:rowOff>
    </xdr:to>
    <xdr:sp macro="" textlink="">
      <xdr:nvSpPr>
        <xdr:cNvPr id="95" name="楕円 94">
          <a:extLst>
            <a:ext uri="{FF2B5EF4-FFF2-40B4-BE49-F238E27FC236}">
              <a16:creationId xmlns:a16="http://schemas.microsoft.com/office/drawing/2014/main" id="{70C2A9FD-552E-4644-B81E-615A18FA52E1}"/>
            </a:ext>
          </a:extLst>
        </xdr:cNvPr>
        <xdr:cNvSpPr/>
      </xdr:nvSpPr>
      <xdr:spPr>
        <a:xfrm>
          <a:off x="2476500" y="6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140864</xdr:rowOff>
    </xdr:from>
    <xdr:to>
      <xdr:col>15</xdr:col>
      <xdr:colOff>136525</xdr:colOff>
      <xdr:row>30</xdr:row>
      <xdr:rowOff>160655</xdr:rowOff>
    </xdr:to>
    <xdr:cxnSp macro="">
      <xdr:nvCxnSpPr>
        <xdr:cNvPr id="96" name="直線コネクタ 95">
          <a:extLst>
            <a:ext uri="{FF2B5EF4-FFF2-40B4-BE49-F238E27FC236}">
              <a16:creationId xmlns:a16="http://schemas.microsoft.com/office/drawing/2014/main" id="{9FB8C2A9-E7BA-40B1-A52C-B22BC1364DB3}"/>
            </a:ext>
          </a:extLst>
        </xdr:cNvPr>
        <xdr:cNvCxnSpPr/>
      </xdr:nvCxnSpPr>
      <xdr:spPr>
        <a:xfrm>
          <a:off x="2527300" y="6055889"/>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90064</xdr:rowOff>
    </xdr:from>
    <xdr:to>
      <xdr:col>7</xdr:col>
      <xdr:colOff>187325</xdr:colOff>
      <xdr:row>31</xdr:row>
      <xdr:rowOff>20214</xdr:rowOff>
    </xdr:to>
    <xdr:sp macro="" textlink="">
      <xdr:nvSpPr>
        <xdr:cNvPr id="97" name="楕円 96">
          <a:extLst>
            <a:ext uri="{FF2B5EF4-FFF2-40B4-BE49-F238E27FC236}">
              <a16:creationId xmlns:a16="http://schemas.microsoft.com/office/drawing/2014/main" id="{06715008-84E9-4F79-B0F6-04F728DF6A1F}"/>
            </a:ext>
          </a:extLst>
        </xdr:cNvPr>
        <xdr:cNvSpPr/>
      </xdr:nvSpPr>
      <xdr:spPr>
        <a:xfrm>
          <a:off x="1714500" y="6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140864</xdr:rowOff>
    </xdr:from>
    <xdr:to>
      <xdr:col>11</xdr:col>
      <xdr:colOff>136525</xdr:colOff>
      <xdr:row>30</xdr:row>
      <xdr:rowOff>140864</xdr:rowOff>
    </xdr:to>
    <xdr:cxnSp macro="">
      <xdr:nvCxnSpPr>
        <xdr:cNvPr id="98" name="直線コネクタ 97">
          <a:extLst>
            <a:ext uri="{FF2B5EF4-FFF2-40B4-BE49-F238E27FC236}">
              <a16:creationId xmlns:a16="http://schemas.microsoft.com/office/drawing/2014/main" id="{F7CAAA47-8A9C-4AC4-BAFC-B2CE6464F7E2}"/>
            </a:ext>
          </a:extLst>
        </xdr:cNvPr>
        <xdr:cNvCxnSpPr/>
      </xdr:nvCxnSpPr>
      <xdr:spPr>
        <a:xfrm>
          <a:off x="1765300" y="605588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9" name="n_1aveValue有形固定資産減価償却率">
          <a:extLst>
            <a:ext uri="{FF2B5EF4-FFF2-40B4-BE49-F238E27FC236}">
              <a16:creationId xmlns:a16="http://schemas.microsoft.com/office/drawing/2014/main" id="{FCC6264F-EDDF-4045-999C-E3B2460C2A65}"/>
            </a:ext>
          </a:extLst>
        </xdr:cNvPr>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100" name="n_2aveValue有形固定資産減価償却率">
          <a:extLst>
            <a:ext uri="{FF2B5EF4-FFF2-40B4-BE49-F238E27FC236}">
              <a16:creationId xmlns:a16="http://schemas.microsoft.com/office/drawing/2014/main" id="{6986F08B-E036-4FCF-A31F-E83733C689AB}"/>
            </a:ext>
          </a:extLst>
        </xdr:cNvPr>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101" name="n_3aveValue有形固定資産減価償却率">
          <a:extLst>
            <a:ext uri="{FF2B5EF4-FFF2-40B4-BE49-F238E27FC236}">
              <a16:creationId xmlns:a16="http://schemas.microsoft.com/office/drawing/2014/main" id="{3FA0A7AF-F405-4538-AAA6-F3AAA0FEB2A4}"/>
            </a:ext>
          </a:extLst>
        </xdr:cNvPr>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102" name="n_4aveValue有形固定資産減価償却率">
          <a:extLst>
            <a:ext uri="{FF2B5EF4-FFF2-40B4-BE49-F238E27FC236}">
              <a16:creationId xmlns:a16="http://schemas.microsoft.com/office/drawing/2014/main" id="{FCDAF2F4-4846-4C73-BCB4-9A77C881A6A3}"/>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65528</xdr:rowOff>
    </xdr:from>
    <xdr:ext cx="405111" cy="259045"/>
    <xdr:sp macro="" textlink="">
      <xdr:nvSpPr>
        <xdr:cNvPr id="103" name="n_1mainValue有形固定資産減価償却率">
          <a:extLst>
            <a:ext uri="{FF2B5EF4-FFF2-40B4-BE49-F238E27FC236}">
              <a16:creationId xmlns:a16="http://schemas.microsoft.com/office/drawing/2014/main" id="{31174DB2-E796-4ED9-8256-A65BDB0D06C2}"/>
            </a:ext>
          </a:extLst>
        </xdr:cNvPr>
        <xdr:cNvSpPr txBox="1"/>
      </xdr:nvSpPr>
      <xdr:spPr>
        <a:xfrm>
          <a:off x="3836044" y="580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104" name="n_2mainValue有形固定資産減価償却率">
          <a:extLst>
            <a:ext uri="{FF2B5EF4-FFF2-40B4-BE49-F238E27FC236}">
              <a16:creationId xmlns:a16="http://schemas.microsoft.com/office/drawing/2014/main" id="{C7B70AFA-1D64-4C4E-A0A7-B97DD4DE09AA}"/>
            </a:ext>
          </a:extLst>
        </xdr:cNvPr>
        <xdr:cNvSpPr txBox="1"/>
      </xdr:nvSpPr>
      <xdr:spPr>
        <a:xfrm>
          <a:off x="3086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36741</xdr:rowOff>
    </xdr:from>
    <xdr:ext cx="405111" cy="259045"/>
    <xdr:sp macro="" textlink="">
      <xdr:nvSpPr>
        <xdr:cNvPr id="105" name="n_3mainValue有形固定資産減価償却率">
          <a:extLst>
            <a:ext uri="{FF2B5EF4-FFF2-40B4-BE49-F238E27FC236}">
              <a16:creationId xmlns:a16="http://schemas.microsoft.com/office/drawing/2014/main" id="{E3C04562-1486-426E-AED7-42B43C4C317F}"/>
            </a:ext>
          </a:extLst>
        </xdr:cNvPr>
        <xdr:cNvSpPr txBox="1"/>
      </xdr:nvSpPr>
      <xdr:spPr>
        <a:xfrm>
          <a:off x="2324744" y="578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11341</xdr:rowOff>
    </xdr:from>
    <xdr:ext cx="405111" cy="259045"/>
    <xdr:sp macro="" textlink="">
      <xdr:nvSpPr>
        <xdr:cNvPr id="106" name="n_4mainValue有形固定資産減価償却率">
          <a:extLst>
            <a:ext uri="{FF2B5EF4-FFF2-40B4-BE49-F238E27FC236}">
              <a16:creationId xmlns:a16="http://schemas.microsoft.com/office/drawing/2014/main" id="{2F07B0D3-186B-4FF7-A9D6-928F586ABB71}"/>
            </a:ext>
          </a:extLst>
        </xdr:cNvPr>
        <xdr:cNvSpPr txBox="1"/>
      </xdr:nvSpPr>
      <xdr:spPr>
        <a:xfrm>
          <a:off x="1562744" y="609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8D39DE14-B30D-4078-9E34-6D8BD877950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8B8EF2C1-43E8-46AB-90F7-25608D69812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35369734-0BCB-4E0D-A59E-945F9010B39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[ 927.6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4CD7B711-191A-4D29-B2A5-F1484DE6E2F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2F95B99F-0FE0-4D0A-A1D0-12E8FC85A9C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D2CC01A3-CAD7-46FB-8C04-08A0FB1C40C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BAD82F46-735A-47F8-8F1B-C6FF1908060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ED4169D8-F9DC-46A9-81EC-21C133E9427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B1330D35-356D-4915-9BE5-EC3920791B3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F9C6FCB-51AB-4537-91FA-11301A43C6C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38D78128-E1D3-4B7B-9456-F378D9A4834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18F0D20D-9365-4E81-AE68-446B5A6B8CB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F1A345F8-FFF6-424C-83CC-EC77BF79B39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年度の</a:t>
          </a:r>
          <a:r>
            <a:rPr kumimoji="1" lang="ja-JP" altLang="ja-JP" sz="1100" b="0" i="0" baseline="0">
              <a:solidFill>
                <a:schemeClr val="dk1"/>
              </a:solidFill>
              <a:effectLst/>
              <a:latin typeface="+mn-lt"/>
              <a:ea typeface="+mn-ea"/>
              <a:cs typeface="+mn-cs"/>
            </a:rPr>
            <a:t>債務償還比率は、</a:t>
          </a:r>
          <a:r>
            <a:rPr kumimoji="1" lang="ja-JP" altLang="ja-JP" sz="1100">
              <a:solidFill>
                <a:schemeClr val="dk1"/>
              </a:solidFill>
              <a:effectLst/>
              <a:latin typeface="+mn-lt"/>
              <a:ea typeface="+mn-ea"/>
              <a:cs typeface="+mn-cs"/>
            </a:rPr>
            <a:t>新庁舎及び統合中学校建設</a:t>
          </a:r>
          <a:r>
            <a:rPr kumimoji="1" lang="ja-JP" altLang="ja-JP" sz="1100" b="0" i="0" baseline="0">
              <a:solidFill>
                <a:schemeClr val="dk1"/>
              </a:solidFill>
              <a:effectLst/>
              <a:latin typeface="+mn-lt"/>
              <a:ea typeface="+mn-ea"/>
              <a:cs typeface="+mn-cs"/>
            </a:rPr>
            <a:t>に係る</a:t>
          </a:r>
          <a:r>
            <a:rPr kumimoji="1" lang="ja-JP" altLang="en-US" sz="1100" b="0" i="0" baseline="0">
              <a:solidFill>
                <a:schemeClr val="dk1"/>
              </a:solidFill>
              <a:effectLst/>
              <a:latin typeface="+mn-lt"/>
              <a:ea typeface="+mn-ea"/>
              <a:cs typeface="+mn-cs"/>
            </a:rPr>
            <a:t>市</a:t>
          </a:r>
          <a:r>
            <a:rPr kumimoji="1" lang="ja-JP" altLang="ja-JP" sz="1100" b="0" i="0" baseline="0">
              <a:solidFill>
                <a:schemeClr val="dk1"/>
              </a:solidFill>
              <a:effectLst/>
              <a:latin typeface="+mn-lt"/>
              <a:ea typeface="+mn-ea"/>
              <a:cs typeface="+mn-cs"/>
            </a:rPr>
            <a:t>債発行を行ったことで</a:t>
          </a:r>
          <a:r>
            <a:rPr kumimoji="1" lang="ja-JP" altLang="en-US" sz="1100" b="0" i="0" baseline="0">
              <a:solidFill>
                <a:schemeClr val="dk1"/>
              </a:solidFill>
              <a:effectLst/>
              <a:latin typeface="+mn-lt"/>
              <a:ea typeface="+mn-ea"/>
              <a:cs typeface="+mn-cs"/>
            </a:rPr>
            <a:t>、前年度</a:t>
          </a:r>
          <a:r>
            <a:rPr kumimoji="1" lang="ja-JP" altLang="ja-JP" sz="1100" b="0" i="0" baseline="0">
              <a:solidFill>
                <a:schemeClr val="dk1"/>
              </a:solidFill>
              <a:effectLst/>
              <a:latin typeface="+mn-lt"/>
              <a:ea typeface="+mn-ea"/>
              <a:cs typeface="+mn-cs"/>
            </a:rPr>
            <a:t>から大きく増加し、類似団体平均を</a:t>
          </a:r>
          <a:r>
            <a:rPr kumimoji="1" lang="ja-JP" altLang="en-US" sz="1100" b="0" i="0" baseline="0">
              <a:solidFill>
                <a:schemeClr val="dk1"/>
              </a:solidFill>
              <a:effectLst/>
              <a:latin typeface="+mn-lt"/>
              <a:ea typeface="+mn-ea"/>
              <a:cs typeface="+mn-cs"/>
            </a:rPr>
            <a:t>大きく</a:t>
          </a:r>
          <a:r>
            <a:rPr kumimoji="1" lang="ja-JP" altLang="ja-JP" sz="1100" b="0" i="0" baseline="0">
              <a:solidFill>
                <a:schemeClr val="dk1"/>
              </a:solidFill>
              <a:effectLst/>
              <a:latin typeface="+mn-lt"/>
              <a:ea typeface="+mn-ea"/>
              <a:cs typeface="+mn-cs"/>
            </a:rPr>
            <a:t>上回っている。</a:t>
          </a:r>
          <a:endParaRPr lang="ja-JP" altLang="ja-JP">
            <a:effectLst/>
          </a:endParaRPr>
        </a:p>
        <a:p>
          <a:r>
            <a:rPr kumimoji="1" lang="ja-JP" altLang="ja-JP" sz="1100" b="0" i="0" baseline="0">
              <a:solidFill>
                <a:schemeClr val="dk1"/>
              </a:solidFill>
              <a:effectLst/>
              <a:latin typeface="+mn-lt"/>
              <a:ea typeface="+mn-ea"/>
              <a:cs typeface="+mn-cs"/>
            </a:rPr>
            <a:t>比率は増加したもの</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市債発行にあたっては、交付税算入率が高いものを活用し、将来にわたって必要な行政サービスを圧迫することがないよう計画的な償還を予定している。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DD2BFF59-5E2B-48CD-864B-2CECCAB82E4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85458374-B161-4E7E-A7E0-E5C0776B1D0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5BD09A3-1BBA-46D7-B1C8-75D271500CB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C87DBA3-51A6-4447-A2AB-BC101790C58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848870FE-C922-4088-A6FD-F040DB5BF5B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7D8BDE3D-A28F-4E29-B007-7F9E6E18F15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68D05E85-76E3-48FE-B508-AFAE032065D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147117FB-0575-4ADC-890F-6870FA99B68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332DCA6B-F04D-456C-875B-BFE6C8C4866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4B17283F-8B56-471C-849F-5287090A768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B9846025-9C00-4423-846C-AD9B35AE821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2052EA11-BA47-4677-BDFA-D28CCD964DD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AA45CAB3-A9E1-4174-BBFF-86CEC1A20CA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69B536C7-3EA3-44DF-82B9-466F250503C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EA7723DE-A8C6-481B-B06D-D808EE84F4A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5" name="直線コネクタ 134">
          <a:extLst>
            <a:ext uri="{FF2B5EF4-FFF2-40B4-BE49-F238E27FC236}">
              <a16:creationId xmlns:a16="http://schemas.microsoft.com/office/drawing/2014/main" id="{F089C61D-5ACB-411B-908E-7B0D040558B1}"/>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6" name="債務償還比率最小値テキスト">
          <a:extLst>
            <a:ext uri="{FF2B5EF4-FFF2-40B4-BE49-F238E27FC236}">
              <a16:creationId xmlns:a16="http://schemas.microsoft.com/office/drawing/2014/main" id="{6A1D9ADC-7B49-45EF-B884-4B9F6BC962DB}"/>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7" name="直線コネクタ 136">
          <a:extLst>
            <a:ext uri="{FF2B5EF4-FFF2-40B4-BE49-F238E27FC236}">
              <a16:creationId xmlns:a16="http://schemas.microsoft.com/office/drawing/2014/main" id="{AB3CF7F6-24CD-4198-A2B7-88AF2B3A7432}"/>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DF8B7AEF-A1EC-4E95-8A57-AFC2A64ADD5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2F0AF099-A573-483C-B20A-A466640745A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40" name="債務償還比率平均値テキスト">
          <a:extLst>
            <a:ext uri="{FF2B5EF4-FFF2-40B4-BE49-F238E27FC236}">
              <a16:creationId xmlns:a16="http://schemas.microsoft.com/office/drawing/2014/main" id="{D0FFF255-0C51-4DA7-BEAB-CBBBD65F4208}"/>
            </a:ext>
          </a:extLst>
        </xdr:cNvPr>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1" name="フローチャート: 判断 140">
          <a:extLst>
            <a:ext uri="{FF2B5EF4-FFF2-40B4-BE49-F238E27FC236}">
              <a16:creationId xmlns:a16="http://schemas.microsoft.com/office/drawing/2014/main" id="{BA9BFE03-AFCD-4B72-B0A7-4CAD4C6700BF}"/>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2" name="フローチャート: 判断 141">
          <a:extLst>
            <a:ext uri="{FF2B5EF4-FFF2-40B4-BE49-F238E27FC236}">
              <a16:creationId xmlns:a16="http://schemas.microsoft.com/office/drawing/2014/main" id="{7CD8C93D-641F-4E14-A7B7-E7591F950AAB}"/>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3" name="フローチャート: 判断 142">
          <a:extLst>
            <a:ext uri="{FF2B5EF4-FFF2-40B4-BE49-F238E27FC236}">
              <a16:creationId xmlns:a16="http://schemas.microsoft.com/office/drawing/2014/main" id="{FBFBF5D0-BD50-4535-946C-BC002FAB5CAF}"/>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4" name="フローチャート: 判断 143">
          <a:extLst>
            <a:ext uri="{FF2B5EF4-FFF2-40B4-BE49-F238E27FC236}">
              <a16:creationId xmlns:a16="http://schemas.microsoft.com/office/drawing/2014/main" id="{A0711720-F1E2-4CF5-991C-F6430D01652F}"/>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5" name="フローチャート: 判断 144">
          <a:extLst>
            <a:ext uri="{FF2B5EF4-FFF2-40B4-BE49-F238E27FC236}">
              <a16:creationId xmlns:a16="http://schemas.microsoft.com/office/drawing/2014/main" id="{AC5F6FB1-1699-4F6F-AFF6-EBBA21547E1D}"/>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60E4587-5111-4B50-88B0-EE55EEDD421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518B780-8352-43C7-B599-E1B2F3626DB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0F99389-2639-4B88-B7D0-64E707C8D4D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0FE5703-B802-4F5E-8555-BEF00072589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79E42DC-08D0-4DED-B12B-6CD636847E2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116713</xdr:rowOff>
    </xdr:from>
    <xdr:to>
      <xdr:col>76</xdr:col>
      <xdr:colOff>73025</xdr:colOff>
      <xdr:row>33</xdr:row>
      <xdr:rowOff>46863</xdr:rowOff>
    </xdr:to>
    <xdr:sp macro="" textlink="">
      <xdr:nvSpPr>
        <xdr:cNvPr id="151" name="楕円 150">
          <a:extLst>
            <a:ext uri="{FF2B5EF4-FFF2-40B4-BE49-F238E27FC236}">
              <a16:creationId xmlns:a16="http://schemas.microsoft.com/office/drawing/2014/main" id="{307EDC64-97F2-4A45-ACDE-5C9D32EA56BB}"/>
            </a:ext>
          </a:extLst>
        </xdr:cNvPr>
        <xdr:cNvSpPr/>
      </xdr:nvSpPr>
      <xdr:spPr>
        <a:xfrm>
          <a:off x="14744700" y="63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95140</xdr:rowOff>
    </xdr:from>
    <xdr:ext cx="469744" cy="259045"/>
    <xdr:sp macro="" textlink="">
      <xdr:nvSpPr>
        <xdr:cNvPr id="152" name="債務償還比率該当値テキスト">
          <a:extLst>
            <a:ext uri="{FF2B5EF4-FFF2-40B4-BE49-F238E27FC236}">
              <a16:creationId xmlns:a16="http://schemas.microsoft.com/office/drawing/2014/main" id="{41E2BC06-35AA-4278-83CA-8DAED5D2BFEC}"/>
            </a:ext>
          </a:extLst>
        </xdr:cNvPr>
        <xdr:cNvSpPr txBox="1"/>
      </xdr:nvSpPr>
      <xdr:spPr>
        <a:xfrm>
          <a:off x="14846300" y="635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75071</xdr:rowOff>
    </xdr:from>
    <xdr:to>
      <xdr:col>72</xdr:col>
      <xdr:colOff>123825</xdr:colOff>
      <xdr:row>31</xdr:row>
      <xdr:rowOff>5221</xdr:rowOff>
    </xdr:to>
    <xdr:sp macro="" textlink="">
      <xdr:nvSpPr>
        <xdr:cNvPr id="153" name="楕円 152">
          <a:extLst>
            <a:ext uri="{FF2B5EF4-FFF2-40B4-BE49-F238E27FC236}">
              <a16:creationId xmlns:a16="http://schemas.microsoft.com/office/drawing/2014/main" id="{C7C822FB-8141-4133-A668-7E01E742C75B}"/>
            </a:ext>
          </a:extLst>
        </xdr:cNvPr>
        <xdr:cNvSpPr/>
      </xdr:nvSpPr>
      <xdr:spPr>
        <a:xfrm>
          <a:off x="14033500" y="599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125871</xdr:rowOff>
    </xdr:from>
    <xdr:to>
      <xdr:col>76</xdr:col>
      <xdr:colOff>22225</xdr:colOff>
      <xdr:row>32</xdr:row>
      <xdr:rowOff>167513</xdr:rowOff>
    </xdr:to>
    <xdr:cxnSp macro="">
      <xdr:nvCxnSpPr>
        <xdr:cNvPr id="154" name="直線コネクタ 153">
          <a:extLst>
            <a:ext uri="{FF2B5EF4-FFF2-40B4-BE49-F238E27FC236}">
              <a16:creationId xmlns:a16="http://schemas.microsoft.com/office/drawing/2014/main" id="{EB3D9BB8-F030-43A7-9F8D-CA168A7FADA3}"/>
            </a:ext>
          </a:extLst>
        </xdr:cNvPr>
        <xdr:cNvCxnSpPr/>
      </xdr:nvCxnSpPr>
      <xdr:spPr>
        <a:xfrm>
          <a:off x="14084300" y="6040896"/>
          <a:ext cx="711200" cy="38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61567</xdr:rowOff>
    </xdr:from>
    <xdr:to>
      <xdr:col>68</xdr:col>
      <xdr:colOff>123825</xdr:colOff>
      <xdr:row>29</xdr:row>
      <xdr:rowOff>163167</xdr:rowOff>
    </xdr:to>
    <xdr:sp macro="" textlink="">
      <xdr:nvSpPr>
        <xdr:cNvPr id="155" name="楕円 154">
          <a:extLst>
            <a:ext uri="{FF2B5EF4-FFF2-40B4-BE49-F238E27FC236}">
              <a16:creationId xmlns:a16="http://schemas.microsoft.com/office/drawing/2014/main" id="{4DECB95D-E2E4-46A4-95D1-0120811EEE05}"/>
            </a:ext>
          </a:extLst>
        </xdr:cNvPr>
        <xdr:cNvSpPr/>
      </xdr:nvSpPr>
      <xdr:spPr>
        <a:xfrm>
          <a:off x="13271500" y="580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112367</xdr:rowOff>
    </xdr:from>
    <xdr:to>
      <xdr:col>72</xdr:col>
      <xdr:colOff>73025</xdr:colOff>
      <xdr:row>30</xdr:row>
      <xdr:rowOff>125871</xdr:rowOff>
    </xdr:to>
    <xdr:cxnSp macro="">
      <xdr:nvCxnSpPr>
        <xdr:cNvPr id="156" name="直線コネクタ 155">
          <a:extLst>
            <a:ext uri="{FF2B5EF4-FFF2-40B4-BE49-F238E27FC236}">
              <a16:creationId xmlns:a16="http://schemas.microsoft.com/office/drawing/2014/main" id="{49C4BC02-35B0-49D9-9BA6-C941A6AE68DB}"/>
            </a:ext>
          </a:extLst>
        </xdr:cNvPr>
        <xdr:cNvCxnSpPr/>
      </xdr:nvCxnSpPr>
      <xdr:spPr>
        <a:xfrm>
          <a:off x="13322300" y="5855942"/>
          <a:ext cx="762000" cy="18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115662</xdr:rowOff>
    </xdr:from>
    <xdr:to>
      <xdr:col>64</xdr:col>
      <xdr:colOff>123825</xdr:colOff>
      <xdr:row>30</xdr:row>
      <xdr:rowOff>45812</xdr:rowOff>
    </xdr:to>
    <xdr:sp macro="" textlink="">
      <xdr:nvSpPr>
        <xdr:cNvPr id="157" name="楕円 156">
          <a:extLst>
            <a:ext uri="{FF2B5EF4-FFF2-40B4-BE49-F238E27FC236}">
              <a16:creationId xmlns:a16="http://schemas.microsoft.com/office/drawing/2014/main" id="{AE2244E6-DE91-4C79-9519-B4AD18C8C724}"/>
            </a:ext>
          </a:extLst>
        </xdr:cNvPr>
        <xdr:cNvSpPr/>
      </xdr:nvSpPr>
      <xdr:spPr>
        <a:xfrm>
          <a:off x="12509500" y="585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112367</xdr:rowOff>
    </xdr:from>
    <xdr:to>
      <xdr:col>68</xdr:col>
      <xdr:colOff>73025</xdr:colOff>
      <xdr:row>29</xdr:row>
      <xdr:rowOff>166462</xdr:rowOff>
    </xdr:to>
    <xdr:cxnSp macro="">
      <xdr:nvCxnSpPr>
        <xdr:cNvPr id="158" name="直線コネクタ 157">
          <a:extLst>
            <a:ext uri="{FF2B5EF4-FFF2-40B4-BE49-F238E27FC236}">
              <a16:creationId xmlns:a16="http://schemas.microsoft.com/office/drawing/2014/main" id="{F20DD6BA-5CD9-497B-9261-10A8717250B4}"/>
            </a:ext>
          </a:extLst>
        </xdr:cNvPr>
        <xdr:cNvCxnSpPr/>
      </xdr:nvCxnSpPr>
      <xdr:spPr>
        <a:xfrm flipV="1">
          <a:off x="12560300" y="5855942"/>
          <a:ext cx="762000" cy="5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168917</xdr:rowOff>
    </xdr:from>
    <xdr:to>
      <xdr:col>60</xdr:col>
      <xdr:colOff>123825</xdr:colOff>
      <xdr:row>30</xdr:row>
      <xdr:rowOff>99067</xdr:rowOff>
    </xdr:to>
    <xdr:sp macro="" textlink="">
      <xdr:nvSpPr>
        <xdr:cNvPr id="159" name="楕円 158">
          <a:extLst>
            <a:ext uri="{FF2B5EF4-FFF2-40B4-BE49-F238E27FC236}">
              <a16:creationId xmlns:a16="http://schemas.microsoft.com/office/drawing/2014/main" id="{C1E9B75F-86EE-4CCE-9FC2-B6387552829F}"/>
            </a:ext>
          </a:extLst>
        </xdr:cNvPr>
        <xdr:cNvSpPr/>
      </xdr:nvSpPr>
      <xdr:spPr>
        <a:xfrm>
          <a:off x="11747500" y="59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166462</xdr:rowOff>
    </xdr:from>
    <xdr:to>
      <xdr:col>64</xdr:col>
      <xdr:colOff>73025</xdr:colOff>
      <xdr:row>30</xdr:row>
      <xdr:rowOff>48267</xdr:rowOff>
    </xdr:to>
    <xdr:cxnSp macro="">
      <xdr:nvCxnSpPr>
        <xdr:cNvPr id="160" name="直線コネクタ 159">
          <a:extLst>
            <a:ext uri="{FF2B5EF4-FFF2-40B4-BE49-F238E27FC236}">
              <a16:creationId xmlns:a16="http://schemas.microsoft.com/office/drawing/2014/main" id="{99583E86-4A4E-4213-A601-0433ABB4C046}"/>
            </a:ext>
          </a:extLst>
        </xdr:cNvPr>
        <xdr:cNvCxnSpPr/>
      </xdr:nvCxnSpPr>
      <xdr:spPr>
        <a:xfrm flipV="1">
          <a:off x="11798300" y="5910037"/>
          <a:ext cx="762000" cy="5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61" name="n_1aveValue債務償還比率">
          <a:extLst>
            <a:ext uri="{FF2B5EF4-FFF2-40B4-BE49-F238E27FC236}">
              <a16:creationId xmlns:a16="http://schemas.microsoft.com/office/drawing/2014/main" id="{E2CD9FE7-41EC-410F-9CC6-805A7966F130}"/>
            </a:ext>
          </a:extLst>
        </xdr:cNvPr>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2" name="n_2aveValue債務償還比率">
          <a:extLst>
            <a:ext uri="{FF2B5EF4-FFF2-40B4-BE49-F238E27FC236}">
              <a16:creationId xmlns:a16="http://schemas.microsoft.com/office/drawing/2014/main" id="{E1B9F9FF-4BE3-4B33-8560-6C2B222C9CE7}"/>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3" name="n_3aveValue債務償還比率">
          <a:extLst>
            <a:ext uri="{FF2B5EF4-FFF2-40B4-BE49-F238E27FC236}">
              <a16:creationId xmlns:a16="http://schemas.microsoft.com/office/drawing/2014/main" id="{620905DC-50EA-4DB9-AD85-8FDF6DD18949}"/>
            </a:ext>
          </a:extLst>
        </xdr:cNvPr>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64" name="n_4aveValue債務償還比率">
          <a:extLst>
            <a:ext uri="{FF2B5EF4-FFF2-40B4-BE49-F238E27FC236}">
              <a16:creationId xmlns:a16="http://schemas.microsoft.com/office/drawing/2014/main" id="{FFA44C3F-39F0-4F7A-8498-6B79FA0B81AF}"/>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167798</xdr:rowOff>
    </xdr:from>
    <xdr:ext cx="469744" cy="259045"/>
    <xdr:sp macro="" textlink="">
      <xdr:nvSpPr>
        <xdr:cNvPr id="165" name="n_1mainValue債務償還比率">
          <a:extLst>
            <a:ext uri="{FF2B5EF4-FFF2-40B4-BE49-F238E27FC236}">
              <a16:creationId xmlns:a16="http://schemas.microsoft.com/office/drawing/2014/main" id="{CDCA9560-6132-4C33-9FED-1F4152D785B0}"/>
            </a:ext>
          </a:extLst>
        </xdr:cNvPr>
        <xdr:cNvSpPr txBox="1"/>
      </xdr:nvSpPr>
      <xdr:spPr>
        <a:xfrm>
          <a:off x="13836727" y="608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8244</xdr:rowOff>
    </xdr:from>
    <xdr:ext cx="469744" cy="259045"/>
    <xdr:sp macro="" textlink="">
      <xdr:nvSpPr>
        <xdr:cNvPr id="166" name="n_2mainValue債務償還比率">
          <a:extLst>
            <a:ext uri="{FF2B5EF4-FFF2-40B4-BE49-F238E27FC236}">
              <a16:creationId xmlns:a16="http://schemas.microsoft.com/office/drawing/2014/main" id="{C7FD0263-F578-4D7C-9767-C8D933AE333C}"/>
            </a:ext>
          </a:extLst>
        </xdr:cNvPr>
        <xdr:cNvSpPr txBox="1"/>
      </xdr:nvSpPr>
      <xdr:spPr>
        <a:xfrm>
          <a:off x="13087427" y="558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62339</xdr:rowOff>
    </xdr:from>
    <xdr:ext cx="469744" cy="259045"/>
    <xdr:sp macro="" textlink="">
      <xdr:nvSpPr>
        <xdr:cNvPr id="167" name="n_3mainValue債務償還比率">
          <a:extLst>
            <a:ext uri="{FF2B5EF4-FFF2-40B4-BE49-F238E27FC236}">
              <a16:creationId xmlns:a16="http://schemas.microsoft.com/office/drawing/2014/main" id="{73AF8179-7ECC-444E-8AC3-B237BDA70496}"/>
            </a:ext>
          </a:extLst>
        </xdr:cNvPr>
        <xdr:cNvSpPr txBox="1"/>
      </xdr:nvSpPr>
      <xdr:spPr>
        <a:xfrm>
          <a:off x="12325427" y="563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115594</xdr:rowOff>
    </xdr:from>
    <xdr:ext cx="469744" cy="259045"/>
    <xdr:sp macro="" textlink="">
      <xdr:nvSpPr>
        <xdr:cNvPr id="168" name="n_4mainValue債務償還比率">
          <a:extLst>
            <a:ext uri="{FF2B5EF4-FFF2-40B4-BE49-F238E27FC236}">
              <a16:creationId xmlns:a16="http://schemas.microsoft.com/office/drawing/2014/main" id="{00C46837-78BE-4CE7-9711-5643BAE07354}"/>
            </a:ext>
          </a:extLst>
        </xdr:cNvPr>
        <xdr:cNvSpPr txBox="1"/>
      </xdr:nvSpPr>
      <xdr:spPr>
        <a:xfrm>
          <a:off x="11563427" y="568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4CBF5D14-0E6F-404E-9E78-168DAC3419A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69D93934-DE95-438F-AB0D-060D937373B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7D0A06EE-5A6D-4087-8B7F-6FB55CF27BB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55FC19FE-C764-422C-9B3B-C8FA53FE497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A5B3F3F-CE37-4D3F-A878-40ACC260860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DD0A2C66-460B-45B4-8D6A-8464C224E28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04C626B-1E56-4A3A-A76B-17FD14DFEAC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99D6CF1-B438-4DA6-885B-17584984EED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A8F790E-98D9-46F1-B8E5-569385BCB8E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19062F-93AE-4C22-9092-671A38785C3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AF2750E-FECD-4A49-A763-9F73336A9B8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E8B2A1B-D615-4A02-B2F6-161FFAC60E4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3CF0A51-9AF5-4D60-925E-ADAE0EA176C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B7BA163-A4A2-46BE-98F6-F547E95F826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9619E79-5DB6-4AD6-B990-BE16A64DE96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F29EB1-4815-4416-B0F2-E76986082C1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15,900
15,782
317.16
23,386,937
22,943,879
172,769
6,740,284
21,450,025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3B7F326-65F4-40B7-A64E-51AC36FACD3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8A136B8-8646-4DDE-8B14-03A5C9F4860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70651BA-F867-4446-9D8B-B708227CDDB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40AE4BF-130D-4759-92F6-8703E7B3EEE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F818A69-01E6-40B4-968A-163D34488BF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F01E1AB-6900-451B-B6FD-3CE61629FB9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A44E311-317E-4B21-9926-C0B94161E37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BEB223D-21DE-4DC6-94FF-A182F22096B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0F88114-5D07-4A80-B710-F168D12CE7A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A95022D-5D6B-4A90-88D8-A5393E00C90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E0A8543-55BF-4D62-9669-17C0034374E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D25AB31-9EB4-4D56-9C0F-61B7B1E9226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871687B-8491-49EF-B086-295F17CC938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35242A1-D7CF-47A7-8D9A-93FFE9C4C4D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F542B32-430C-4D25-99A6-A8C214220AA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EFCA7B4-8854-41A6-8778-354B2062696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02AE4BF-40B9-4FBF-BA28-52AF944E306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A2A3BFE-DAC4-45BF-A806-FFA3BCFF356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60BE22E-6366-46BB-B47F-29FEFB7B445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CD392B1-24F2-4A68-8FB0-9A38A95678F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C5E60AF-FEC5-4948-9B36-D7B1E02410D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AFAAD12-E4B3-4C67-9059-90FD4088C9D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5183BB8-62A4-43D4-87AF-DCE8B22C99F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5C41DD7-48D7-49C4-B686-A942CD1BFED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41F691A-6C01-48E4-92DE-385DCF5661A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2D223C9-7AE1-4061-AA3F-4768F627034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F9AEA8B-1EB2-44CD-8B59-1ABC7192987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82940A8-565D-488E-884D-FA4CB5DCE26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446F20E-0CE4-4ED5-837B-D8BFCFB11E7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4748487-36D0-4AF1-8681-E39BD7950E6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004BBB3-BD73-4B43-AC21-0A35720E897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D176B06-9DC4-4CE7-9627-796DB840565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3DC0C9B-5B04-45B6-B419-5258F5376A8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DE837D2-9A7D-41C9-B762-8B1B8C1339B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C6AA9DA-50F5-4134-B6F4-9FC9B2747B5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10BAEA7-34C0-4794-B5A2-9EB7529AF76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5A69B0C-77ED-4CFE-9460-1340B9345A0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D1ED445-0C99-4556-9C63-0A69429DE8C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148C6C6-4F8D-49A4-9440-9A7F6741BCC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C25F6AD-8E30-434C-AADD-A7152D1F9AE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10C41DD-12E6-4E15-BF73-87D8295CE5B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DC34F34-A5F5-4E80-8CC3-BF1A4BC978F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8478469-FE71-4813-B4D8-EF20EB91BBD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AC20DA7-E242-4F05-846D-5D6811A21B3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B8D9E3D-BF47-490A-965A-02ED6334B56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AC3B2BE9-BF66-4071-A750-2568962E49C2}"/>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C4667238-4101-4182-85CF-AE6F76E14BEB}"/>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FE2BC75C-690C-4D18-99B9-A73D62D1FB1D}"/>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42BFA0EF-81A0-4073-AEEF-8E308921FBA6}"/>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38E62FBB-3E2B-4681-9654-EF3291DFF2B1}"/>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D3AF42F0-FC68-4260-8197-6A1454AC8BFE}"/>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E8B1CC7A-E68A-482C-9266-7204D67333A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15B65B30-1972-4A13-ACC9-C062EF0C1133}"/>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3E832C52-5777-4C16-BCD5-AE666D3DFDA3}"/>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B8F25D23-27BA-4A3B-8137-3D47E7C808EE}"/>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33256A94-55DB-4C09-8D6E-7D8E98691801}"/>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20986C2-8697-49CB-9DBD-89D7BDAD6F8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D493002-87C2-4DF0-AF27-A472E0589E9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DF32B43-31A2-4224-B4F0-27A4334B323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50F91F5-6E0C-43C4-BCEC-A8A3904B683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EDEAB95-24C8-4A2D-916C-13C2FF2E16B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156845</xdr:rowOff>
    </xdr:from>
    <xdr:to>
      <xdr:col>24</xdr:col>
      <xdr:colOff>114300</xdr:colOff>
      <xdr:row>38</xdr:row>
      <xdr:rowOff>86995</xdr:rowOff>
    </xdr:to>
    <xdr:sp macro="" textlink="">
      <xdr:nvSpPr>
        <xdr:cNvPr id="73" name="楕円 72">
          <a:extLst>
            <a:ext uri="{FF2B5EF4-FFF2-40B4-BE49-F238E27FC236}">
              <a16:creationId xmlns:a16="http://schemas.microsoft.com/office/drawing/2014/main" id="{106CFD61-5506-4132-AC3D-C33E8932DABF}"/>
            </a:ext>
          </a:extLst>
        </xdr:cNvPr>
        <xdr:cNvSpPr/>
      </xdr:nvSpPr>
      <xdr:spPr>
        <a:xfrm>
          <a:off x="45847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8272</xdr:rowOff>
    </xdr:from>
    <xdr:ext cx="405111" cy="259045"/>
    <xdr:sp macro="" textlink="">
      <xdr:nvSpPr>
        <xdr:cNvPr id="74" name="【道路】&#10;有形固定資産減価償却率該当値テキスト">
          <a:extLst>
            <a:ext uri="{FF2B5EF4-FFF2-40B4-BE49-F238E27FC236}">
              <a16:creationId xmlns:a16="http://schemas.microsoft.com/office/drawing/2014/main" id="{AE7F0C4B-55CD-401F-B16F-1D592736C4A3}"/>
            </a:ext>
          </a:extLst>
        </xdr:cNvPr>
        <xdr:cNvSpPr txBox="1"/>
      </xdr:nvSpPr>
      <xdr:spPr>
        <a:xfrm>
          <a:off x="4673600"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137795</xdr:rowOff>
    </xdr:from>
    <xdr:to>
      <xdr:col>20</xdr:col>
      <xdr:colOff>38100</xdr:colOff>
      <xdr:row>38</xdr:row>
      <xdr:rowOff>67945</xdr:rowOff>
    </xdr:to>
    <xdr:sp macro="" textlink="">
      <xdr:nvSpPr>
        <xdr:cNvPr id="75" name="楕円 74">
          <a:extLst>
            <a:ext uri="{FF2B5EF4-FFF2-40B4-BE49-F238E27FC236}">
              <a16:creationId xmlns:a16="http://schemas.microsoft.com/office/drawing/2014/main" id="{51873AC1-38EF-4A3E-AF78-C86F3E4A77A2}"/>
            </a:ext>
          </a:extLst>
        </xdr:cNvPr>
        <xdr:cNvSpPr/>
      </xdr:nvSpPr>
      <xdr:spPr>
        <a:xfrm>
          <a:off x="3746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17145</xdr:rowOff>
    </xdr:from>
    <xdr:to>
      <xdr:col>24</xdr:col>
      <xdr:colOff>63500</xdr:colOff>
      <xdr:row>38</xdr:row>
      <xdr:rowOff>36195</xdr:rowOff>
    </xdr:to>
    <xdr:cxnSp macro="">
      <xdr:nvCxnSpPr>
        <xdr:cNvPr id="76" name="直線コネクタ 75">
          <a:extLst>
            <a:ext uri="{FF2B5EF4-FFF2-40B4-BE49-F238E27FC236}">
              <a16:creationId xmlns:a16="http://schemas.microsoft.com/office/drawing/2014/main" id="{4F250393-2746-4D92-8FE2-BE46FCCC2C40}"/>
            </a:ext>
          </a:extLst>
        </xdr:cNvPr>
        <xdr:cNvCxnSpPr/>
      </xdr:nvCxnSpPr>
      <xdr:spPr>
        <a:xfrm>
          <a:off x="3797300" y="653224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113030</xdr:rowOff>
    </xdr:from>
    <xdr:to>
      <xdr:col>15</xdr:col>
      <xdr:colOff>101600</xdr:colOff>
      <xdr:row>38</xdr:row>
      <xdr:rowOff>43180</xdr:rowOff>
    </xdr:to>
    <xdr:sp macro="" textlink="">
      <xdr:nvSpPr>
        <xdr:cNvPr id="77" name="楕円 76">
          <a:extLst>
            <a:ext uri="{FF2B5EF4-FFF2-40B4-BE49-F238E27FC236}">
              <a16:creationId xmlns:a16="http://schemas.microsoft.com/office/drawing/2014/main" id="{7D292448-28D2-4699-ACE5-41D754DAE8FD}"/>
            </a:ext>
          </a:extLst>
        </xdr:cNvPr>
        <xdr:cNvSpPr/>
      </xdr:nvSpPr>
      <xdr:spPr>
        <a:xfrm>
          <a:off x="2857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163830</xdr:rowOff>
    </xdr:from>
    <xdr:to>
      <xdr:col>19</xdr:col>
      <xdr:colOff>177800</xdr:colOff>
      <xdr:row>38</xdr:row>
      <xdr:rowOff>17145</xdr:rowOff>
    </xdr:to>
    <xdr:cxnSp macro="">
      <xdr:nvCxnSpPr>
        <xdr:cNvPr id="78" name="直線コネクタ 77">
          <a:extLst>
            <a:ext uri="{FF2B5EF4-FFF2-40B4-BE49-F238E27FC236}">
              <a16:creationId xmlns:a16="http://schemas.microsoft.com/office/drawing/2014/main" id="{0531FE6D-459E-439F-B497-771A974074B2}"/>
            </a:ext>
          </a:extLst>
        </xdr:cNvPr>
        <xdr:cNvCxnSpPr/>
      </xdr:nvCxnSpPr>
      <xdr:spPr>
        <a:xfrm>
          <a:off x="2908300" y="65074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92075</xdr:rowOff>
    </xdr:from>
    <xdr:to>
      <xdr:col>10</xdr:col>
      <xdr:colOff>165100</xdr:colOff>
      <xdr:row>38</xdr:row>
      <xdr:rowOff>22225</xdr:rowOff>
    </xdr:to>
    <xdr:sp macro="" textlink="">
      <xdr:nvSpPr>
        <xdr:cNvPr id="79" name="楕円 78">
          <a:extLst>
            <a:ext uri="{FF2B5EF4-FFF2-40B4-BE49-F238E27FC236}">
              <a16:creationId xmlns:a16="http://schemas.microsoft.com/office/drawing/2014/main" id="{74F1FA70-CF1D-4D79-ADD9-D2AE21D82E25}"/>
            </a:ext>
          </a:extLst>
        </xdr:cNvPr>
        <xdr:cNvSpPr/>
      </xdr:nvSpPr>
      <xdr:spPr>
        <a:xfrm>
          <a:off x="1968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142875</xdr:rowOff>
    </xdr:from>
    <xdr:to>
      <xdr:col>15</xdr:col>
      <xdr:colOff>50800</xdr:colOff>
      <xdr:row>37</xdr:row>
      <xdr:rowOff>163830</xdr:rowOff>
    </xdr:to>
    <xdr:cxnSp macro="">
      <xdr:nvCxnSpPr>
        <xdr:cNvPr id="80" name="直線コネクタ 79">
          <a:extLst>
            <a:ext uri="{FF2B5EF4-FFF2-40B4-BE49-F238E27FC236}">
              <a16:creationId xmlns:a16="http://schemas.microsoft.com/office/drawing/2014/main" id="{EEB38656-0303-4A14-9A90-A90D3BC03A61}"/>
            </a:ext>
          </a:extLst>
        </xdr:cNvPr>
        <xdr:cNvCxnSpPr/>
      </xdr:nvCxnSpPr>
      <xdr:spPr>
        <a:xfrm>
          <a:off x="2019300" y="64865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61595</xdr:rowOff>
    </xdr:from>
    <xdr:to>
      <xdr:col>6</xdr:col>
      <xdr:colOff>38100</xdr:colOff>
      <xdr:row>37</xdr:row>
      <xdr:rowOff>163195</xdr:rowOff>
    </xdr:to>
    <xdr:sp macro="" textlink="">
      <xdr:nvSpPr>
        <xdr:cNvPr id="81" name="楕円 80">
          <a:extLst>
            <a:ext uri="{FF2B5EF4-FFF2-40B4-BE49-F238E27FC236}">
              <a16:creationId xmlns:a16="http://schemas.microsoft.com/office/drawing/2014/main" id="{71E6EBC5-AED3-42B1-ABB9-1377DAA5E99E}"/>
            </a:ext>
          </a:extLst>
        </xdr:cNvPr>
        <xdr:cNvSpPr/>
      </xdr:nvSpPr>
      <xdr:spPr>
        <a:xfrm>
          <a:off x="1079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112395</xdr:rowOff>
    </xdr:from>
    <xdr:to>
      <xdr:col>10</xdr:col>
      <xdr:colOff>114300</xdr:colOff>
      <xdr:row>37</xdr:row>
      <xdr:rowOff>142875</xdr:rowOff>
    </xdr:to>
    <xdr:cxnSp macro="">
      <xdr:nvCxnSpPr>
        <xdr:cNvPr id="82" name="直線コネクタ 81">
          <a:extLst>
            <a:ext uri="{FF2B5EF4-FFF2-40B4-BE49-F238E27FC236}">
              <a16:creationId xmlns:a16="http://schemas.microsoft.com/office/drawing/2014/main" id="{01652493-D384-4698-B148-FEF18B627FDD}"/>
            </a:ext>
          </a:extLst>
        </xdr:cNvPr>
        <xdr:cNvCxnSpPr/>
      </xdr:nvCxnSpPr>
      <xdr:spPr>
        <a:xfrm>
          <a:off x="1130300" y="64560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49D0AFB9-809E-4C16-ABE6-A922DEA0AE9B}"/>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16A7D28A-350E-4AAE-9AC7-E3ED70340430}"/>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B1CE05D0-63D5-4BE3-857A-6601A4B0657C}"/>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2A57165A-DB59-46A4-A923-041A8273B6C8}"/>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84472</xdr:rowOff>
    </xdr:from>
    <xdr:ext cx="405111" cy="259045"/>
    <xdr:sp macro="" textlink="">
      <xdr:nvSpPr>
        <xdr:cNvPr id="87" name="n_1mainValue【道路】&#10;有形固定資産減価償却率">
          <a:extLst>
            <a:ext uri="{FF2B5EF4-FFF2-40B4-BE49-F238E27FC236}">
              <a16:creationId xmlns:a16="http://schemas.microsoft.com/office/drawing/2014/main" id="{085490D6-C33C-4390-AED3-3D3ED5ED58E2}"/>
            </a:ext>
          </a:extLst>
        </xdr:cNvPr>
        <xdr:cNvSpPr txBox="1"/>
      </xdr:nvSpPr>
      <xdr:spPr>
        <a:xfrm>
          <a:off x="3582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8" name="n_2mainValue【道路】&#10;有形固定資産減価償却率">
          <a:extLst>
            <a:ext uri="{FF2B5EF4-FFF2-40B4-BE49-F238E27FC236}">
              <a16:creationId xmlns:a16="http://schemas.microsoft.com/office/drawing/2014/main" id="{C23AB956-ADB1-44E5-94B1-077F65FB002C}"/>
            </a:ext>
          </a:extLst>
        </xdr:cNvPr>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38752</xdr:rowOff>
    </xdr:from>
    <xdr:ext cx="405111" cy="259045"/>
    <xdr:sp macro="" textlink="">
      <xdr:nvSpPr>
        <xdr:cNvPr id="89" name="n_3mainValue【道路】&#10;有形固定資産減価償却率">
          <a:extLst>
            <a:ext uri="{FF2B5EF4-FFF2-40B4-BE49-F238E27FC236}">
              <a16:creationId xmlns:a16="http://schemas.microsoft.com/office/drawing/2014/main" id="{8C77A2B7-8C01-45B4-A5A0-78C181D88E52}"/>
            </a:ext>
          </a:extLst>
        </xdr:cNvPr>
        <xdr:cNvSpPr txBox="1"/>
      </xdr:nvSpPr>
      <xdr:spPr>
        <a:xfrm>
          <a:off x="1816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90" name="n_4mainValue【道路】&#10;有形固定資産減価償却率">
          <a:extLst>
            <a:ext uri="{FF2B5EF4-FFF2-40B4-BE49-F238E27FC236}">
              <a16:creationId xmlns:a16="http://schemas.microsoft.com/office/drawing/2014/main" id="{B387C5A1-4792-4DFD-8FE2-87697C5D3F12}"/>
            </a:ext>
          </a:extLst>
        </xdr:cNvPr>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BE25A26-7173-4D18-9172-00AD9FED5FC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8B51652-F8E4-450B-A13B-B509EEEE9A4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30E45BA-296B-4F0D-A1F6-6FAD8C1F720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C473DE7-8C41-47E7-9D6A-6836434C108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A9BB871-E545-4F17-89E1-4CAB0B5FFF0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CC3302D-DD59-443D-96FF-12895E8EDD7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AEA17E8-EBB8-484B-975E-742E3CDC7B2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C88BEBC-FFB3-45E1-BD66-DDA60893438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A430059-43ED-4C4B-BE1B-174C1038C68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835627D-0C8D-44EC-BBEF-8B649C3A669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43999C1-EAEE-416B-99F5-F3F5BC2DD7B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19727A7-F57E-4584-B104-AA811C470FB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2E09FCD-6B65-4D98-A949-7769C78E403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FD397DD-D4AA-477E-89D8-6D080CB642E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0A6AB42-3781-4AD5-A48D-BEDD7605316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F068B489-FD6D-40B1-89E8-BB5242B2FE6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D75CB12-2680-476F-98D2-D8FB1806880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87156A9-1204-43AA-9B8A-D6B93DCAA0C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15895F5-104F-4FAA-9EAD-68F77F8BFDE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B7E0AE68-EFB9-461F-BE3B-39552A3FDB8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FFD6ABA-66AA-4C8F-8517-63F401C921E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26E9B294-27E9-4403-AD4E-B4B9E20FB1E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D4AE67B-93DD-4CF6-BC3B-DD5C4C57C33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1700E23D-DA0A-456B-809A-7F168AFACD8F}"/>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4F01FC37-086D-4270-B163-C83B867233A9}"/>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D3298337-D5D4-45BF-BA96-85A3CD3492C5}"/>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B78FF325-6AD9-482E-9B5C-8ACEE60E0AAE}"/>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C5D644F7-06A6-4FDB-BD7A-0EC05A3BF6FD}"/>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E6A68618-5571-4C76-B671-7B86D34AA21B}"/>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5D843456-0423-4FC4-BE2F-09BC5F69FCC1}"/>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B9FD9634-F8CC-45FC-86AC-3C28932A1DEE}"/>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444C5433-1CB3-4260-A570-9E7606DF23EC}"/>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0F83F814-D533-4AB4-B707-CCC7EAABC4FA}"/>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50C6FEEE-8215-4EE9-94BA-1F14CAE92F1C}"/>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D4D2BFD-8305-458D-9DED-EEBE8A1FC16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6667AB9-5F75-4FBF-9660-779D3963C08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056CAD0-E7DF-41CD-A609-80775A4D48E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7BDDB1F-59B8-4010-91CE-06F8A7D6770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8AFEB80-7A9C-43AA-8218-A92201A85BC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165818</xdr:rowOff>
    </xdr:from>
    <xdr:to>
      <xdr:col>55</xdr:col>
      <xdr:colOff>50800</xdr:colOff>
      <xdr:row>38</xdr:row>
      <xdr:rowOff>95968</xdr:rowOff>
    </xdr:to>
    <xdr:sp macro="" textlink="">
      <xdr:nvSpPr>
        <xdr:cNvPr id="130" name="楕円 129">
          <a:extLst>
            <a:ext uri="{FF2B5EF4-FFF2-40B4-BE49-F238E27FC236}">
              <a16:creationId xmlns:a16="http://schemas.microsoft.com/office/drawing/2014/main" id="{49FA5F4B-3FEF-4936-8CA2-F57C5159DE55}"/>
            </a:ext>
          </a:extLst>
        </xdr:cNvPr>
        <xdr:cNvSpPr/>
      </xdr:nvSpPr>
      <xdr:spPr>
        <a:xfrm>
          <a:off x="10426700" y="65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17244</xdr:rowOff>
    </xdr:from>
    <xdr:ext cx="534377" cy="259045"/>
    <xdr:sp macro="" textlink="">
      <xdr:nvSpPr>
        <xdr:cNvPr id="131" name="【道路】&#10;一人当たり延長該当値テキスト">
          <a:extLst>
            <a:ext uri="{FF2B5EF4-FFF2-40B4-BE49-F238E27FC236}">
              <a16:creationId xmlns:a16="http://schemas.microsoft.com/office/drawing/2014/main" id="{53A03D07-9FAD-4964-9DA0-636D5A28E58C}"/>
            </a:ext>
          </a:extLst>
        </xdr:cNvPr>
        <xdr:cNvSpPr txBox="1"/>
      </xdr:nvSpPr>
      <xdr:spPr>
        <a:xfrm>
          <a:off x="10515600" y="636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6941</xdr:rowOff>
    </xdr:from>
    <xdr:to>
      <xdr:col>50</xdr:col>
      <xdr:colOff>165100</xdr:colOff>
      <xdr:row>38</xdr:row>
      <xdr:rowOff>108541</xdr:rowOff>
    </xdr:to>
    <xdr:sp macro="" textlink="">
      <xdr:nvSpPr>
        <xdr:cNvPr id="132" name="楕円 131">
          <a:extLst>
            <a:ext uri="{FF2B5EF4-FFF2-40B4-BE49-F238E27FC236}">
              <a16:creationId xmlns:a16="http://schemas.microsoft.com/office/drawing/2014/main" id="{54CA6C3C-2A66-4828-B058-1A2FF50E8783}"/>
            </a:ext>
          </a:extLst>
        </xdr:cNvPr>
        <xdr:cNvSpPr/>
      </xdr:nvSpPr>
      <xdr:spPr>
        <a:xfrm>
          <a:off x="9588500" y="652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45168</xdr:rowOff>
    </xdr:from>
    <xdr:to>
      <xdr:col>55</xdr:col>
      <xdr:colOff>0</xdr:colOff>
      <xdr:row>38</xdr:row>
      <xdr:rowOff>57741</xdr:rowOff>
    </xdr:to>
    <xdr:cxnSp macro="">
      <xdr:nvCxnSpPr>
        <xdr:cNvPr id="133" name="直線コネクタ 132">
          <a:extLst>
            <a:ext uri="{FF2B5EF4-FFF2-40B4-BE49-F238E27FC236}">
              <a16:creationId xmlns:a16="http://schemas.microsoft.com/office/drawing/2014/main" id="{70F99B4C-C3FB-4092-91D3-AC468AFE3129}"/>
            </a:ext>
          </a:extLst>
        </xdr:cNvPr>
        <xdr:cNvCxnSpPr/>
      </xdr:nvCxnSpPr>
      <xdr:spPr>
        <a:xfrm flipV="1">
          <a:off x="9639300" y="6560268"/>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26981</xdr:rowOff>
    </xdr:from>
    <xdr:to>
      <xdr:col>46</xdr:col>
      <xdr:colOff>38100</xdr:colOff>
      <xdr:row>38</xdr:row>
      <xdr:rowOff>128581</xdr:rowOff>
    </xdr:to>
    <xdr:sp macro="" textlink="">
      <xdr:nvSpPr>
        <xdr:cNvPr id="134" name="楕円 133">
          <a:extLst>
            <a:ext uri="{FF2B5EF4-FFF2-40B4-BE49-F238E27FC236}">
              <a16:creationId xmlns:a16="http://schemas.microsoft.com/office/drawing/2014/main" id="{2F29F21B-1142-42A3-AE40-D40A4D92B9B5}"/>
            </a:ext>
          </a:extLst>
        </xdr:cNvPr>
        <xdr:cNvSpPr/>
      </xdr:nvSpPr>
      <xdr:spPr>
        <a:xfrm>
          <a:off x="8699500" y="654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57741</xdr:rowOff>
    </xdr:from>
    <xdr:to>
      <xdr:col>50</xdr:col>
      <xdr:colOff>114300</xdr:colOff>
      <xdr:row>38</xdr:row>
      <xdr:rowOff>77781</xdr:rowOff>
    </xdr:to>
    <xdr:cxnSp macro="">
      <xdr:nvCxnSpPr>
        <xdr:cNvPr id="135" name="直線コネクタ 134">
          <a:extLst>
            <a:ext uri="{FF2B5EF4-FFF2-40B4-BE49-F238E27FC236}">
              <a16:creationId xmlns:a16="http://schemas.microsoft.com/office/drawing/2014/main" id="{096C73A6-550F-4CE5-B1BE-912350577550}"/>
            </a:ext>
          </a:extLst>
        </xdr:cNvPr>
        <xdr:cNvCxnSpPr/>
      </xdr:nvCxnSpPr>
      <xdr:spPr>
        <a:xfrm flipV="1">
          <a:off x="8750300" y="6572841"/>
          <a:ext cx="8890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37630</xdr:rowOff>
    </xdr:from>
    <xdr:to>
      <xdr:col>41</xdr:col>
      <xdr:colOff>101600</xdr:colOff>
      <xdr:row>38</xdr:row>
      <xdr:rowOff>139230</xdr:rowOff>
    </xdr:to>
    <xdr:sp macro="" textlink="">
      <xdr:nvSpPr>
        <xdr:cNvPr id="136" name="楕円 135">
          <a:extLst>
            <a:ext uri="{FF2B5EF4-FFF2-40B4-BE49-F238E27FC236}">
              <a16:creationId xmlns:a16="http://schemas.microsoft.com/office/drawing/2014/main" id="{DD18F902-C804-4609-AD2D-7292C973E141}"/>
            </a:ext>
          </a:extLst>
        </xdr:cNvPr>
        <xdr:cNvSpPr/>
      </xdr:nvSpPr>
      <xdr:spPr>
        <a:xfrm>
          <a:off x="7810500" y="655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77781</xdr:rowOff>
    </xdr:from>
    <xdr:to>
      <xdr:col>45</xdr:col>
      <xdr:colOff>177800</xdr:colOff>
      <xdr:row>38</xdr:row>
      <xdr:rowOff>88430</xdr:rowOff>
    </xdr:to>
    <xdr:cxnSp macro="">
      <xdr:nvCxnSpPr>
        <xdr:cNvPr id="137" name="直線コネクタ 136">
          <a:extLst>
            <a:ext uri="{FF2B5EF4-FFF2-40B4-BE49-F238E27FC236}">
              <a16:creationId xmlns:a16="http://schemas.microsoft.com/office/drawing/2014/main" id="{35B128BD-AB14-4835-8D3B-8E2AB632A489}"/>
            </a:ext>
          </a:extLst>
        </xdr:cNvPr>
        <xdr:cNvCxnSpPr/>
      </xdr:nvCxnSpPr>
      <xdr:spPr>
        <a:xfrm flipV="1">
          <a:off x="7861300" y="6592881"/>
          <a:ext cx="889000" cy="1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54890</xdr:rowOff>
    </xdr:from>
    <xdr:to>
      <xdr:col>36</xdr:col>
      <xdr:colOff>165100</xdr:colOff>
      <xdr:row>38</xdr:row>
      <xdr:rowOff>156490</xdr:rowOff>
    </xdr:to>
    <xdr:sp macro="" textlink="">
      <xdr:nvSpPr>
        <xdr:cNvPr id="138" name="楕円 137">
          <a:extLst>
            <a:ext uri="{FF2B5EF4-FFF2-40B4-BE49-F238E27FC236}">
              <a16:creationId xmlns:a16="http://schemas.microsoft.com/office/drawing/2014/main" id="{BD3559D4-D1AF-48CE-8604-52CD713E6D9C}"/>
            </a:ext>
          </a:extLst>
        </xdr:cNvPr>
        <xdr:cNvSpPr/>
      </xdr:nvSpPr>
      <xdr:spPr>
        <a:xfrm>
          <a:off x="6921500" y="65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88430</xdr:rowOff>
    </xdr:from>
    <xdr:to>
      <xdr:col>41</xdr:col>
      <xdr:colOff>50800</xdr:colOff>
      <xdr:row>38</xdr:row>
      <xdr:rowOff>105690</xdr:rowOff>
    </xdr:to>
    <xdr:cxnSp macro="">
      <xdr:nvCxnSpPr>
        <xdr:cNvPr id="139" name="直線コネクタ 138">
          <a:extLst>
            <a:ext uri="{FF2B5EF4-FFF2-40B4-BE49-F238E27FC236}">
              <a16:creationId xmlns:a16="http://schemas.microsoft.com/office/drawing/2014/main" id="{1CC86D50-C5F4-43D6-83AA-9D35A9511DF5}"/>
            </a:ext>
          </a:extLst>
        </xdr:cNvPr>
        <xdr:cNvCxnSpPr/>
      </xdr:nvCxnSpPr>
      <xdr:spPr>
        <a:xfrm flipV="1">
          <a:off x="6972300" y="6603530"/>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F5D3B312-0AF4-431F-8D04-BB9C8ADEC7A1}"/>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E975F8C4-3D94-4AE4-BACC-3B8AA6CE18EA}"/>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F4FCFFEB-B646-4FE9-B0BE-6376CD548D64}"/>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DD3DE367-476F-4CEA-B02A-EC982AAA3764}"/>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125068</xdr:rowOff>
    </xdr:from>
    <xdr:ext cx="534377" cy="259045"/>
    <xdr:sp macro="" textlink="">
      <xdr:nvSpPr>
        <xdr:cNvPr id="144" name="n_1mainValue【道路】&#10;一人当たり延長">
          <a:extLst>
            <a:ext uri="{FF2B5EF4-FFF2-40B4-BE49-F238E27FC236}">
              <a16:creationId xmlns:a16="http://schemas.microsoft.com/office/drawing/2014/main" id="{0BDFFF57-153B-4826-8288-C231ED7D92F3}"/>
            </a:ext>
          </a:extLst>
        </xdr:cNvPr>
        <xdr:cNvSpPr txBox="1"/>
      </xdr:nvSpPr>
      <xdr:spPr>
        <a:xfrm>
          <a:off x="9359411" y="629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145108</xdr:rowOff>
    </xdr:from>
    <xdr:ext cx="534377" cy="259045"/>
    <xdr:sp macro="" textlink="">
      <xdr:nvSpPr>
        <xdr:cNvPr id="145" name="n_2mainValue【道路】&#10;一人当たり延長">
          <a:extLst>
            <a:ext uri="{FF2B5EF4-FFF2-40B4-BE49-F238E27FC236}">
              <a16:creationId xmlns:a16="http://schemas.microsoft.com/office/drawing/2014/main" id="{158F4147-81FA-4961-8A95-884EA5AC3C6C}"/>
            </a:ext>
          </a:extLst>
        </xdr:cNvPr>
        <xdr:cNvSpPr txBox="1"/>
      </xdr:nvSpPr>
      <xdr:spPr>
        <a:xfrm>
          <a:off x="8483111" y="63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155757</xdr:rowOff>
    </xdr:from>
    <xdr:ext cx="534377" cy="259045"/>
    <xdr:sp macro="" textlink="">
      <xdr:nvSpPr>
        <xdr:cNvPr id="146" name="n_3mainValue【道路】&#10;一人当たり延長">
          <a:extLst>
            <a:ext uri="{FF2B5EF4-FFF2-40B4-BE49-F238E27FC236}">
              <a16:creationId xmlns:a16="http://schemas.microsoft.com/office/drawing/2014/main" id="{5D842ADC-C84C-4F6D-A4CC-E31394ED59A5}"/>
            </a:ext>
          </a:extLst>
        </xdr:cNvPr>
        <xdr:cNvSpPr txBox="1"/>
      </xdr:nvSpPr>
      <xdr:spPr>
        <a:xfrm>
          <a:off x="7594111" y="632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1566</xdr:rowOff>
    </xdr:from>
    <xdr:ext cx="534377" cy="259045"/>
    <xdr:sp macro="" textlink="">
      <xdr:nvSpPr>
        <xdr:cNvPr id="147" name="n_4mainValue【道路】&#10;一人当たり延長">
          <a:extLst>
            <a:ext uri="{FF2B5EF4-FFF2-40B4-BE49-F238E27FC236}">
              <a16:creationId xmlns:a16="http://schemas.microsoft.com/office/drawing/2014/main" id="{926C4F81-432B-4070-A980-E7EEE2EB9071}"/>
            </a:ext>
          </a:extLst>
        </xdr:cNvPr>
        <xdr:cNvSpPr txBox="1"/>
      </xdr:nvSpPr>
      <xdr:spPr>
        <a:xfrm>
          <a:off x="6705111" y="634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DC699D6-9EF0-4E08-A230-EC69E6EB51A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5C54579-8D7A-42AD-8503-E636FA0F12C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83F92D1-C185-4CE1-93A2-8C3CB696D94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18377BF-4BE4-4FFA-B9E6-4316B5C9CA8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C888329-4BD5-4EDA-A465-CDF60257EB7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05B6E43-D913-4252-8416-2FD8899E7E2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7CB73C1-3A4B-444B-A924-F32FC2D5F93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1B3F604-1E78-43F3-9DE2-19CD1B3D97A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0186935-7EBE-4E35-A9AF-C0550BF63FD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EC4286C-C499-4CBA-829A-029E0E5B213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529E8BB-A03E-4DE8-964C-C4B42ED0CE7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81B676A-F1AA-447B-9BF7-C5502381649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B30D884F-62D0-4E67-A96B-6C17D7F810C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BD32AA3-EE19-4E9E-84E1-169251FC0B9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946E40DC-2ED7-4EA4-8B9E-70AD252A549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D28953F-611B-4A6C-AF57-C1C97616341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ED78BD86-05EA-4208-AC8D-72C354081A8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4DB8B92-E476-4262-9483-4532A117398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D78AE05-D16F-459C-870C-B410A7655C1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37BE5E4-1DA0-4BDC-9C47-150F1ED6A22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F650B3E-2941-4A97-B35B-E14ACBCB8AA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703BE1C-3D81-4A14-9FAC-5238C2E8F46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2157024-23C6-44ED-97A8-68DE4BB9E66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10BD425-8335-4EE4-BA64-38B16682BEC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4CDC6A2-5ECE-4A14-AE6A-1A637D280D3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A3F07091-070B-4E1B-85BA-0137C5F279E1}"/>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FB9AB5FF-F5CB-4775-A862-B9E4E151AF85}"/>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9761C87E-0D11-439C-9F09-A2B90B264F78}"/>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3F877232-A27B-4782-804C-F5E09B7B584B}"/>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9547BE36-F418-4126-90F3-D640AC200491}"/>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5253320-2BE5-4D08-9457-A08437D0767C}"/>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F6F1843C-A3F2-4EC8-8187-6287426FEF24}"/>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15AD637C-A324-4137-A502-79E59E3024D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9CF51BC7-68F7-4ECD-8D7A-B3A333A06250}"/>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8AA6984F-72C7-4571-A8CA-2C9EF5F10EF6}"/>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D8A4F885-D31D-4014-857A-4B0F14195DDF}"/>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155B97C-3800-4EBD-A0E4-96015966271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02FD486-3151-41FC-8BCD-87542A7DCC1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FC7D3E0-D9D7-43F0-8356-A597A07A8FB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478E40D-4A96-427D-8EA5-9A6E047DFAB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3A5BDB1-4D62-49ED-A4B1-E1559FE71BC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89" name="楕円 188">
          <a:extLst>
            <a:ext uri="{FF2B5EF4-FFF2-40B4-BE49-F238E27FC236}">
              <a16:creationId xmlns:a16="http://schemas.microsoft.com/office/drawing/2014/main" id="{3AF27508-58B5-485D-8757-02BD34A23664}"/>
            </a:ext>
          </a:extLst>
        </xdr:cNvPr>
        <xdr:cNvSpPr/>
      </xdr:nvSpPr>
      <xdr:spPr>
        <a:xfrm>
          <a:off x="45847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148426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39A8862-2B74-41B2-AFDE-5E15261B3402}"/>
            </a:ext>
          </a:extLst>
        </xdr:cNvPr>
        <xdr:cNvSpPr txBox="1"/>
      </xdr:nvSpPr>
      <xdr:spPr>
        <a:xfrm>
          <a:off x="4673600" y="10263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153307</xdr:rowOff>
    </xdr:from>
    <xdr:to>
      <xdr:col>20</xdr:col>
      <xdr:colOff>38100</xdr:colOff>
      <xdr:row>61</xdr:row>
      <xdr:rowOff>83457</xdr:rowOff>
    </xdr:to>
    <xdr:sp macro="" textlink="">
      <xdr:nvSpPr>
        <xdr:cNvPr id="191" name="楕円 190">
          <a:extLst>
            <a:ext uri="{FF2B5EF4-FFF2-40B4-BE49-F238E27FC236}">
              <a16:creationId xmlns:a16="http://schemas.microsoft.com/office/drawing/2014/main" id="{9BCD32D8-6F49-4157-A819-40B34C1B85CB}"/>
            </a:ext>
          </a:extLst>
        </xdr:cNvPr>
        <xdr:cNvSpPr/>
      </xdr:nvSpPr>
      <xdr:spPr>
        <a:xfrm>
          <a:off x="3746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4899</xdr:rowOff>
    </xdr:from>
    <xdr:to>
      <xdr:col>24</xdr:col>
      <xdr:colOff>63500</xdr:colOff>
      <xdr:row>61</xdr:row>
      <xdr:rowOff>32657</xdr:rowOff>
    </xdr:to>
    <xdr:cxnSp macro="">
      <xdr:nvCxnSpPr>
        <xdr:cNvPr id="192" name="直線コネクタ 191">
          <a:extLst>
            <a:ext uri="{FF2B5EF4-FFF2-40B4-BE49-F238E27FC236}">
              <a16:creationId xmlns:a16="http://schemas.microsoft.com/office/drawing/2014/main" id="{4BC3AAA3-CD7D-46BC-8B8D-03361C668436}"/>
            </a:ext>
          </a:extLst>
        </xdr:cNvPr>
        <xdr:cNvCxnSpPr/>
      </xdr:nvCxnSpPr>
      <xdr:spPr>
        <a:xfrm flipV="1">
          <a:off x="3797300" y="1046334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163104</xdr:rowOff>
    </xdr:from>
    <xdr:to>
      <xdr:col>15</xdr:col>
      <xdr:colOff>101600</xdr:colOff>
      <xdr:row>61</xdr:row>
      <xdr:rowOff>93254</xdr:rowOff>
    </xdr:to>
    <xdr:sp macro="" textlink="">
      <xdr:nvSpPr>
        <xdr:cNvPr id="193" name="楕円 192">
          <a:extLst>
            <a:ext uri="{FF2B5EF4-FFF2-40B4-BE49-F238E27FC236}">
              <a16:creationId xmlns:a16="http://schemas.microsoft.com/office/drawing/2014/main" id="{79CA56D5-277C-451D-8D28-0A7ECE63E6AF}"/>
            </a:ext>
          </a:extLst>
        </xdr:cNvPr>
        <xdr:cNvSpPr/>
      </xdr:nvSpPr>
      <xdr:spPr>
        <a:xfrm>
          <a:off x="2857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32657</xdr:rowOff>
    </xdr:from>
    <xdr:to>
      <xdr:col>19</xdr:col>
      <xdr:colOff>177800</xdr:colOff>
      <xdr:row>61</xdr:row>
      <xdr:rowOff>42454</xdr:rowOff>
    </xdr:to>
    <xdr:cxnSp macro="">
      <xdr:nvCxnSpPr>
        <xdr:cNvPr id="194" name="直線コネクタ 193">
          <a:extLst>
            <a:ext uri="{FF2B5EF4-FFF2-40B4-BE49-F238E27FC236}">
              <a16:creationId xmlns:a16="http://schemas.microsoft.com/office/drawing/2014/main" id="{C553B760-AAF0-4AF0-A820-74DFD3F1FD83}"/>
            </a:ext>
          </a:extLst>
        </xdr:cNvPr>
        <xdr:cNvCxnSpPr/>
      </xdr:nvCxnSpPr>
      <xdr:spPr>
        <a:xfrm flipV="1">
          <a:off x="2908300" y="1049110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161472</xdr:rowOff>
    </xdr:from>
    <xdr:to>
      <xdr:col>10</xdr:col>
      <xdr:colOff>165100</xdr:colOff>
      <xdr:row>61</xdr:row>
      <xdr:rowOff>91622</xdr:rowOff>
    </xdr:to>
    <xdr:sp macro="" textlink="">
      <xdr:nvSpPr>
        <xdr:cNvPr id="195" name="楕円 194">
          <a:extLst>
            <a:ext uri="{FF2B5EF4-FFF2-40B4-BE49-F238E27FC236}">
              <a16:creationId xmlns:a16="http://schemas.microsoft.com/office/drawing/2014/main" id="{687DCB7B-FAA8-4EA1-BAE0-B6C812A7AF8F}"/>
            </a:ext>
          </a:extLst>
        </xdr:cNvPr>
        <xdr:cNvSpPr/>
      </xdr:nvSpPr>
      <xdr:spPr>
        <a:xfrm>
          <a:off x="1968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40822</xdr:rowOff>
    </xdr:from>
    <xdr:to>
      <xdr:col>15</xdr:col>
      <xdr:colOff>50800</xdr:colOff>
      <xdr:row>61</xdr:row>
      <xdr:rowOff>42454</xdr:rowOff>
    </xdr:to>
    <xdr:cxnSp macro="">
      <xdr:nvCxnSpPr>
        <xdr:cNvPr id="196" name="直線コネクタ 195">
          <a:extLst>
            <a:ext uri="{FF2B5EF4-FFF2-40B4-BE49-F238E27FC236}">
              <a16:creationId xmlns:a16="http://schemas.microsoft.com/office/drawing/2014/main" id="{51D2B521-6C11-407B-9880-44289FC67C70}"/>
            </a:ext>
          </a:extLst>
        </xdr:cNvPr>
        <xdr:cNvCxnSpPr/>
      </xdr:nvCxnSpPr>
      <xdr:spPr>
        <a:xfrm>
          <a:off x="2019300" y="1049927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135346</xdr:rowOff>
    </xdr:from>
    <xdr:to>
      <xdr:col>6</xdr:col>
      <xdr:colOff>38100</xdr:colOff>
      <xdr:row>61</xdr:row>
      <xdr:rowOff>65496</xdr:rowOff>
    </xdr:to>
    <xdr:sp macro="" textlink="">
      <xdr:nvSpPr>
        <xdr:cNvPr id="197" name="楕円 196">
          <a:extLst>
            <a:ext uri="{FF2B5EF4-FFF2-40B4-BE49-F238E27FC236}">
              <a16:creationId xmlns:a16="http://schemas.microsoft.com/office/drawing/2014/main" id="{A6275BE4-F379-4CD7-9686-CA91C44B7DBD}"/>
            </a:ext>
          </a:extLst>
        </xdr:cNvPr>
        <xdr:cNvSpPr/>
      </xdr:nvSpPr>
      <xdr:spPr>
        <a:xfrm>
          <a:off x="1079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14696</xdr:rowOff>
    </xdr:from>
    <xdr:to>
      <xdr:col>10</xdr:col>
      <xdr:colOff>114300</xdr:colOff>
      <xdr:row>61</xdr:row>
      <xdr:rowOff>40822</xdr:rowOff>
    </xdr:to>
    <xdr:cxnSp macro="">
      <xdr:nvCxnSpPr>
        <xdr:cNvPr id="198" name="直線コネクタ 197">
          <a:extLst>
            <a:ext uri="{FF2B5EF4-FFF2-40B4-BE49-F238E27FC236}">
              <a16:creationId xmlns:a16="http://schemas.microsoft.com/office/drawing/2014/main" id="{873DD73E-0B7E-48AE-B92E-DF7B0EB310C5}"/>
            </a:ext>
          </a:extLst>
        </xdr:cNvPr>
        <xdr:cNvCxnSpPr/>
      </xdr:nvCxnSpPr>
      <xdr:spPr>
        <a:xfrm>
          <a:off x="1130300" y="1047314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D9F910D-D354-4E47-8AF7-0B2F6C7D794E}"/>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82C8C9B-42B1-4DBD-BA59-60B33109D6C9}"/>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77B6CC9-B3EC-4F1A-A6EB-6DAB5EF53BED}"/>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4F6A12D-376D-41F6-910C-CEB6BB744B5C}"/>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99984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958B9F9-0C22-48AD-B640-A452DAFF646C}"/>
            </a:ext>
          </a:extLst>
        </xdr:cNvPr>
        <xdr:cNvSpPr txBox="1"/>
      </xdr:nvSpPr>
      <xdr:spPr>
        <a:xfrm>
          <a:off x="35820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84381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294ECEE-B830-43C6-81CB-08A5987B275D}"/>
            </a:ext>
          </a:extLst>
        </xdr:cNvPr>
        <xdr:cNvSpPr txBox="1"/>
      </xdr:nvSpPr>
      <xdr:spPr>
        <a:xfrm>
          <a:off x="2705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82749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862A78A-2EC8-4175-B4D3-DFFE1F4E479E}"/>
            </a:ext>
          </a:extLst>
        </xdr:cNvPr>
        <xdr:cNvSpPr txBox="1"/>
      </xdr:nvSpPr>
      <xdr:spPr>
        <a:xfrm>
          <a:off x="1816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05CDD0B-18DE-4830-991D-744BCB259653}"/>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06B8362-93AE-426A-8CB6-6E288077BBA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0823A48-210A-4F9C-A0D1-737269A9168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66ADBE7-3A4A-4A5C-9BDF-3A71B169C0E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76127B4-C736-4F26-8083-8675B9063A9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8045460-BBDC-45F4-9F96-889A07CE3D0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C1EDC46-3967-4654-BB28-9081EEE1333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29DD2A4-EF29-4CE8-9985-01480EA1C92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88957B3-82C5-4692-A661-15A6467B9F2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40B5AEF-A343-4C45-8D2F-A1217746A23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8C0A7ED-33D6-4924-84C7-4B9FEEDDB3C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1B7CB76-F893-477F-8EDE-882138CF119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B627949B-BA0B-4040-AAF0-F5D9634F700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E0253A5-46F7-44D5-8F3E-3D196FF15A8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827CB905-7DF6-4D5F-88B0-88DE987CF05B}"/>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D8B8451-4463-4044-90CF-7D3A10D4894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C9333210-E5D3-410A-B990-CC408E3EC56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F52E2AB-68E5-4B11-BCA0-050E1D1C9AE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2113EEE5-7DE0-4922-874A-71B89BEA19C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45C474E-FEC0-4331-ACEA-C15D629F0BF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8CD6F12A-B951-4E78-8964-5207F7709BB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2A84C2C-A225-4486-8060-41923BBF17B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AA4B8A3-9D04-4871-9F33-8F06FA2BF3C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263BF37-1FB9-4222-A959-0EE7164957E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06715818-FA29-4953-A880-6B0655FC3FDF}"/>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7EFB10EE-14D1-4A25-AA57-4A0F9450DE17}"/>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AA74E5EB-332C-4CDB-BB84-D5AA2193CB6F}"/>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D5A16049-CD04-4096-986F-04FE9E3A0B1C}"/>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9BE0EE4B-D0E9-47D4-94F3-487FA186B779}"/>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A3CB9367-4E22-43FF-9860-9A024DF9B3BF}"/>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86DD3F8E-7F32-4D86-91E9-C6320F7A0081}"/>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B3272C66-F617-4A4C-AB62-B1E02045DAAC}"/>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00822E43-6FC0-42E6-AFB7-E8D681960DC0}"/>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63BEB325-5026-4A1B-BB9D-55E3EA11AEE2}"/>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886F82A2-9692-490E-8A37-7AD40A00E72E}"/>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71CC629-7AC5-4D2A-95CB-C7E532C226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C4E16D2-A45B-4CA8-8E9D-22744904C6C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46F3335-C89A-4D04-85C3-4F3573C1D52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6E55348-4F77-40D9-AF33-55B33787185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5E48C3C-556E-4795-BAC8-6E4D4BD36A2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45169</xdr:rowOff>
    </xdr:from>
    <xdr:to>
      <xdr:col>55</xdr:col>
      <xdr:colOff>50800</xdr:colOff>
      <xdr:row>61</xdr:row>
      <xdr:rowOff>146769</xdr:rowOff>
    </xdr:to>
    <xdr:sp macro="" textlink="">
      <xdr:nvSpPr>
        <xdr:cNvPr id="246" name="楕円 245">
          <a:extLst>
            <a:ext uri="{FF2B5EF4-FFF2-40B4-BE49-F238E27FC236}">
              <a16:creationId xmlns:a16="http://schemas.microsoft.com/office/drawing/2014/main" id="{77AFC4C9-2398-4B75-9AE5-97B304678FBD}"/>
            </a:ext>
          </a:extLst>
        </xdr:cNvPr>
        <xdr:cNvSpPr/>
      </xdr:nvSpPr>
      <xdr:spPr>
        <a:xfrm>
          <a:off x="10426700" y="105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68046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30087BD-B174-4ADF-B806-EF83982A939C}"/>
            </a:ext>
          </a:extLst>
        </xdr:cNvPr>
        <xdr:cNvSpPr txBox="1"/>
      </xdr:nvSpPr>
      <xdr:spPr>
        <a:xfrm>
          <a:off x="10515600" y="103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77894</xdr:rowOff>
    </xdr:from>
    <xdr:to>
      <xdr:col>50</xdr:col>
      <xdr:colOff>165100</xdr:colOff>
      <xdr:row>62</xdr:row>
      <xdr:rowOff>8044</xdr:rowOff>
    </xdr:to>
    <xdr:sp macro="" textlink="">
      <xdr:nvSpPr>
        <xdr:cNvPr id="248" name="楕円 247">
          <a:extLst>
            <a:ext uri="{FF2B5EF4-FFF2-40B4-BE49-F238E27FC236}">
              <a16:creationId xmlns:a16="http://schemas.microsoft.com/office/drawing/2014/main" id="{2BBCBB46-1A39-494F-8BCB-E481336BA827}"/>
            </a:ext>
          </a:extLst>
        </xdr:cNvPr>
        <xdr:cNvSpPr/>
      </xdr:nvSpPr>
      <xdr:spPr>
        <a:xfrm>
          <a:off x="9588500" y="1053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95969</xdr:rowOff>
    </xdr:from>
    <xdr:to>
      <xdr:col>55</xdr:col>
      <xdr:colOff>0</xdr:colOff>
      <xdr:row>61</xdr:row>
      <xdr:rowOff>128694</xdr:rowOff>
    </xdr:to>
    <xdr:cxnSp macro="">
      <xdr:nvCxnSpPr>
        <xdr:cNvPr id="249" name="直線コネクタ 248">
          <a:extLst>
            <a:ext uri="{FF2B5EF4-FFF2-40B4-BE49-F238E27FC236}">
              <a16:creationId xmlns:a16="http://schemas.microsoft.com/office/drawing/2014/main" id="{443C4509-8AAD-4836-A488-599366222E91}"/>
            </a:ext>
          </a:extLst>
        </xdr:cNvPr>
        <xdr:cNvCxnSpPr/>
      </xdr:nvCxnSpPr>
      <xdr:spPr>
        <a:xfrm flipV="1">
          <a:off x="9639300" y="10554419"/>
          <a:ext cx="838200" cy="3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103025</xdr:rowOff>
    </xdr:from>
    <xdr:to>
      <xdr:col>46</xdr:col>
      <xdr:colOff>38100</xdr:colOff>
      <xdr:row>62</xdr:row>
      <xdr:rowOff>33175</xdr:rowOff>
    </xdr:to>
    <xdr:sp macro="" textlink="">
      <xdr:nvSpPr>
        <xdr:cNvPr id="250" name="楕円 249">
          <a:extLst>
            <a:ext uri="{FF2B5EF4-FFF2-40B4-BE49-F238E27FC236}">
              <a16:creationId xmlns:a16="http://schemas.microsoft.com/office/drawing/2014/main" id="{78F3DF1C-5A79-45BE-86C0-09DE94255242}"/>
            </a:ext>
          </a:extLst>
        </xdr:cNvPr>
        <xdr:cNvSpPr/>
      </xdr:nvSpPr>
      <xdr:spPr>
        <a:xfrm>
          <a:off x="8699500" y="1056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128694</xdr:rowOff>
    </xdr:from>
    <xdr:to>
      <xdr:col>50</xdr:col>
      <xdr:colOff>114300</xdr:colOff>
      <xdr:row>61</xdr:row>
      <xdr:rowOff>153825</xdr:rowOff>
    </xdr:to>
    <xdr:cxnSp macro="">
      <xdr:nvCxnSpPr>
        <xdr:cNvPr id="251" name="直線コネクタ 250">
          <a:extLst>
            <a:ext uri="{FF2B5EF4-FFF2-40B4-BE49-F238E27FC236}">
              <a16:creationId xmlns:a16="http://schemas.microsoft.com/office/drawing/2014/main" id="{D252AD2E-A3E8-4B55-884A-42ACE94C501B}"/>
            </a:ext>
          </a:extLst>
        </xdr:cNvPr>
        <xdr:cNvCxnSpPr/>
      </xdr:nvCxnSpPr>
      <xdr:spPr>
        <a:xfrm flipV="1">
          <a:off x="8750300" y="10587144"/>
          <a:ext cx="889000" cy="2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120202</xdr:rowOff>
    </xdr:from>
    <xdr:to>
      <xdr:col>41</xdr:col>
      <xdr:colOff>101600</xdr:colOff>
      <xdr:row>62</xdr:row>
      <xdr:rowOff>50352</xdr:rowOff>
    </xdr:to>
    <xdr:sp macro="" textlink="">
      <xdr:nvSpPr>
        <xdr:cNvPr id="252" name="楕円 251">
          <a:extLst>
            <a:ext uri="{FF2B5EF4-FFF2-40B4-BE49-F238E27FC236}">
              <a16:creationId xmlns:a16="http://schemas.microsoft.com/office/drawing/2014/main" id="{CC791DA0-001F-4A9F-89B9-58CD47CE7A94}"/>
            </a:ext>
          </a:extLst>
        </xdr:cNvPr>
        <xdr:cNvSpPr/>
      </xdr:nvSpPr>
      <xdr:spPr>
        <a:xfrm>
          <a:off x="7810500" y="105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153825</xdr:rowOff>
    </xdr:from>
    <xdr:to>
      <xdr:col>45</xdr:col>
      <xdr:colOff>177800</xdr:colOff>
      <xdr:row>61</xdr:row>
      <xdr:rowOff>171002</xdr:rowOff>
    </xdr:to>
    <xdr:cxnSp macro="">
      <xdr:nvCxnSpPr>
        <xdr:cNvPr id="253" name="直線コネクタ 252">
          <a:extLst>
            <a:ext uri="{FF2B5EF4-FFF2-40B4-BE49-F238E27FC236}">
              <a16:creationId xmlns:a16="http://schemas.microsoft.com/office/drawing/2014/main" id="{9C33D586-746A-418E-8998-C5797FEE10E5}"/>
            </a:ext>
          </a:extLst>
        </xdr:cNvPr>
        <xdr:cNvCxnSpPr/>
      </xdr:nvCxnSpPr>
      <xdr:spPr>
        <a:xfrm flipV="1">
          <a:off x="7861300" y="10612275"/>
          <a:ext cx="889000" cy="1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126667</xdr:rowOff>
    </xdr:from>
    <xdr:to>
      <xdr:col>36</xdr:col>
      <xdr:colOff>165100</xdr:colOff>
      <xdr:row>62</xdr:row>
      <xdr:rowOff>56817</xdr:rowOff>
    </xdr:to>
    <xdr:sp macro="" textlink="">
      <xdr:nvSpPr>
        <xdr:cNvPr id="254" name="楕円 253">
          <a:extLst>
            <a:ext uri="{FF2B5EF4-FFF2-40B4-BE49-F238E27FC236}">
              <a16:creationId xmlns:a16="http://schemas.microsoft.com/office/drawing/2014/main" id="{F9C19AE5-E52B-4A7A-83BE-F644744AB778}"/>
            </a:ext>
          </a:extLst>
        </xdr:cNvPr>
        <xdr:cNvSpPr/>
      </xdr:nvSpPr>
      <xdr:spPr>
        <a:xfrm>
          <a:off x="6921500" y="1058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171002</xdr:rowOff>
    </xdr:from>
    <xdr:to>
      <xdr:col>41</xdr:col>
      <xdr:colOff>50800</xdr:colOff>
      <xdr:row>62</xdr:row>
      <xdr:rowOff>6017</xdr:rowOff>
    </xdr:to>
    <xdr:cxnSp macro="">
      <xdr:nvCxnSpPr>
        <xdr:cNvPr id="255" name="直線コネクタ 254">
          <a:extLst>
            <a:ext uri="{FF2B5EF4-FFF2-40B4-BE49-F238E27FC236}">
              <a16:creationId xmlns:a16="http://schemas.microsoft.com/office/drawing/2014/main" id="{C3CE6ED9-C985-4298-8103-D68A281FDF80}"/>
            </a:ext>
          </a:extLst>
        </xdr:cNvPr>
        <xdr:cNvCxnSpPr/>
      </xdr:nvCxnSpPr>
      <xdr:spPr>
        <a:xfrm flipV="1">
          <a:off x="6972300" y="10629452"/>
          <a:ext cx="889000" cy="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6DC6011-89EB-43A7-9A27-6BC6261A8AB3}"/>
            </a:ext>
          </a:extLst>
        </xdr:cNvPr>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72EA9D9-2031-46C9-AB82-CCB293D666CA}"/>
            </a:ext>
          </a:extLst>
        </xdr:cNvPr>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CD19113-6C3E-4F78-8D53-F69BA0386AED}"/>
            </a:ext>
          </a:extLst>
        </xdr:cNvPr>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66078F72-AC02-41D8-AF74-3EB9BD9C1522}"/>
            </a:ext>
          </a:extLst>
        </xdr:cNvPr>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24571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7B1346B1-A28C-4D61-A7F4-5A0BAADD77A0}"/>
            </a:ext>
          </a:extLst>
        </xdr:cNvPr>
        <xdr:cNvSpPr txBox="1"/>
      </xdr:nvSpPr>
      <xdr:spPr>
        <a:xfrm>
          <a:off x="9327095" y="1031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49702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EAE20F0-4605-49F7-A2B7-484128097B4C}"/>
            </a:ext>
          </a:extLst>
        </xdr:cNvPr>
        <xdr:cNvSpPr txBox="1"/>
      </xdr:nvSpPr>
      <xdr:spPr>
        <a:xfrm>
          <a:off x="8450795" y="1033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66879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D62D6F46-FF52-4E68-978E-FEA2EBF4D46A}"/>
            </a:ext>
          </a:extLst>
        </xdr:cNvPr>
        <xdr:cNvSpPr txBox="1"/>
      </xdr:nvSpPr>
      <xdr:spPr>
        <a:xfrm>
          <a:off x="7561795" y="1035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73344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7A26FE6C-E9CB-4EC0-92EA-D49BC3CDE000}"/>
            </a:ext>
          </a:extLst>
        </xdr:cNvPr>
        <xdr:cNvSpPr txBox="1"/>
      </xdr:nvSpPr>
      <xdr:spPr>
        <a:xfrm>
          <a:off x="6672795" y="1036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EBB3A7D-404F-401A-B69E-1FC80DFE897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10815C0-E2F6-4344-A5AC-70EAE9524D8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38CB51C-B90E-40F8-9DF0-C84CBEC8A77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F4E5ED2-4493-4A7E-B90D-41C34FBD6BA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6B3104D-1BE5-4D0A-B473-E1D59B64F39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10B2A6F-3080-44C8-990C-6E526B6FE86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9B50DE5-00ED-49EF-A724-3391EED66D7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1217939-79F7-4E2F-9102-ED398FA60CA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963E37C-2A59-4201-B9DA-C61EDA66A33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818B477-2778-4C7C-843B-1A4F01DE5C4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2DC77AD-276B-487C-A642-FDF8433FF70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9178ED4-15C8-4093-AAD0-8AE05C335FE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A687423-BDCF-4E15-B348-BB543EEB126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6C5952C-D54C-41F2-AACA-1073678C10E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94A6FC4-C073-4CF1-BA0F-D664B1C1215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45BF361-49E9-4AFA-A517-7862E6730CC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56F48E3F-3CF3-4E49-9FE6-922FBF66367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2B92077-9510-46CA-85B2-FBB02BEA913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5092C67-004F-440A-B90E-2DC91B9CC3B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CD61515-BC7D-432F-85A8-AF9AE51231C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CFBF493-8243-4AEA-ABC5-2DF9967F18C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4DC0E63-707B-4061-B371-515BD47E01B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937E28E7-79B5-418C-868E-23B709C95DB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FF2FF78-EAFD-4DF8-829B-F851DC3B980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69E6F3F8-AAB8-4F53-8248-EE0EDDBEF7B9}"/>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71DE868A-3FB3-4C1C-84A8-5F61087A9E0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1F16419D-6FFB-46FD-ABD6-8362606261D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B5276487-2A47-47DC-BC79-6F3E8BD56023}"/>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2E9A172F-74BA-4274-BD08-2C0620FA286F}"/>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B7E6CE1-43B7-4B29-AE74-11E3B40497A1}"/>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4C23CF30-382B-43FA-9173-5B83080795C5}"/>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217D9183-18FE-430A-BF16-79BA790143B8}"/>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F23DADA0-3C4C-464B-BD95-BA705E5A9DFD}"/>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EFB0E51E-3EC1-49D7-9397-AD44F0481388}"/>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86A79178-F3B9-4F89-AF1D-5D58E2C2AD00}"/>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F1EF95A-EB55-4E7D-8993-1268ADE59AA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C272736-C558-4FE6-BCF1-C7258280AB8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4F14A81-FCC0-40A0-8421-F65B513AAA2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B06F31D-B501-41FA-A495-0B2D2555A19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248B451-AC86-482E-B9DA-273C35C691B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304" name="楕円 303">
          <a:extLst>
            <a:ext uri="{FF2B5EF4-FFF2-40B4-BE49-F238E27FC236}">
              <a16:creationId xmlns:a16="http://schemas.microsoft.com/office/drawing/2014/main" id="{A43D3CE9-C978-4601-932B-B31E484794EC}"/>
            </a:ext>
          </a:extLst>
        </xdr:cNvPr>
        <xdr:cNvSpPr/>
      </xdr:nvSpPr>
      <xdr:spPr>
        <a:xfrm>
          <a:off x="45847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151147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C4C296B-C2B2-4711-8BE4-25623D572D86}"/>
            </a:ext>
          </a:extLst>
        </xdr:cNvPr>
        <xdr:cNvSpPr txBox="1"/>
      </xdr:nvSpPr>
      <xdr:spPr>
        <a:xfrm>
          <a:off x="4673600"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109220</xdr:rowOff>
    </xdr:from>
    <xdr:to>
      <xdr:col>20</xdr:col>
      <xdr:colOff>38100</xdr:colOff>
      <xdr:row>83</xdr:row>
      <xdr:rowOff>39370</xdr:rowOff>
    </xdr:to>
    <xdr:sp macro="" textlink="">
      <xdr:nvSpPr>
        <xdr:cNvPr id="306" name="楕円 305">
          <a:extLst>
            <a:ext uri="{FF2B5EF4-FFF2-40B4-BE49-F238E27FC236}">
              <a16:creationId xmlns:a16="http://schemas.microsoft.com/office/drawing/2014/main" id="{3F3BFD04-D7EF-49BF-BA8B-0D05B6F215A4}"/>
            </a:ext>
          </a:extLst>
        </xdr:cNvPr>
        <xdr:cNvSpPr/>
      </xdr:nvSpPr>
      <xdr:spPr>
        <a:xfrm>
          <a:off x="3746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160020</xdr:rowOff>
    </xdr:from>
    <xdr:to>
      <xdr:col>24</xdr:col>
      <xdr:colOff>63500</xdr:colOff>
      <xdr:row>83</xdr:row>
      <xdr:rowOff>7620</xdr:rowOff>
    </xdr:to>
    <xdr:cxnSp macro="">
      <xdr:nvCxnSpPr>
        <xdr:cNvPr id="307" name="直線コネクタ 306">
          <a:extLst>
            <a:ext uri="{FF2B5EF4-FFF2-40B4-BE49-F238E27FC236}">
              <a16:creationId xmlns:a16="http://schemas.microsoft.com/office/drawing/2014/main" id="{B8CF4D01-6476-40BC-A990-DAC93328BBD9}"/>
            </a:ext>
          </a:extLst>
        </xdr:cNvPr>
        <xdr:cNvCxnSpPr/>
      </xdr:nvCxnSpPr>
      <xdr:spPr>
        <a:xfrm>
          <a:off x="3797300" y="142189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27305</xdr:rowOff>
    </xdr:from>
    <xdr:to>
      <xdr:col>15</xdr:col>
      <xdr:colOff>101600</xdr:colOff>
      <xdr:row>83</xdr:row>
      <xdr:rowOff>128905</xdr:rowOff>
    </xdr:to>
    <xdr:sp macro="" textlink="">
      <xdr:nvSpPr>
        <xdr:cNvPr id="308" name="楕円 307">
          <a:extLst>
            <a:ext uri="{FF2B5EF4-FFF2-40B4-BE49-F238E27FC236}">
              <a16:creationId xmlns:a16="http://schemas.microsoft.com/office/drawing/2014/main" id="{59A7B6B6-0295-4090-975F-255DC981BC76}"/>
            </a:ext>
          </a:extLst>
        </xdr:cNvPr>
        <xdr:cNvSpPr/>
      </xdr:nvSpPr>
      <xdr:spPr>
        <a:xfrm>
          <a:off x="2857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160020</xdr:rowOff>
    </xdr:from>
    <xdr:to>
      <xdr:col>19</xdr:col>
      <xdr:colOff>177800</xdr:colOff>
      <xdr:row>83</xdr:row>
      <xdr:rowOff>78105</xdr:rowOff>
    </xdr:to>
    <xdr:cxnSp macro="">
      <xdr:nvCxnSpPr>
        <xdr:cNvPr id="309" name="直線コネクタ 308">
          <a:extLst>
            <a:ext uri="{FF2B5EF4-FFF2-40B4-BE49-F238E27FC236}">
              <a16:creationId xmlns:a16="http://schemas.microsoft.com/office/drawing/2014/main" id="{CE5EBEF0-D92E-4ACF-BAE2-3BEA5CC21A84}"/>
            </a:ext>
          </a:extLst>
        </xdr:cNvPr>
        <xdr:cNvCxnSpPr/>
      </xdr:nvCxnSpPr>
      <xdr:spPr>
        <a:xfrm flipV="1">
          <a:off x="2908300" y="1421892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160655</xdr:rowOff>
    </xdr:from>
    <xdr:to>
      <xdr:col>10</xdr:col>
      <xdr:colOff>165100</xdr:colOff>
      <xdr:row>83</xdr:row>
      <xdr:rowOff>90805</xdr:rowOff>
    </xdr:to>
    <xdr:sp macro="" textlink="">
      <xdr:nvSpPr>
        <xdr:cNvPr id="310" name="楕円 309">
          <a:extLst>
            <a:ext uri="{FF2B5EF4-FFF2-40B4-BE49-F238E27FC236}">
              <a16:creationId xmlns:a16="http://schemas.microsoft.com/office/drawing/2014/main" id="{0E2A5B75-B920-41D6-AF8E-4C043A172873}"/>
            </a:ext>
          </a:extLst>
        </xdr:cNvPr>
        <xdr:cNvSpPr/>
      </xdr:nvSpPr>
      <xdr:spPr>
        <a:xfrm>
          <a:off x="1968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40005</xdr:rowOff>
    </xdr:from>
    <xdr:to>
      <xdr:col>15</xdr:col>
      <xdr:colOff>50800</xdr:colOff>
      <xdr:row>83</xdr:row>
      <xdr:rowOff>78105</xdr:rowOff>
    </xdr:to>
    <xdr:cxnSp macro="">
      <xdr:nvCxnSpPr>
        <xdr:cNvPr id="311" name="直線コネクタ 310">
          <a:extLst>
            <a:ext uri="{FF2B5EF4-FFF2-40B4-BE49-F238E27FC236}">
              <a16:creationId xmlns:a16="http://schemas.microsoft.com/office/drawing/2014/main" id="{DDC8A436-B1D5-489E-AF9C-F0F136D217B4}"/>
            </a:ext>
          </a:extLst>
        </xdr:cNvPr>
        <xdr:cNvCxnSpPr/>
      </xdr:nvCxnSpPr>
      <xdr:spPr>
        <a:xfrm>
          <a:off x="2019300" y="142703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149225</xdr:rowOff>
    </xdr:from>
    <xdr:to>
      <xdr:col>6</xdr:col>
      <xdr:colOff>38100</xdr:colOff>
      <xdr:row>83</xdr:row>
      <xdr:rowOff>79375</xdr:rowOff>
    </xdr:to>
    <xdr:sp macro="" textlink="">
      <xdr:nvSpPr>
        <xdr:cNvPr id="312" name="楕円 311">
          <a:extLst>
            <a:ext uri="{FF2B5EF4-FFF2-40B4-BE49-F238E27FC236}">
              <a16:creationId xmlns:a16="http://schemas.microsoft.com/office/drawing/2014/main" id="{FC8DCFD4-3E76-4E14-87BE-1432F09A62FA}"/>
            </a:ext>
          </a:extLst>
        </xdr:cNvPr>
        <xdr:cNvSpPr/>
      </xdr:nvSpPr>
      <xdr:spPr>
        <a:xfrm>
          <a:off x="1079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28575</xdr:rowOff>
    </xdr:from>
    <xdr:to>
      <xdr:col>10</xdr:col>
      <xdr:colOff>114300</xdr:colOff>
      <xdr:row>83</xdr:row>
      <xdr:rowOff>40005</xdr:rowOff>
    </xdr:to>
    <xdr:cxnSp macro="">
      <xdr:nvCxnSpPr>
        <xdr:cNvPr id="313" name="直線コネクタ 312">
          <a:extLst>
            <a:ext uri="{FF2B5EF4-FFF2-40B4-BE49-F238E27FC236}">
              <a16:creationId xmlns:a16="http://schemas.microsoft.com/office/drawing/2014/main" id="{60AD7635-8F4B-4FB7-81E4-99F8BB523473}"/>
            </a:ext>
          </a:extLst>
        </xdr:cNvPr>
        <xdr:cNvCxnSpPr/>
      </xdr:nvCxnSpPr>
      <xdr:spPr>
        <a:xfrm>
          <a:off x="1130300" y="142589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3F6FC4BF-A69B-4AA0-BC10-101D875664C3}"/>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A5B1F7DF-E46D-471F-B9B3-661B5A7CE790}"/>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2FA86C85-4AA2-40B1-AD34-6C1F04FDD4EB}"/>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95371D33-D431-4055-AB95-B28E0560D8CF}"/>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55897</xdr:rowOff>
    </xdr:from>
    <xdr:ext cx="405111" cy="259045"/>
    <xdr:sp macro="" textlink="">
      <xdr:nvSpPr>
        <xdr:cNvPr id="318" name="n_1mainValue【公営住宅】&#10;有形固定資産減価償却率">
          <a:extLst>
            <a:ext uri="{FF2B5EF4-FFF2-40B4-BE49-F238E27FC236}">
              <a16:creationId xmlns:a16="http://schemas.microsoft.com/office/drawing/2014/main" id="{C11DD13E-CDA8-4B1C-8334-59CA40BC0C79}"/>
            </a:ext>
          </a:extLst>
        </xdr:cNvPr>
        <xdr:cNvSpPr txBox="1"/>
      </xdr:nvSpPr>
      <xdr:spPr>
        <a:xfrm>
          <a:off x="35820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120032</xdr:rowOff>
    </xdr:from>
    <xdr:ext cx="405111" cy="259045"/>
    <xdr:sp macro="" textlink="">
      <xdr:nvSpPr>
        <xdr:cNvPr id="319" name="n_2mainValue【公営住宅】&#10;有形固定資産減価償却率">
          <a:extLst>
            <a:ext uri="{FF2B5EF4-FFF2-40B4-BE49-F238E27FC236}">
              <a16:creationId xmlns:a16="http://schemas.microsoft.com/office/drawing/2014/main" id="{447FA2E5-E8E0-485C-8801-B6B1D11F12C6}"/>
            </a:ext>
          </a:extLst>
        </xdr:cNvPr>
        <xdr:cNvSpPr txBox="1"/>
      </xdr:nvSpPr>
      <xdr:spPr>
        <a:xfrm>
          <a:off x="2705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81932</xdr:rowOff>
    </xdr:from>
    <xdr:ext cx="405111" cy="259045"/>
    <xdr:sp macro="" textlink="">
      <xdr:nvSpPr>
        <xdr:cNvPr id="320" name="n_3mainValue【公営住宅】&#10;有形固定資産減価償却率">
          <a:extLst>
            <a:ext uri="{FF2B5EF4-FFF2-40B4-BE49-F238E27FC236}">
              <a16:creationId xmlns:a16="http://schemas.microsoft.com/office/drawing/2014/main" id="{DFAC0C34-6927-4AE4-9F82-7717A21F6FA7}"/>
            </a:ext>
          </a:extLst>
        </xdr:cNvPr>
        <xdr:cNvSpPr txBox="1"/>
      </xdr:nvSpPr>
      <xdr:spPr>
        <a:xfrm>
          <a:off x="1816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70502</xdr:rowOff>
    </xdr:from>
    <xdr:ext cx="405111" cy="259045"/>
    <xdr:sp macro="" textlink="">
      <xdr:nvSpPr>
        <xdr:cNvPr id="321" name="n_4mainValue【公営住宅】&#10;有形固定資産減価償却率">
          <a:extLst>
            <a:ext uri="{FF2B5EF4-FFF2-40B4-BE49-F238E27FC236}">
              <a16:creationId xmlns:a16="http://schemas.microsoft.com/office/drawing/2014/main" id="{6B58C448-0379-4FFD-97F5-6BAE39CB6C5D}"/>
            </a:ext>
          </a:extLst>
        </xdr:cNvPr>
        <xdr:cNvSpPr txBox="1"/>
      </xdr:nvSpPr>
      <xdr:spPr>
        <a:xfrm>
          <a:off x="927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FBD41E2-6EAE-4121-B4AD-C0665D227FF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2EEA234-2BED-40EA-B334-A74430BA512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F7E5779-6E43-4AED-AAAA-888E88C32B9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7444273-13B2-4D2C-A503-A1B3CFB4980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518392D-99CF-49EC-AC53-4E16E8E6901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ADF3F24-3F89-434A-A092-4B77834FBC3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2D1A2DA-E815-475E-AE3E-06FECF35EB5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A0CF72B-4AB0-4A9F-B2F2-F3DE0C30E47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D9606A6-C825-4115-9993-03C24627438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7F189F1-8A0E-4871-BD4C-E351BD8A624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56AB50A2-E082-4562-A339-82C3BF8BE4C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894B233B-B917-4CA7-B8BD-3675348B028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F7CB4D83-D288-438A-9BA0-9C1F1B7053F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700826F6-FC75-4B90-B4BE-E4ABEA675DE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B4B2A4C1-5F84-4DE0-9660-CD75B499176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2B77F6AF-D957-4A15-BF13-C4478C275705}"/>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22A625B8-69DA-416B-8AEB-702A3DC9625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4326947-D4B7-4ACB-8A9B-9559AF46DF91}"/>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1F96AD18-237A-4A63-9318-230CC35525D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A07A5D3D-FCCF-40A3-890C-E94E40ED40B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AFDB6B35-F40D-4658-8277-7A16ABADFF4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B137343C-0B79-42B8-BD00-59E389E7F87B}"/>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B0479DCB-B162-4358-A680-727F3EE6F959}"/>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C4390745-CC79-4B2F-BECD-DFF7469C6854}"/>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7A81CE81-8527-40B1-88E2-9E6B4C5688B5}"/>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17954141-1E89-4739-AD8B-DD06F236451D}"/>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0CC27F1F-B7BF-4F65-A6CA-F789DCD35A64}"/>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5044F84D-B336-4009-9A2C-21C366C41CA9}"/>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FF4DD973-30AB-4EBE-A458-84FEC667A9EA}"/>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B481ABF4-80E9-46C5-BB94-FE513F2A5521}"/>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0C368047-1384-4C40-8380-3A56480D9557}"/>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6C0EE79C-125E-4773-96AC-10A7B8F3474C}"/>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D240E9B-8794-4624-AC84-69257FD1D77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18981C4-0B68-4192-A420-64F413F2F7F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8231FC7-8738-48BC-8A16-BA2E1A865D5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63FE1EC-2768-4288-9543-144B8D48F1B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B1D6AD6-FD94-4DC1-B4CA-813FCB7E51A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56704</xdr:rowOff>
    </xdr:from>
    <xdr:to>
      <xdr:col>55</xdr:col>
      <xdr:colOff>50800</xdr:colOff>
      <xdr:row>85</xdr:row>
      <xdr:rowOff>158304</xdr:rowOff>
    </xdr:to>
    <xdr:sp macro="" textlink="">
      <xdr:nvSpPr>
        <xdr:cNvPr id="359" name="楕円 358">
          <a:extLst>
            <a:ext uri="{FF2B5EF4-FFF2-40B4-BE49-F238E27FC236}">
              <a16:creationId xmlns:a16="http://schemas.microsoft.com/office/drawing/2014/main" id="{722DDA7B-45B0-4617-B21F-6B0ABD7B7C86}"/>
            </a:ext>
          </a:extLst>
        </xdr:cNvPr>
        <xdr:cNvSpPr/>
      </xdr:nvSpPr>
      <xdr:spPr>
        <a:xfrm>
          <a:off x="10426700" y="1462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16081</xdr:rowOff>
    </xdr:from>
    <xdr:ext cx="469744" cy="259045"/>
    <xdr:sp macro="" textlink="">
      <xdr:nvSpPr>
        <xdr:cNvPr id="360" name="【公営住宅】&#10;一人当たり面積該当値テキスト">
          <a:extLst>
            <a:ext uri="{FF2B5EF4-FFF2-40B4-BE49-F238E27FC236}">
              <a16:creationId xmlns:a16="http://schemas.microsoft.com/office/drawing/2014/main" id="{67586FC5-648A-4D48-BA4B-9AEF2EF6271F}"/>
            </a:ext>
          </a:extLst>
        </xdr:cNvPr>
        <xdr:cNvSpPr txBox="1"/>
      </xdr:nvSpPr>
      <xdr:spPr>
        <a:xfrm>
          <a:off x="10515600" y="1441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56521</xdr:rowOff>
    </xdr:from>
    <xdr:to>
      <xdr:col>50</xdr:col>
      <xdr:colOff>165100</xdr:colOff>
      <xdr:row>85</xdr:row>
      <xdr:rowOff>158121</xdr:rowOff>
    </xdr:to>
    <xdr:sp macro="" textlink="">
      <xdr:nvSpPr>
        <xdr:cNvPr id="361" name="楕円 360">
          <a:extLst>
            <a:ext uri="{FF2B5EF4-FFF2-40B4-BE49-F238E27FC236}">
              <a16:creationId xmlns:a16="http://schemas.microsoft.com/office/drawing/2014/main" id="{5B850229-84B1-4323-9BC3-8D1DF67E4610}"/>
            </a:ext>
          </a:extLst>
        </xdr:cNvPr>
        <xdr:cNvSpPr/>
      </xdr:nvSpPr>
      <xdr:spPr>
        <a:xfrm>
          <a:off x="9588500" y="146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107321</xdr:rowOff>
    </xdr:from>
    <xdr:to>
      <xdr:col>55</xdr:col>
      <xdr:colOff>0</xdr:colOff>
      <xdr:row>85</xdr:row>
      <xdr:rowOff>107504</xdr:rowOff>
    </xdr:to>
    <xdr:cxnSp macro="">
      <xdr:nvCxnSpPr>
        <xdr:cNvPr id="362" name="直線コネクタ 361">
          <a:extLst>
            <a:ext uri="{FF2B5EF4-FFF2-40B4-BE49-F238E27FC236}">
              <a16:creationId xmlns:a16="http://schemas.microsoft.com/office/drawing/2014/main" id="{8B38833D-0B62-4D8D-8ECE-189610880874}"/>
            </a:ext>
          </a:extLst>
        </xdr:cNvPr>
        <xdr:cNvCxnSpPr/>
      </xdr:nvCxnSpPr>
      <xdr:spPr>
        <a:xfrm>
          <a:off x="9639300" y="14680571"/>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62692</xdr:rowOff>
    </xdr:from>
    <xdr:to>
      <xdr:col>46</xdr:col>
      <xdr:colOff>38100</xdr:colOff>
      <xdr:row>85</xdr:row>
      <xdr:rowOff>164292</xdr:rowOff>
    </xdr:to>
    <xdr:sp macro="" textlink="">
      <xdr:nvSpPr>
        <xdr:cNvPr id="363" name="楕円 362">
          <a:extLst>
            <a:ext uri="{FF2B5EF4-FFF2-40B4-BE49-F238E27FC236}">
              <a16:creationId xmlns:a16="http://schemas.microsoft.com/office/drawing/2014/main" id="{A7376C19-DC2D-48CD-884E-A15E744CE257}"/>
            </a:ext>
          </a:extLst>
        </xdr:cNvPr>
        <xdr:cNvSpPr/>
      </xdr:nvSpPr>
      <xdr:spPr>
        <a:xfrm>
          <a:off x="8699500" y="1463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107321</xdr:rowOff>
    </xdr:from>
    <xdr:to>
      <xdr:col>50</xdr:col>
      <xdr:colOff>114300</xdr:colOff>
      <xdr:row>85</xdr:row>
      <xdr:rowOff>113492</xdr:rowOff>
    </xdr:to>
    <xdr:cxnSp macro="">
      <xdr:nvCxnSpPr>
        <xdr:cNvPr id="364" name="直線コネクタ 363">
          <a:extLst>
            <a:ext uri="{FF2B5EF4-FFF2-40B4-BE49-F238E27FC236}">
              <a16:creationId xmlns:a16="http://schemas.microsoft.com/office/drawing/2014/main" id="{36F987FF-E63C-4784-ACCC-4268E8541640}"/>
            </a:ext>
          </a:extLst>
        </xdr:cNvPr>
        <xdr:cNvCxnSpPr/>
      </xdr:nvCxnSpPr>
      <xdr:spPr>
        <a:xfrm flipV="1">
          <a:off x="8750300" y="14680571"/>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64247</xdr:rowOff>
    </xdr:from>
    <xdr:to>
      <xdr:col>41</xdr:col>
      <xdr:colOff>101600</xdr:colOff>
      <xdr:row>85</xdr:row>
      <xdr:rowOff>165847</xdr:rowOff>
    </xdr:to>
    <xdr:sp macro="" textlink="">
      <xdr:nvSpPr>
        <xdr:cNvPr id="365" name="楕円 364">
          <a:extLst>
            <a:ext uri="{FF2B5EF4-FFF2-40B4-BE49-F238E27FC236}">
              <a16:creationId xmlns:a16="http://schemas.microsoft.com/office/drawing/2014/main" id="{588A0A38-8FB1-4558-AAD4-588079C29938}"/>
            </a:ext>
          </a:extLst>
        </xdr:cNvPr>
        <xdr:cNvSpPr/>
      </xdr:nvSpPr>
      <xdr:spPr>
        <a:xfrm>
          <a:off x="7810500" y="1463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113492</xdr:rowOff>
    </xdr:from>
    <xdr:to>
      <xdr:col>45</xdr:col>
      <xdr:colOff>177800</xdr:colOff>
      <xdr:row>85</xdr:row>
      <xdr:rowOff>115047</xdr:rowOff>
    </xdr:to>
    <xdr:cxnSp macro="">
      <xdr:nvCxnSpPr>
        <xdr:cNvPr id="366" name="直線コネクタ 365">
          <a:extLst>
            <a:ext uri="{FF2B5EF4-FFF2-40B4-BE49-F238E27FC236}">
              <a16:creationId xmlns:a16="http://schemas.microsoft.com/office/drawing/2014/main" id="{1269F836-1E6E-4BDD-AC42-9A9C3058A778}"/>
            </a:ext>
          </a:extLst>
        </xdr:cNvPr>
        <xdr:cNvCxnSpPr/>
      </xdr:nvCxnSpPr>
      <xdr:spPr>
        <a:xfrm flipV="1">
          <a:off x="7861300" y="14686742"/>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65709</xdr:rowOff>
    </xdr:from>
    <xdr:to>
      <xdr:col>36</xdr:col>
      <xdr:colOff>165100</xdr:colOff>
      <xdr:row>85</xdr:row>
      <xdr:rowOff>167309</xdr:rowOff>
    </xdr:to>
    <xdr:sp macro="" textlink="">
      <xdr:nvSpPr>
        <xdr:cNvPr id="367" name="楕円 366">
          <a:extLst>
            <a:ext uri="{FF2B5EF4-FFF2-40B4-BE49-F238E27FC236}">
              <a16:creationId xmlns:a16="http://schemas.microsoft.com/office/drawing/2014/main" id="{74892976-7886-48F4-83E8-1423ED029E9C}"/>
            </a:ext>
          </a:extLst>
        </xdr:cNvPr>
        <xdr:cNvSpPr/>
      </xdr:nvSpPr>
      <xdr:spPr>
        <a:xfrm>
          <a:off x="6921500" y="1463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115047</xdr:rowOff>
    </xdr:from>
    <xdr:to>
      <xdr:col>41</xdr:col>
      <xdr:colOff>50800</xdr:colOff>
      <xdr:row>85</xdr:row>
      <xdr:rowOff>116509</xdr:rowOff>
    </xdr:to>
    <xdr:cxnSp macro="">
      <xdr:nvCxnSpPr>
        <xdr:cNvPr id="368" name="直線コネクタ 367">
          <a:extLst>
            <a:ext uri="{FF2B5EF4-FFF2-40B4-BE49-F238E27FC236}">
              <a16:creationId xmlns:a16="http://schemas.microsoft.com/office/drawing/2014/main" id="{458B92EC-1BBA-44DE-A9F6-19AC86A959B1}"/>
            </a:ext>
          </a:extLst>
        </xdr:cNvPr>
        <xdr:cNvCxnSpPr/>
      </xdr:nvCxnSpPr>
      <xdr:spPr>
        <a:xfrm flipV="1">
          <a:off x="6972300" y="14688297"/>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CDAD1E43-749A-4252-9215-16D4BFB10A63}"/>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316E8B38-7342-45A7-A22D-B53D4BE64AE4}"/>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E7FC6FB0-CA36-44C8-BF8B-422FFE2C56A4}"/>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84947025-40DC-4D44-93DD-4177683A0685}"/>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3198</xdr:rowOff>
    </xdr:from>
    <xdr:ext cx="469744" cy="259045"/>
    <xdr:sp macro="" textlink="">
      <xdr:nvSpPr>
        <xdr:cNvPr id="373" name="n_1mainValue【公営住宅】&#10;一人当たり面積">
          <a:extLst>
            <a:ext uri="{FF2B5EF4-FFF2-40B4-BE49-F238E27FC236}">
              <a16:creationId xmlns:a16="http://schemas.microsoft.com/office/drawing/2014/main" id="{01409D13-DD99-418A-9FDA-F55ADFCD8BA6}"/>
            </a:ext>
          </a:extLst>
        </xdr:cNvPr>
        <xdr:cNvSpPr txBox="1"/>
      </xdr:nvSpPr>
      <xdr:spPr>
        <a:xfrm>
          <a:off x="9391727" y="144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9369</xdr:rowOff>
    </xdr:from>
    <xdr:ext cx="469744" cy="259045"/>
    <xdr:sp macro="" textlink="">
      <xdr:nvSpPr>
        <xdr:cNvPr id="374" name="n_2mainValue【公営住宅】&#10;一人当たり面積">
          <a:extLst>
            <a:ext uri="{FF2B5EF4-FFF2-40B4-BE49-F238E27FC236}">
              <a16:creationId xmlns:a16="http://schemas.microsoft.com/office/drawing/2014/main" id="{303C83AE-3C66-4F38-A934-5F0DA49F6180}"/>
            </a:ext>
          </a:extLst>
        </xdr:cNvPr>
        <xdr:cNvSpPr txBox="1"/>
      </xdr:nvSpPr>
      <xdr:spPr>
        <a:xfrm>
          <a:off x="8515427" y="1441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10924</xdr:rowOff>
    </xdr:from>
    <xdr:ext cx="469744" cy="259045"/>
    <xdr:sp macro="" textlink="">
      <xdr:nvSpPr>
        <xdr:cNvPr id="375" name="n_3mainValue【公営住宅】&#10;一人当たり面積">
          <a:extLst>
            <a:ext uri="{FF2B5EF4-FFF2-40B4-BE49-F238E27FC236}">
              <a16:creationId xmlns:a16="http://schemas.microsoft.com/office/drawing/2014/main" id="{65F6255A-D327-47F0-8895-2CE43F7FD9CB}"/>
            </a:ext>
          </a:extLst>
        </xdr:cNvPr>
        <xdr:cNvSpPr txBox="1"/>
      </xdr:nvSpPr>
      <xdr:spPr>
        <a:xfrm>
          <a:off x="7626427" y="1441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12386</xdr:rowOff>
    </xdr:from>
    <xdr:ext cx="469744" cy="259045"/>
    <xdr:sp macro="" textlink="">
      <xdr:nvSpPr>
        <xdr:cNvPr id="376" name="n_4mainValue【公営住宅】&#10;一人当たり面積">
          <a:extLst>
            <a:ext uri="{FF2B5EF4-FFF2-40B4-BE49-F238E27FC236}">
              <a16:creationId xmlns:a16="http://schemas.microsoft.com/office/drawing/2014/main" id="{64B8D07B-5359-4758-9CB2-452BA91E931B}"/>
            </a:ext>
          </a:extLst>
        </xdr:cNvPr>
        <xdr:cNvSpPr txBox="1"/>
      </xdr:nvSpPr>
      <xdr:spPr>
        <a:xfrm>
          <a:off x="6737427" y="1441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E12F243D-CF53-4F31-951D-BF841432AF6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6BD3D4A6-3B9E-4AF6-9C09-6A001733487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A1DE1F38-03B3-46CA-9BB1-587E61F342C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2BF80ADF-D80F-4DA1-8A86-60C11C25F59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D359D6C1-725D-4DC0-AFC4-823DFC14AAB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39F8526D-5CCE-4735-8B87-AC2D0F31DA4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BFF37695-DF40-4464-9CB7-6D95E35B756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936F08D2-44B8-44E9-8F74-351FCCCA8A1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C9053949-FF4E-4BEA-BAFE-0FC144819ED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5035BE1C-5B1D-4C4B-9CD2-F334487E39F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C3CB2FE5-5863-471B-B93F-82B37717BD8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2EC79E09-2419-4DFA-9E58-E8CA371CFDA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C62DA63A-0C6E-4364-89BC-0B75B0EC3CD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1D9509CE-951D-47BC-B3C4-DD8D21B5762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704EF0DE-A439-4EA9-B91D-4A597FA71FA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AB4C12D-1F84-48A3-A69A-C6F1A8A477E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DCC89F87-3BAD-47CE-93B3-96462F93BB6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F4E22472-75F4-4257-A4FB-75376A89976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9C8732F2-502C-4CDE-9883-DE133FA15C8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9540538B-8C1D-4F88-AD84-F81F87F9317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82C4FE3C-88FE-44B3-9EF0-E15655B134D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65580C2B-5AD4-4816-91EC-77980C90B96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FD42073E-6AF2-4D28-87D8-F10BD8B51DE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A006E878-9F15-4598-8F0D-4F5DAD8A558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20EE6204-33AB-420C-9092-D4C22CDDF22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8CA9A1CD-A3CD-456D-9379-3367F5E497F2}"/>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7C544C7E-C088-4DDE-831E-ED9C85D9E4AE}"/>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86B239C1-DB14-48C1-959A-61C718325DFE}"/>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2A8FE966-1E1D-417B-B222-163C76806C60}"/>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7947C762-9456-4F4D-B5E3-8B8E1996FE5D}"/>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C0909B4D-1B4C-45EA-8DB5-BCF8D4438AEC}"/>
            </a:ext>
          </a:extLst>
        </xdr:cNvPr>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2B573665-7AC0-4C03-B5C8-300F9B358597}"/>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4A740DF6-7CB0-40F4-8697-E51BF86F0AC8}"/>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46C1B8D3-1EDD-4D8D-A8BC-CF553795CEB9}"/>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E3C9FF1F-744F-4679-91E4-6F81E48C2704}"/>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9CD92A00-A89D-4D0B-A984-87C1A97B18B6}"/>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355196F-AA93-4E3F-9028-2AE4BBA97BD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7FE7353-FAFC-42DC-BFB9-F8B38AE120A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93E30BB-C9A1-4020-A02E-D29F0213615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9A3C434-D782-43E8-933C-E2954683AEB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9B0A96B-4661-4FAC-AC53-8E36F81C630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167458</xdr:rowOff>
    </xdr:from>
    <xdr:to>
      <xdr:col>24</xdr:col>
      <xdr:colOff>114300</xdr:colOff>
      <xdr:row>105</xdr:row>
      <xdr:rowOff>97608</xdr:rowOff>
    </xdr:to>
    <xdr:sp macro="" textlink="">
      <xdr:nvSpPr>
        <xdr:cNvPr id="418" name="楕円 417">
          <a:extLst>
            <a:ext uri="{FF2B5EF4-FFF2-40B4-BE49-F238E27FC236}">
              <a16:creationId xmlns:a16="http://schemas.microsoft.com/office/drawing/2014/main" id="{D6C38336-184B-47C8-AB97-2D1A027A3BDA}"/>
            </a:ext>
          </a:extLst>
        </xdr:cNvPr>
        <xdr:cNvSpPr/>
      </xdr:nvSpPr>
      <xdr:spPr>
        <a:xfrm>
          <a:off x="45847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18885</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35768EC3-715B-47A6-821E-EE4E44BB96A6}"/>
            </a:ext>
          </a:extLst>
        </xdr:cNvPr>
        <xdr:cNvSpPr txBox="1"/>
      </xdr:nvSpPr>
      <xdr:spPr>
        <a:xfrm>
          <a:off x="4673600" y="1784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9071</xdr:rowOff>
    </xdr:from>
    <xdr:to>
      <xdr:col>20</xdr:col>
      <xdr:colOff>38100</xdr:colOff>
      <xdr:row>105</xdr:row>
      <xdr:rowOff>110671</xdr:rowOff>
    </xdr:to>
    <xdr:sp macro="" textlink="">
      <xdr:nvSpPr>
        <xdr:cNvPr id="420" name="楕円 419">
          <a:extLst>
            <a:ext uri="{FF2B5EF4-FFF2-40B4-BE49-F238E27FC236}">
              <a16:creationId xmlns:a16="http://schemas.microsoft.com/office/drawing/2014/main" id="{3C537A40-C8A5-4B06-A948-4F84274745EF}"/>
            </a:ext>
          </a:extLst>
        </xdr:cNvPr>
        <xdr:cNvSpPr/>
      </xdr:nvSpPr>
      <xdr:spPr>
        <a:xfrm>
          <a:off x="3746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46808</xdr:rowOff>
    </xdr:from>
    <xdr:to>
      <xdr:col>24</xdr:col>
      <xdr:colOff>63500</xdr:colOff>
      <xdr:row>105</xdr:row>
      <xdr:rowOff>59871</xdr:rowOff>
    </xdr:to>
    <xdr:cxnSp macro="">
      <xdr:nvCxnSpPr>
        <xdr:cNvPr id="421" name="直線コネクタ 420">
          <a:extLst>
            <a:ext uri="{FF2B5EF4-FFF2-40B4-BE49-F238E27FC236}">
              <a16:creationId xmlns:a16="http://schemas.microsoft.com/office/drawing/2014/main" id="{97AF23EA-177A-4AC9-A9A1-B3541863A9E2}"/>
            </a:ext>
          </a:extLst>
        </xdr:cNvPr>
        <xdr:cNvCxnSpPr/>
      </xdr:nvCxnSpPr>
      <xdr:spPr>
        <a:xfrm flipV="1">
          <a:off x="3797300" y="1804905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18869</xdr:rowOff>
    </xdr:from>
    <xdr:to>
      <xdr:col>15</xdr:col>
      <xdr:colOff>101600</xdr:colOff>
      <xdr:row>105</xdr:row>
      <xdr:rowOff>120469</xdr:rowOff>
    </xdr:to>
    <xdr:sp macro="" textlink="">
      <xdr:nvSpPr>
        <xdr:cNvPr id="422" name="楕円 421">
          <a:extLst>
            <a:ext uri="{FF2B5EF4-FFF2-40B4-BE49-F238E27FC236}">
              <a16:creationId xmlns:a16="http://schemas.microsoft.com/office/drawing/2014/main" id="{D15E6D09-A2CE-4652-9F1C-680B9FE20BAE}"/>
            </a:ext>
          </a:extLst>
        </xdr:cNvPr>
        <xdr:cNvSpPr/>
      </xdr:nvSpPr>
      <xdr:spPr>
        <a:xfrm>
          <a:off x="2857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59871</xdr:rowOff>
    </xdr:from>
    <xdr:to>
      <xdr:col>19</xdr:col>
      <xdr:colOff>177800</xdr:colOff>
      <xdr:row>105</xdr:row>
      <xdr:rowOff>69669</xdr:rowOff>
    </xdr:to>
    <xdr:cxnSp macro="">
      <xdr:nvCxnSpPr>
        <xdr:cNvPr id="423" name="直線コネクタ 422">
          <a:extLst>
            <a:ext uri="{FF2B5EF4-FFF2-40B4-BE49-F238E27FC236}">
              <a16:creationId xmlns:a16="http://schemas.microsoft.com/office/drawing/2014/main" id="{EBF9EA87-2A8C-490D-B5DF-F585625965E6}"/>
            </a:ext>
          </a:extLst>
        </xdr:cNvPr>
        <xdr:cNvCxnSpPr/>
      </xdr:nvCxnSpPr>
      <xdr:spPr>
        <a:xfrm flipV="1">
          <a:off x="2908300" y="1806212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46627</xdr:rowOff>
    </xdr:from>
    <xdr:to>
      <xdr:col>10</xdr:col>
      <xdr:colOff>165100</xdr:colOff>
      <xdr:row>105</xdr:row>
      <xdr:rowOff>148227</xdr:rowOff>
    </xdr:to>
    <xdr:sp macro="" textlink="">
      <xdr:nvSpPr>
        <xdr:cNvPr id="424" name="楕円 423">
          <a:extLst>
            <a:ext uri="{FF2B5EF4-FFF2-40B4-BE49-F238E27FC236}">
              <a16:creationId xmlns:a16="http://schemas.microsoft.com/office/drawing/2014/main" id="{2DC6519B-613B-4044-A2AE-5985F2283BE6}"/>
            </a:ext>
          </a:extLst>
        </xdr:cNvPr>
        <xdr:cNvSpPr/>
      </xdr:nvSpPr>
      <xdr:spPr>
        <a:xfrm>
          <a:off x="1968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69669</xdr:rowOff>
    </xdr:from>
    <xdr:to>
      <xdr:col>15</xdr:col>
      <xdr:colOff>50800</xdr:colOff>
      <xdr:row>105</xdr:row>
      <xdr:rowOff>97427</xdr:rowOff>
    </xdr:to>
    <xdr:cxnSp macro="">
      <xdr:nvCxnSpPr>
        <xdr:cNvPr id="425" name="直線コネクタ 424">
          <a:extLst>
            <a:ext uri="{FF2B5EF4-FFF2-40B4-BE49-F238E27FC236}">
              <a16:creationId xmlns:a16="http://schemas.microsoft.com/office/drawing/2014/main" id="{D7A70F85-9308-4CED-A834-DF177FE841C6}"/>
            </a:ext>
          </a:extLst>
        </xdr:cNvPr>
        <xdr:cNvCxnSpPr/>
      </xdr:nvCxnSpPr>
      <xdr:spPr>
        <a:xfrm flipV="1">
          <a:off x="2019300" y="1807191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12337</xdr:rowOff>
    </xdr:from>
    <xdr:to>
      <xdr:col>6</xdr:col>
      <xdr:colOff>38100</xdr:colOff>
      <xdr:row>105</xdr:row>
      <xdr:rowOff>113937</xdr:rowOff>
    </xdr:to>
    <xdr:sp macro="" textlink="">
      <xdr:nvSpPr>
        <xdr:cNvPr id="426" name="楕円 425">
          <a:extLst>
            <a:ext uri="{FF2B5EF4-FFF2-40B4-BE49-F238E27FC236}">
              <a16:creationId xmlns:a16="http://schemas.microsoft.com/office/drawing/2014/main" id="{70B65136-A934-4585-9FD2-33C29631CFA7}"/>
            </a:ext>
          </a:extLst>
        </xdr:cNvPr>
        <xdr:cNvSpPr/>
      </xdr:nvSpPr>
      <xdr:spPr>
        <a:xfrm>
          <a:off x="1079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63137</xdr:rowOff>
    </xdr:from>
    <xdr:to>
      <xdr:col>10</xdr:col>
      <xdr:colOff>114300</xdr:colOff>
      <xdr:row>105</xdr:row>
      <xdr:rowOff>97427</xdr:rowOff>
    </xdr:to>
    <xdr:cxnSp macro="">
      <xdr:nvCxnSpPr>
        <xdr:cNvPr id="427" name="直線コネクタ 426">
          <a:extLst>
            <a:ext uri="{FF2B5EF4-FFF2-40B4-BE49-F238E27FC236}">
              <a16:creationId xmlns:a16="http://schemas.microsoft.com/office/drawing/2014/main" id="{D1BCD2F1-2544-44D2-BFF0-7ABBC215A92E}"/>
            </a:ext>
          </a:extLst>
        </xdr:cNvPr>
        <xdr:cNvCxnSpPr/>
      </xdr:nvCxnSpPr>
      <xdr:spPr>
        <a:xfrm>
          <a:off x="1130300" y="180653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D128A430-32AF-4442-BCC9-D10271630FBA}"/>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3220B339-C843-4819-BBE2-C62252B93F58}"/>
            </a:ext>
          </a:extLst>
        </xdr:cNvPr>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99440</xdr:rowOff>
    </xdr:from>
    <xdr:ext cx="405111" cy="259045"/>
    <xdr:sp macro="" textlink="">
      <xdr:nvSpPr>
        <xdr:cNvPr id="430" name="n_3aveValue【港湾・漁港】&#10;有形固定資産減価償却率">
          <a:extLst>
            <a:ext uri="{FF2B5EF4-FFF2-40B4-BE49-F238E27FC236}">
              <a16:creationId xmlns:a16="http://schemas.microsoft.com/office/drawing/2014/main" id="{996FDF1B-567E-4B27-AA34-C66D6C6F9770}"/>
            </a:ext>
          </a:extLst>
        </xdr:cNvPr>
        <xdr:cNvSpPr txBox="1"/>
      </xdr:nvSpPr>
      <xdr:spPr>
        <a:xfrm>
          <a:off x="1816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68415</xdr:rowOff>
    </xdr:from>
    <xdr:ext cx="405111" cy="259045"/>
    <xdr:sp macro="" textlink="">
      <xdr:nvSpPr>
        <xdr:cNvPr id="431" name="n_4aveValue【港湾・漁港】&#10;有形固定資産減価償却率">
          <a:extLst>
            <a:ext uri="{FF2B5EF4-FFF2-40B4-BE49-F238E27FC236}">
              <a16:creationId xmlns:a16="http://schemas.microsoft.com/office/drawing/2014/main" id="{340246B2-E09F-4F1D-ACB9-A9AA5E2411E0}"/>
            </a:ext>
          </a:extLst>
        </xdr:cNvPr>
        <xdr:cNvSpPr txBox="1"/>
      </xdr:nvSpPr>
      <xdr:spPr>
        <a:xfrm>
          <a:off x="927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127198</xdr:rowOff>
    </xdr:from>
    <xdr:ext cx="405111" cy="259045"/>
    <xdr:sp macro="" textlink="">
      <xdr:nvSpPr>
        <xdr:cNvPr id="432" name="n_1mainValue【港湾・漁港】&#10;有形固定資産減価償却率">
          <a:extLst>
            <a:ext uri="{FF2B5EF4-FFF2-40B4-BE49-F238E27FC236}">
              <a16:creationId xmlns:a16="http://schemas.microsoft.com/office/drawing/2014/main" id="{40308182-3DDE-4E7C-9E10-34CDBCF8B7AF}"/>
            </a:ext>
          </a:extLst>
        </xdr:cNvPr>
        <xdr:cNvSpPr txBox="1"/>
      </xdr:nvSpPr>
      <xdr:spPr>
        <a:xfrm>
          <a:off x="3582044" y="1778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136996</xdr:rowOff>
    </xdr:from>
    <xdr:ext cx="405111" cy="259045"/>
    <xdr:sp macro="" textlink="">
      <xdr:nvSpPr>
        <xdr:cNvPr id="433" name="n_2mainValue【港湾・漁港】&#10;有形固定資産減価償却率">
          <a:extLst>
            <a:ext uri="{FF2B5EF4-FFF2-40B4-BE49-F238E27FC236}">
              <a16:creationId xmlns:a16="http://schemas.microsoft.com/office/drawing/2014/main" id="{F6FDF8E5-A0E4-4E6F-BD98-C47B5FBE8DA9}"/>
            </a:ext>
          </a:extLst>
        </xdr:cNvPr>
        <xdr:cNvSpPr txBox="1"/>
      </xdr:nvSpPr>
      <xdr:spPr>
        <a:xfrm>
          <a:off x="2705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139354</xdr:rowOff>
    </xdr:from>
    <xdr:ext cx="405111" cy="259045"/>
    <xdr:sp macro="" textlink="">
      <xdr:nvSpPr>
        <xdr:cNvPr id="434" name="n_3mainValue【港湾・漁港】&#10;有形固定資産減価償却率">
          <a:extLst>
            <a:ext uri="{FF2B5EF4-FFF2-40B4-BE49-F238E27FC236}">
              <a16:creationId xmlns:a16="http://schemas.microsoft.com/office/drawing/2014/main" id="{41E1EA9D-9F60-4324-8639-6A7FB185ED19}"/>
            </a:ext>
          </a:extLst>
        </xdr:cNvPr>
        <xdr:cNvSpPr txBox="1"/>
      </xdr:nvSpPr>
      <xdr:spPr>
        <a:xfrm>
          <a:off x="18167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105064</xdr:rowOff>
    </xdr:from>
    <xdr:ext cx="405111" cy="259045"/>
    <xdr:sp macro="" textlink="">
      <xdr:nvSpPr>
        <xdr:cNvPr id="435" name="n_4mainValue【港湾・漁港】&#10;有形固定資産減価償却率">
          <a:extLst>
            <a:ext uri="{FF2B5EF4-FFF2-40B4-BE49-F238E27FC236}">
              <a16:creationId xmlns:a16="http://schemas.microsoft.com/office/drawing/2014/main" id="{6E8C9998-0164-4D1A-A0F9-ACD609C483DC}"/>
            </a:ext>
          </a:extLst>
        </xdr:cNvPr>
        <xdr:cNvSpPr txBox="1"/>
      </xdr:nvSpPr>
      <xdr:spPr>
        <a:xfrm>
          <a:off x="927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3858AB51-4140-4C5A-9F33-8F52454D5F4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245E8BE6-3D43-42E0-A827-4AD3CDBD415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57A8A248-504C-4761-A187-78D0FBEF0F4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596C423E-A585-488D-8600-F6DC477EE73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B8F75FC0-15CD-4137-AE78-374EC0E5CFF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781ADED5-92FD-4F51-965F-8FF70D3E7A6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B89BEF82-4BFE-4460-8775-5D8E5921B30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21CC18DC-3745-4727-B5C9-290CD3F9979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C1B4D046-2689-476E-BABD-45D6A901C7F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D132EEC-DC9F-4279-9187-75F175112E7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7717716A-4F75-4EF8-AF8C-C909D37BAE6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84D576A6-EB4F-4877-9506-61E64C4BD152}"/>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9D4ADC17-8CA2-4EAF-B22B-EB4FBAC876E1}"/>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6EF23C64-7193-4AF3-BC81-58CDF26805A4}"/>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AD454545-B676-477C-B873-3FD682F16A72}"/>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D8626594-9FB3-431B-ADCF-57663C8192FD}"/>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A3972E8C-2A59-41EB-8DC3-25C61051A828}"/>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4247ABF3-0297-4E7E-8621-6F054790EF34}"/>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7310CDF4-5BB1-4D66-8823-D92417C3B11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F288E57E-8FFB-4A64-805C-6CF0A0669B22}"/>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4DA55881-5CB9-4892-89C1-97BAF9AB28E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A96E8565-F813-4CA8-BB48-A6CF49B6027B}"/>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90F0CDD1-D151-4D7D-ACF7-B451768CA797}"/>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AFECADDB-831E-4610-9F70-5C9F942C116A}"/>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075CE290-804B-4779-ADBC-6FB877AD4C57}"/>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3C28686C-6DA1-419B-B568-12010C3D4355}"/>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7175FC38-6C77-4F27-B901-DD5014AE5D1C}"/>
            </a:ext>
          </a:extLst>
        </xdr:cNvPr>
        <xdr:cNvSpPr txBox="1"/>
      </xdr:nvSpPr>
      <xdr:spPr>
        <a:xfrm>
          <a:off x="10515600" y="18188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F649742B-1DF8-42FE-9D6F-592F51EA45D1}"/>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316FCF8F-00DF-4F07-A696-97D0494EBDE0}"/>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34162408-A276-4B47-B533-4C72D634F448}"/>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C884B7AC-F258-429F-A5B9-6C37626135E6}"/>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683CCF24-F3D6-4031-9B44-A69584770865}"/>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956AB5FD-BB77-446B-B385-1C95347E580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75EB808-0EBD-4B04-B649-D16C6B07239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9E27553-7218-4FAC-B165-8D3F805CBC5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1A3DB31-4F76-496D-95B7-8CD91C372BA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E2444BA-5995-4DED-B08C-7B2E3F142C9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73678</xdr:rowOff>
    </xdr:from>
    <xdr:to>
      <xdr:col>55</xdr:col>
      <xdr:colOff>50800</xdr:colOff>
      <xdr:row>108</xdr:row>
      <xdr:rowOff>3828</xdr:rowOff>
    </xdr:to>
    <xdr:sp macro="" textlink="">
      <xdr:nvSpPr>
        <xdr:cNvPr id="473" name="楕円 472">
          <a:extLst>
            <a:ext uri="{FF2B5EF4-FFF2-40B4-BE49-F238E27FC236}">
              <a16:creationId xmlns:a16="http://schemas.microsoft.com/office/drawing/2014/main" id="{1D55E63D-7454-4777-8599-6E578CB83AB6}"/>
            </a:ext>
          </a:extLst>
        </xdr:cNvPr>
        <xdr:cNvSpPr/>
      </xdr:nvSpPr>
      <xdr:spPr>
        <a:xfrm>
          <a:off x="10426700" y="1841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160055</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6C69CC53-8FA3-4927-94F7-16756D48C4B2}"/>
            </a:ext>
          </a:extLst>
        </xdr:cNvPr>
        <xdr:cNvSpPr txBox="1"/>
      </xdr:nvSpPr>
      <xdr:spPr>
        <a:xfrm>
          <a:off x="10515600" y="1833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81662</xdr:rowOff>
    </xdr:from>
    <xdr:to>
      <xdr:col>50</xdr:col>
      <xdr:colOff>165100</xdr:colOff>
      <xdr:row>108</xdr:row>
      <xdr:rowOff>11812</xdr:rowOff>
    </xdr:to>
    <xdr:sp macro="" textlink="">
      <xdr:nvSpPr>
        <xdr:cNvPr id="475" name="楕円 474">
          <a:extLst>
            <a:ext uri="{FF2B5EF4-FFF2-40B4-BE49-F238E27FC236}">
              <a16:creationId xmlns:a16="http://schemas.microsoft.com/office/drawing/2014/main" id="{C7D463A7-344F-498A-87D8-95688DE27D14}"/>
            </a:ext>
          </a:extLst>
        </xdr:cNvPr>
        <xdr:cNvSpPr/>
      </xdr:nvSpPr>
      <xdr:spPr>
        <a:xfrm>
          <a:off x="9588500" y="1842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124478</xdr:rowOff>
    </xdr:from>
    <xdr:to>
      <xdr:col>55</xdr:col>
      <xdr:colOff>0</xdr:colOff>
      <xdr:row>107</xdr:row>
      <xdr:rowOff>132462</xdr:rowOff>
    </xdr:to>
    <xdr:cxnSp macro="">
      <xdr:nvCxnSpPr>
        <xdr:cNvPr id="476" name="直線コネクタ 475">
          <a:extLst>
            <a:ext uri="{FF2B5EF4-FFF2-40B4-BE49-F238E27FC236}">
              <a16:creationId xmlns:a16="http://schemas.microsoft.com/office/drawing/2014/main" id="{F6B386B5-9B84-4FF2-B1BF-DA231994E4D5}"/>
            </a:ext>
          </a:extLst>
        </xdr:cNvPr>
        <xdr:cNvCxnSpPr/>
      </xdr:nvCxnSpPr>
      <xdr:spPr>
        <a:xfrm flipV="1">
          <a:off x="9639300" y="18469628"/>
          <a:ext cx="838200" cy="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88892</xdr:rowOff>
    </xdr:from>
    <xdr:to>
      <xdr:col>46</xdr:col>
      <xdr:colOff>38100</xdr:colOff>
      <xdr:row>108</xdr:row>
      <xdr:rowOff>19042</xdr:rowOff>
    </xdr:to>
    <xdr:sp macro="" textlink="">
      <xdr:nvSpPr>
        <xdr:cNvPr id="477" name="楕円 476">
          <a:extLst>
            <a:ext uri="{FF2B5EF4-FFF2-40B4-BE49-F238E27FC236}">
              <a16:creationId xmlns:a16="http://schemas.microsoft.com/office/drawing/2014/main" id="{92BF1067-FD75-4FB1-83D1-769AEE78A915}"/>
            </a:ext>
          </a:extLst>
        </xdr:cNvPr>
        <xdr:cNvSpPr/>
      </xdr:nvSpPr>
      <xdr:spPr>
        <a:xfrm>
          <a:off x="8699500" y="1843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132462</xdr:rowOff>
    </xdr:from>
    <xdr:to>
      <xdr:col>50</xdr:col>
      <xdr:colOff>114300</xdr:colOff>
      <xdr:row>107</xdr:row>
      <xdr:rowOff>139692</xdr:rowOff>
    </xdr:to>
    <xdr:cxnSp macro="">
      <xdr:nvCxnSpPr>
        <xdr:cNvPr id="478" name="直線コネクタ 477">
          <a:extLst>
            <a:ext uri="{FF2B5EF4-FFF2-40B4-BE49-F238E27FC236}">
              <a16:creationId xmlns:a16="http://schemas.microsoft.com/office/drawing/2014/main" id="{7949889D-730C-409F-8883-E732E031F053}"/>
            </a:ext>
          </a:extLst>
        </xdr:cNvPr>
        <xdr:cNvCxnSpPr/>
      </xdr:nvCxnSpPr>
      <xdr:spPr>
        <a:xfrm flipV="1">
          <a:off x="8750300" y="18477612"/>
          <a:ext cx="889000" cy="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96782</xdr:rowOff>
    </xdr:from>
    <xdr:to>
      <xdr:col>41</xdr:col>
      <xdr:colOff>101600</xdr:colOff>
      <xdr:row>108</xdr:row>
      <xdr:rowOff>26932</xdr:rowOff>
    </xdr:to>
    <xdr:sp macro="" textlink="">
      <xdr:nvSpPr>
        <xdr:cNvPr id="479" name="楕円 478">
          <a:extLst>
            <a:ext uri="{FF2B5EF4-FFF2-40B4-BE49-F238E27FC236}">
              <a16:creationId xmlns:a16="http://schemas.microsoft.com/office/drawing/2014/main" id="{42ECDDE7-20EA-4A5C-A1EB-50CEFCD543E8}"/>
            </a:ext>
          </a:extLst>
        </xdr:cNvPr>
        <xdr:cNvSpPr/>
      </xdr:nvSpPr>
      <xdr:spPr>
        <a:xfrm>
          <a:off x="7810500" y="1844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139692</xdr:rowOff>
    </xdr:from>
    <xdr:to>
      <xdr:col>45</xdr:col>
      <xdr:colOff>177800</xdr:colOff>
      <xdr:row>107</xdr:row>
      <xdr:rowOff>147582</xdr:rowOff>
    </xdr:to>
    <xdr:cxnSp macro="">
      <xdr:nvCxnSpPr>
        <xdr:cNvPr id="480" name="直線コネクタ 479">
          <a:extLst>
            <a:ext uri="{FF2B5EF4-FFF2-40B4-BE49-F238E27FC236}">
              <a16:creationId xmlns:a16="http://schemas.microsoft.com/office/drawing/2014/main" id="{E19091FB-BEAF-425F-9A8E-FF7B1A4B8A9A}"/>
            </a:ext>
          </a:extLst>
        </xdr:cNvPr>
        <xdr:cNvCxnSpPr/>
      </xdr:nvCxnSpPr>
      <xdr:spPr>
        <a:xfrm flipV="1">
          <a:off x="7861300" y="18484842"/>
          <a:ext cx="889000" cy="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98323</xdr:rowOff>
    </xdr:from>
    <xdr:to>
      <xdr:col>36</xdr:col>
      <xdr:colOff>165100</xdr:colOff>
      <xdr:row>108</xdr:row>
      <xdr:rowOff>28473</xdr:rowOff>
    </xdr:to>
    <xdr:sp macro="" textlink="">
      <xdr:nvSpPr>
        <xdr:cNvPr id="481" name="楕円 480">
          <a:extLst>
            <a:ext uri="{FF2B5EF4-FFF2-40B4-BE49-F238E27FC236}">
              <a16:creationId xmlns:a16="http://schemas.microsoft.com/office/drawing/2014/main" id="{FDB35BD9-1B3B-40E3-8253-CADFAAAFB144}"/>
            </a:ext>
          </a:extLst>
        </xdr:cNvPr>
        <xdr:cNvSpPr/>
      </xdr:nvSpPr>
      <xdr:spPr>
        <a:xfrm>
          <a:off x="6921500" y="184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147582</xdr:rowOff>
    </xdr:from>
    <xdr:to>
      <xdr:col>41</xdr:col>
      <xdr:colOff>50800</xdr:colOff>
      <xdr:row>107</xdr:row>
      <xdr:rowOff>149123</xdr:rowOff>
    </xdr:to>
    <xdr:cxnSp macro="">
      <xdr:nvCxnSpPr>
        <xdr:cNvPr id="482" name="直線コネクタ 481">
          <a:extLst>
            <a:ext uri="{FF2B5EF4-FFF2-40B4-BE49-F238E27FC236}">
              <a16:creationId xmlns:a16="http://schemas.microsoft.com/office/drawing/2014/main" id="{F8925EB4-7F54-4105-93B6-24164F0976C2}"/>
            </a:ext>
          </a:extLst>
        </xdr:cNvPr>
        <xdr:cNvCxnSpPr/>
      </xdr:nvCxnSpPr>
      <xdr:spPr>
        <a:xfrm flipV="1">
          <a:off x="6972300" y="18492732"/>
          <a:ext cx="8890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C609C79B-FB2D-4369-92F6-DA29854A8FA3}"/>
            </a:ext>
          </a:extLst>
        </xdr:cNvPr>
        <xdr:cNvSpPr txBox="1"/>
      </xdr:nvSpPr>
      <xdr:spPr>
        <a:xfrm>
          <a:off x="9327095" y="1812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08F52A51-62B7-4A28-AF25-424323C46B99}"/>
            </a:ext>
          </a:extLst>
        </xdr:cNvPr>
        <xdr:cNvSpPr txBox="1"/>
      </xdr:nvSpPr>
      <xdr:spPr>
        <a:xfrm>
          <a:off x="84507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57CC50F6-5AF5-4F3C-90BB-EEFEB1A19123}"/>
            </a:ext>
          </a:extLst>
        </xdr:cNvPr>
        <xdr:cNvSpPr txBox="1"/>
      </xdr:nvSpPr>
      <xdr:spPr>
        <a:xfrm>
          <a:off x="7561795" y="1816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29E6F7FF-C365-4943-BCF6-EA470C328B5C}"/>
            </a:ext>
          </a:extLst>
        </xdr:cNvPr>
        <xdr:cNvSpPr txBox="1"/>
      </xdr:nvSpPr>
      <xdr:spPr>
        <a:xfrm>
          <a:off x="6672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2939</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7EDD0643-EFA6-455D-86C0-47D07ABA983D}"/>
            </a:ext>
          </a:extLst>
        </xdr:cNvPr>
        <xdr:cNvSpPr txBox="1"/>
      </xdr:nvSpPr>
      <xdr:spPr>
        <a:xfrm>
          <a:off x="9327095" y="185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10169</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2BBFA578-166E-4012-878A-2202B2D1EF31}"/>
            </a:ext>
          </a:extLst>
        </xdr:cNvPr>
        <xdr:cNvSpPr txBox="1"/>
      </xdr:nvSpPr>
      <xdr:spPr>
        <a:xfrm>
          <a:off x="8450795" y="18526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18059</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03CDC76D-E133-45BA-A48E-8A62EDDD5462}"/>
            </a:ext>
          </a:extLst>
        </xdr:cNvPr>
        <xdr:cNvSpPr txBox="1"/>
      </xdr:nvSpPr>
      <xdr:spPr>
        <a:xfrm>
          <a:off x="7561795" y="1853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19600</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6DEEE213-4B15-4EBE-A285-135A8F97FFB8}"/>
            </a:ext>
          </a:extLst>
        </xdr:cNvPr>
        <xdr:cNvSpPr txBox="1"/>
      </xdr:nvSpPr>
      <xdr:spPr>
        <a:xfrm>
          <a:off x="6672795" y="1853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8ED8FD85-CCA3-4721-9D5E-BB50BA0B47D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3E223867-0863-4F8D-BD61-250E36C9021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C0EE0ACA-B7DC-404E-A5BA-142911096A5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22F4085-FEE1-4E11-A90F-333CE80D4AE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26D6DEA3-736B-4600-9EC0-1122EE80B26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9F727693-AB6B-49F9-BCE5-6FEF475F111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E1DF0623-CDDC-43D2-8A27-A2B76358F31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6454D93-54A1-4058-B31D-66A27E285AD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7B90DE02-E506-4759-8841-CBA8DF960F1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98BA09B2-859D-44FD-BAA8-CDDBBF4E300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971FEE73-D212-4C45-8836-C70B06E1C16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1AD33A1A-C89F-4444-BCDF-734FF85FDB2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27569449-96BD-4C24-8D27-97CD756C756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C0D5566E-130E-4CD3-86DB-9ACCE62C8DA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E6DFC994-EB3B-4E8C-8BEF-F126A0DFCBA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6DFFD514-53A9-49CD-9F7F-57F2DAF4C37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E1CA07EE-FCE3-4C6E-B96C-60C240A35BD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7DE5969F-71B2-4FAE-A55B-5C1F39AD0B6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46E64E8A-C9FD-41D8-BEA9-182D949306C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BD5B2971-C679-4275-9320-EEF0583A851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AF3120BA-7A9E-4D40-A89C-F3BA81E6A38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A6206E88-837D-4545-9575-2F594C42DD0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2245D5B3-C52B-48E9-A339-3BDC37D1414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7CF41BB4-509C-45DE-A80A-945A0EB41CE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4E87DCCE-7A82-464C-AE80-37E23655EB7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66DD44B2-A8F0-48FE-BD07-DC3C044138D2}"/>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64DAF13E-5178-4DB1-94A7-015F5F24ECE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EA1466AB-0C8B-4FBA-85C7-FA62530355C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74EA67A6-BE8E-497E-90A9-E165834F4599}"/>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CDF34DD5-3F5F-41CF-87B8-960CE7B3F12B}"/>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5B6D4A2A-CB18-4FC9-9CAD-166AC4519F6A}"/>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C0737AEA-146B-4E9B-935D-C8B1E648C594}"/>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A3176141-99DA-4525-B500-665971E4055B}"/>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D9FD33B7-D782-44AB-BDD9-A06339DA23EE}"/>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FC92EFBB-5C30-475B-900E-2A0532EEE576}"/>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A01CF3B6-C4B5-4EAF-BDCF-D43DB1BFC79B}"/>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6D91F2B-139D-4CFB-B682-F4C21A17F9C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BBF182A2-3372-4292-AB9C-F2AFDA8D7AF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AB44AAC-B4E5-41B4-AE9B-CBD03F67F34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06FCF79-BB90-45D6-8E42-DB53C470BDD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4704891-D096-406F-8BB6-7A3AFF0526E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32" name="楕円 531">
          <a:extLst>
            <a:ext uri="{FF2B5EF4-FFF2-40B4-BE49-F238E27FC236}">
              <a16:creationId xmlns:a16="http://schemas.microsoft.com/office/drawing/2014/main" id="{964DC791-E450-4B3F-8C4C-17080958E750}"/>
            </a:ext>
          </a:extLst>
        </xdr:cNvPr>
        <xdr:cNvSpPr/>
      </xdr:nvSpPr>
      <xdr:spPr>
        <a:xfrm>
          <a:off x="162687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105064</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D2204352-90AF-4CC3-9B76-B8D600326864}"/>
            </a:ext>
          </a:extLst>
        </xdr:cNvPr>
        <xdr:cNvSpPr txBox="1"/>
      </xdr:nvSpPr>
      <xdr:spPr>
        <a:xfrm>
          <a:off x="16357600"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76019</xdr:rowOff>
    </xdr:from>
    <xdr:to>
      <xdr:col>81</xdr:col>
      <xdr:colOff>101600</xdr:colOff>
      <xdr:row>39</xdr:row>
      <xdr:rowOff>6169</xdr:rowOff>
    </xdr:to>
    <xdr:sp macro="" textlink="">
      <xdr:nvSpPr>
        <xdr:cNvPr id="534" name="楕円 533">
          <a:extLst>
            <a:ext uri="{FF2B5EF4-FFF2-40B4-BE49-F238E27FC236}">
              <a16:creationId xmlns:a16="http://schemas.microsoft.com/office/drawing/2014/main" id="{21A1CF5E-02C9-45AB-88DD-33136A339867}"/>
            </a:ext>
          </a:extLst>
        </xdr:cNvPr>
        <xdr:cNvSpPr/>
      </xdr:nvSpPr>
      <xdr:spPr>
        <a:xfrm>
          <a:off x="15430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126819</xdr:rowOff>
    </xdr:from>
    <xdr:to>
      <xdr:col>85</xdr:col>
      <xdr:colOff>127000</xdr:colOff>
      <xdr:row>39</xdr:row>
      <xdr:rowOff>5987</xdr:rowOff>
    </xdr:to>
    <xdr:cxnSp macro="">
      <xdr:nvCxnSpPr>
        <xdr:cNvPr id="535" name="直線コネクタ 534">
          <a:extLst>
            <a:ext uri="{FF2B5EF4-FFF2-40B4-BE49-F238E27FC236}">
              <a16:creationId xmlns:a16="http://schemas.microsoft.com/office/drawing/2014/main" id="{240FD1C4-0AFD-409E-877B-D7FD7D952FE7}"/>
            </a:ext>
          </a:extLst>
        </xdr:cNvPr>
        <xdr:cNvCxnSpPr/>
      </xdr:nvCxnSpPr>
      <xdr:spPr>
        <a:xfrm>
          <a:off x="15481300" y="6641919"/>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23767</xdr:rowOff>
    </xdr:from>
    <xdr:to>
      <xdr:col>76</xdr:col>
      <xdr:colOff>165100</xdr:colOff>
      <xdr:row>38</xdr:row>
      <xdr:rowOff>125367</xdr:rowOff>
    </xdr:to>
    <xdr:sp macro="" textlink="">
      <xdr:nvSpPr>
        <xdr:cNvPr id="536" name="楕円 535">
          <a:extLst>
            <a:ext uri="{FF2B5EF4-FFF2-40B4-BE49-F238E27FC236}">
              <a16:creationId xmlns:a16="http://schemas.microsoft.com/office/drawing/2014/main" id="{C0F1A641-A2F8-4096-9593-07E072B6EEBA}"/>
            </a:ext>
          </a:extLst>
        </xdr:cNvPr>
        <xdr:cNvSpPr/>
      </xdr:nvSpPr>
      <xdr:spPr>
        <a:xfrm>
          <a:off x="14541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74567</xdr:rowOff>
    </xdr:from>
    <xdr:to>
      <xdr:col>81</xdr:col>
      <xdr:colOff>50800</xdr:colOff>
      <xdr:row>38</xdr:row>
      <xdr:rowOff>126819</xdr:rowOff>
    </xdr:to>
    <xdr:cxnSp macro="">
      <xdr:nvCxnSpPr>
        <xdr:cNvPr id="537" name="直線コネクタ 536">
          <a:extLst>
            <a:ext uri="{FF2B5EF4-FFF2-40B4-BE49-F238E27FC236}">
              <a16:creationId xmlns:a16="http://schemas.microsoft.com/office/drawing/2014/main" id="{A48867AE-E602-4C82-A44A-CFFD06817A2D}"/>
            </a:ext>
          </a:extLst>
        </xdr:cNvPr>
        <xdr:cNvCxnSpPr/>
      </xdr:nvCxnSpPr>
      <xdr:spPr>
        <a:xfrm>
          <a:off x="14592300" y="658966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160927</xdr:rowOff>
    </xdr:from>
    <xdr:to>
      <xdr:col>72</xdr:col>
      <xdr:colOff>38100</xdr:colOff>
      <xdr:row>38</xdr:row>
      <xdr:rowOff>91077</xdr:rowOff>
    </xdr:to>
    <xdr:sp macro="" textlink="">
      <xdr:nvSpPr>
        <xdr:cNvPr id="538" name="楕円 537">
          <a:extLst>
            <a:ext uri="{FF2B5EF4-FFF2-40B4-BE49-F238E27FC236}">
              <a16:creationId xmlns:a16="http://schemas.microsoft.com/office/drawing/2014/main" id="{CE12821F-FF4B-4D3F-8032-529715EC2751}"/>
            </a:ext>
          </a:extLst>
        </xdr:cNvPr>
        <xdr:cNvSpPr/>
      </xdr:nvSpPr>
      <xdr:spPr>
        <a:xfrm>
          <a:off x="13652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40277</xdr:rowOff>
    </xdr:from>
    <xdr:to>
      <xdr:col>76</xdr:col>
      <xdr:colOff>114300</xdr:colOff>
      <xdr:row>38</xdr:row>
      <xdr:rowOff>74567</xdr:rowOff>
    </xdr:to>
    <xdr:cxnSp macro="">
      <xdr:nvCxnSpPr>
        <xdr:cNvPr id="539" name="直線コネクタ 538">
          <a:extLst>
            <a:ext uri="{FF2B5EF4-FFF2-40B4-BE49-F238E27FC236}">
              <a16:creationId xmlns:a16="http://schemas.microsoft.com/office/drawing/2014/main" id="{D1414CA4-9B20-4622-8677-F95EA7A620A2}"/>
            </a:ext>
          </a:extLst>
        </xdr:cNvPr>
        <xdr:cNvCxnSpPr/>
      </xdr:nvCxnSpPr>
      <xdr:spPr>
        <a:xfrm>
          <a:off x="13703300" y="655537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102144</xdr:rowOff>
    </xdr:from>
    <xdr:to>
      <xdr:col>67</xdr:col>
      <xdr:colOff>101600</xdr:colOff>
      <xdr:row>38</xdr:row>
      <xdr:rowOff>32294</xdr:rowOff>
    </xdr:to>
    <xdr:sp macro="" textlink="">
      <xdr:nvSpPr>
        <xdr:cNvPr id="540" name="楕円 539">
          <a:extLst>
            <a:ext uri="{FF2B5EF4-FFF2-40B4-BE49-F238E27FC236}">
              <a16:creationId xmlns:a16="http://schemas.microsoft.com/office/drawing/2014/main" id="{3C53CF28-83BE-4541-A4CF-D5B20B2BD618}"/>
            </a:ext>
          </a:extLst>
        </xdr:cNvPr>
        <xdr:cNvSpPr/>
      </xdr:nvSpPr>
      <xdr:spPr>
        <a:xfrm>
          <a:off x="12763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152944</xdr:rowOff>
    </xdr:from>
    <xdr:to>
      <xdr:col>71</xdr:col>
      <xdr:colOff>177800</xdr:colOff>
      <xdr:row>38</xdr:row>
      <xdr:rowOff>40277</xdr:rowOff>
    </xdr:to>
    <xdr:cxnSp macro="">
      <xdr:nvCxnSpPr>
        <xdr:cNvPr id="541" name="直線コネクタ 540">
          <a:extLst>
            <a:ext uri="{FF2B5EF4-FFF2-40B4-BE49-F238E27FC236}">
              <a16:creationId xmlns:a16="http://schemas.microsoft.com/office/drawing/2014/main" id="{C4462AF1-D786-4DB1-AA7F-3F43D758A752}"/>
            </a:ext>
          </a:extLst>
        </xdr:cNvPr>
        <xdr:cNvCxnSpPr/>
      </xdr:nvCxnSpPr>
      <xdr:spPr>
        <a:xfrm>
          <a:off x="12814300" y="649659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8F816D79-41CA-4EB2-B4EC-280775FCD941}"/>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C25E918E-8A40-47C3-A462-76BECE09DACF}"/>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6E5551FC-9518-4CE8-AF1F-CD428AEE7789}"/>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551705E8-2937-4EE5-8AEF-D4D3A96255EB}"/>
            </a:ext>
          </a:extLst>
        </xdr:cNvPr>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168746</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E0D20C44-FF60-446C-A726-8E4117F27105}"/>
            </a:ext>
          </a:extLst>
        </xdr:cNvPr>
        <xdr:cNvSpPr txBox="1"/>
      </xdr:nvSpPr>
      <xdr:spPr>
        <a:xfrm>
          <a:off x="152660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116494</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AC4184A6-D656-4700-87EE-5A0570FFC59B}"/>
            </a:ext>
          </a:extLst>
        </xdr:cNvPr>
        <xdr:cNvSpPr txBox="1"/>
      </xdr:nvSpPr>
      <xdr:spPr>
        <a:xfrm>
          <a:off x="14389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107604</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D5821E5A-76D0-4A3B-9C93-98FD493DE155}"/>
            </a:ext>
          </a:extLst>
        </xdr:cNvPr>
        <xdr:cNvSpPr txBox="1"/>
      </xdr:nvSpPr>
      <xdr:spPr>
        <a:xfrm>
          <a:off x="13500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48821</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61FF55A5-AF82-4C07-89C5-FE46D011F95E}"/>
            </a:ext>
          </a:extLst>
        </xdr:cNvPr>
        <xdr:cNvSpPr txBox="1"/>
      </xdr:nvSpPr>
      <xdr:spPr>
        <a:xfrm>
          <a:off x="12611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C371CBA7-BE1E-4E0A-8B63-7ED7A69CB1D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3A67E9C3-F53E-4C96-8958-AAA18FC1888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7CAE810-E769-46E1-9D82-E5487192C5F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58D32B87-2498-4127-A11D-268D48DB887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CB491AA5-B3D0-4F68-B219-91110B95A37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84763DD6-EB27-41E2-A36A-A7FF39D3B5D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7A9855D9-EC70-43EB-A80D-0F2A0CC8F24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4126C113-D8F7-4635-AB50-09E9C83CE9D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17DC561A-575C-405C-BACC-911BB9A0CF9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263BC20C-CDEE-4A6B-9E15-598759EFDDC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7610BFD0-F3A9-44F0-B469-0DD3CD9F3E2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3066639E-278A-4ACE-9B71-5CE6232FFA3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634BC6A5-6CC4-4A1E-8708-62C2C6968C0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DC750A13-D1EB-4ADE-A02E-6CC08929861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3206BEE4-0E09-4FAC-A3FA-C11500906D0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9CD2E757-C45F-4C1D-9456-E5BB65114C3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DA5FFF4D-6156-49E0-A00C-7F196A29B78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1AB6BBAD-F719-41D6-A52C-3764C16DA5A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5194B11-2F45-4422-AE2C-65DF5BF8282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9810EB34-F283-4932-A77B-3FF6458F43D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78CE4801-99EA-4ACF-9D49-D8A25156650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B85BB2BA-0BFB-41C1-BDF3-E5DB5C73740A}"/>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7CAC36FE-F2B6-492D-9487-E2DB3FB4D768}"/>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83CC781E-498D-45A2-AA0F-4AC56D98BBA5}"/>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FD3D9765-95EC-4680-8F3A-176AD4DC0B7A}"/>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8E5B651E-A6D2-4666-BE14-0C50771D8237}"/>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4603216A-27FA-4093-9FF2-447AE0335C74}"/>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0F4307EF-20A7-4DF8-A131-B4A59E13D916}"/>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DE7608CF-2B0A-4A3A-B505-A79D2D1E522A}"/>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D72F7D29-8AC7-4281-90E7-1D2C99BEB4DF}"/>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85823E7D-4FCA-42C6-B36A-59361FF303C6}"/>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994344DB-6525-47DB-B7EB-45D2655749FD}"/>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35ECBAC3-1D07-4B38-A643-115D4BF4740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7B85AA81-9999-4D4C-AC0C-4C2B178C3BB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3CD750A-9A2B-404F-AA67-F9A342DF6BE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BA3DE42-9999-4202-8065-7709E6855E8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6BB0E93-D6AB-4854-8DFE-67243161160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50546</xdr:rowOff>
    </xdr:from>
    <xdr:to>
      <xdr:col>116</xdr:col>
      <xdr:colOff>114300</xdr:colOff>
      <xdr:row>33</xdr:row>
      <xdr:rowOff>152146</xdr:rowOff>
    </xdr:to>
    <xdr:sp macro="" textlink="">
      <xdr:nvSpPr>
        <xdr:cNvPr id="587" name="楕円 586">
          <a:extLst>
            <a:ext uri="{FF2B5EF4-FFF2-40B4-BE49-F238E27FC236}">
              <a16:creationId xmlns:a16="http://schemas.microsoft.com/office/drawing/2014/main" id="{AF923903-447D-452A-9C89-AE6D8A2BCF74}"/>
            </a:ext>
          </a:extLst>
        </xdr:cNvPr>
        <xdr:cNvSpPr/>
      </xdr:nvSpPr>
      <xdr:spPr>
        <a:xfrm>
          <a:off x="22110700" y="570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3573</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A1A6B473-46BE-4233-8BD0-0067A8366DAA}"/>
            </a:ext>
          </a:extLst>
        </xdr:cNvPr>
        <xdr:cNvSpPr txBox="1"/>
      </xdr:nvSpPr>
      <xdr:spPr>
        <a:xfrm>
          <a:off x="22199600" y="566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77978</xdr:rowOff>
    </xdr:from>
    <xdr:to>
      <xdr:col>112</xdr:col>
      <xdr:colOff>38100</xdr:colOff>
      <xdr:row>34</xdr:row>
      <xdr:rowOff>8128</xdr:rowOff>
    </xdr:to>
    <xdr:sp macro="" textlink="">
      <xdr:nvSpPr>
        <xdr:cNvPr id="589" name="楕円 588">
          <a:extLst>
            <a:ext uri="{FF2B5EF4-FFF2-40B4-BE49-F238E27FC236}">
              <a16:creationId xmlns:a16="http://schemas.microsoft.com/office/drawing/2014/main" id="{3B561879-13B7-49BB-B434-BA8CEBCFF672}"/>
            </a:ext>
          </a:extLst>
        </xdr:cNvPr>
        <xdr:cNvSpPr/>
      </xdr:nvSpPr>
      <xdr:spPr>
        <a:xfrm>
          <a:off x="21272500" y="573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101346</xdr:rowOff>
    </xdr:from>
    <xdr:to>
      <xdr:col>116</xdr:col>
      <xdr:colOff>63500</xdr:colOff>
      <xdr:row>33</xdr:row>
      <xdr:rowOff>128778</xdr:rowOff>
    </xdr:to>
    <xdr:cxnSp macro="">
      <xdr:nvCxnSpPr>
        <xdr:cNvPr id="590" name="直線コネクタ 589">
          <a:extLst>
            <a:ext uri="{FF2B5EF4-FFF2-40B4-BE49-F238E27FC236}">
              <a16:creationId xmlns:a16="http://schemas.microsoft.com/office/drawing/2014/main" id="{D4FCD95F-42F6-4AA7-A476-E1D55C6EE50D}"/>
            </a:ext>
          </a:extLst>
        </xdr:cNvPr>
        <xdr:cNvCxnSpPr/>
      </xdr:nvCxnSpPr>
      <xdr:spPr>
        <a:xfrm flipV="1">
          <a:off x="21323300" y="57591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107696</xdr:rowOff>
    </xdr:from>
    <xdr:to>
      <xdr:col>107</xdr:col>
      <xdr:colOff>101600</xdr:colOff>
      <xdr:row>34</xdr:row>
      <xdr:rowOff>37846</xdr:rowOff>
    </xdr:to>
    <xdr:sp macro="" textlink="">
      <xdr:nvSpPr>
        <xdr:cNvPr id="591" name="楕円 590">
          <a:extLst>
            <a:ext uri="{FF2B5EF4-FFF2-40B4-BE49-F238E27FC236}">
              <a16:creationId xmlns:a16="http://schemas.microsoft.com/office/drawing/2014/main" id="{0976F7C9-34D7-4E8F-A9AD-34A052D3FA2A}"/>
            </a:ext>
          </a:extLst>
        </xdr:cNvPr>
        <xdr:cNvSpPr/>
      </xdr:nvSpPr>
      <xdr:spPr>
        <a:xfrm>
          <a:off x="20383500" y="576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128778</xdr:rowOff>
    </xdr:from>
    <xdr:to>
      <xdr:col>111</xdr:col>
      <xdr:colOff>177800</xdr:colOff>
      <xdr:row>33</xdr:row>
      <xdr:rowOff>158496</xdr:rowOff>
    </xdr:to>
    <xdr:cxnSp macro="">
      <xdr:nvCxnSpPr>
        <xdr:cNvPr id="592" name="直線コネクタ 591">
          <a:extLst>
            <a:ext uri="{FF2B5EF4-FFF2-40B4-BE49-F238E27FC236}">
              <a16:creationId xmlns:a16="http://schemas.microsoft.com/office/drawing/2014/main" id="{E073EFA6-04C1-470D-8130-0C3C318585F5}"/>
            </a:ext>
          </a:extLst>
        </xdr:cNvPr>
        <xdr:cNvCxnSpPr/>
      </xdr:nvCxnSpPr>
      <xdr:spPr>
        <a:xfrm flipV="1">
          <a:off x="20434300" y="578662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141986</xdr:rowOff>
    </xdr:from>
    <xdr:to>
      <xdr:col>102</xdr:col>
      <xdr:colOff>165100</xdr:colOff>
      <xdr:row>34</xdr:row>
      <xdr:rowOff>72136</xdr:rowOff>
    </xdr:to>
    <xdr:sp macro="" textlink="">
      <xdr:nvSpPr>
        <xdr:cNvPr id="593" name="楕円 592">
          <a:extLst>
            <a:ext uri="{FF2B5EF4-FFF2-40B4-BE49-F238E27FC236}">
              <a16:creationId xmlns:a16="http://schemas.microsoft.com/office/drawing/2014/main" id="{C8435422-6DC3-4909-9625-998A1AFAE640}"/>
            </a:ext>
          </a:extLst>
        </xdr:cNvPr>
        <xdr:cNvSpPr/>
      </xdr:nvSpPr>
      <xdr:spPr>
        <a:xfrm>
          <a:off x="19494500" y="57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158496</xdr:rowOff>
    </xdr:from>
    <xdr:to>
      <xdr:col>107</xdr:col>
      <xdr:colOff>50800</xdr:colOff>
      <xdr:row>34</xdr:row>
      <xdr:rowOff>21336</xdr:rowOff>
    </xdr:to>
    <xdr:cxnSp macro="">
      <xdr:nvCxnSpPr>
        <xdr:cNvPr id="594" name="直線コネクタ 593">
          <a:extLst>
            <a:ext uri="{FF2B5EF4-FFF2-40B4-BE49-F238E27FC236}">
              <a16:creationId xmlns:a16="http://schemas.microsoft.com/office/drawing/2014/main" id="{BCCABDC7-DD9E-4FD0-86DA-512914C22521}"/>
            </a:ext>
          </a:extLst>
        </xdr:cNvPr>
        <xdr:cNvCxnSpPr/>
      </xdr:nvCxnSpPr>
      <xdr:spPr>
        <a:xfrm flipV="1">
          <a:off x="19545300" y="581634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91694</xdr:rowOff>
    </xdr:from>
    <xdr:to>
      <xdr:col>98</xdr:col>
      <xdr:colOff>38100</xdr:colOff>
      <xdr:row>35</xdr:row>
      <xdr:rowOff>21844</xdr:rowOff>
    </xdr:to>
    <xdr:sp macro="" textlink="">
      <xdr:nvSpPr>
        <xdr:cNvPr id="595" name="楕円 594">
          <a:extLst>
            <a:ext uri="{FF2B5EF4-FFF2-40B4-BE49-F238E27FC236}">
              <a16:creationId xmlns:a16="http://schemas.microsoft.com/office/drawing/2014/main" id="{F3FBC15B-C53A-48FA-9256-CF6174591000}"/>
            </a:ext>
          </a:extLst>
        </xdr:cNvPr>
        <xdr:cNvSpPr/>
      </xdr:nvSpPr>
      <xdr:spPr>
        <a:xfrm>
          <a:off x="18605500" y="592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21336</xdr:rowOff>
    </xdr:from>
    <xdr:to>
      <xdr:col>102</xdr:col>
      <xdr:colOff>114300</xdr:colOff>
      <xdr:row>34</xdr:row>
      <xdr:rowOff>142494</xdr:rowOff>
    </xdr:to>
    <xdr:cxnSp macro="">
      <xdr:nvCxnSpPr>
        <xdr:cNvPr id="596" name="直線コネクタ 595">
          <a:extLst>
            <a:ext uri="{FF2B5EF4-FFF2-40B4-BE49-F238E27FC236}">
              <a16:creationId xmlns:a16="http://schemas.microsoft.com/office/drawing/2014/main" id="{A6F855AD-DBD3-44E0-8BAC-363200A5DDD3}"/>
            </a:ext>
          </a:extLst>
        </xdr:cNvPr>
        <xdr:cNvCxnSpPr/>
      </xdr:nvCxnSpPr>
      <xdr:spPr>
        <a:xfrm flipV="1">
          <a:off x="18656300" y="5850636"/>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65B57073-86A6-4469-A973-8DD2D9FDED09}"/>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783538EA-741A-419B-8D12-A9163213406B}"/>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C1967C97-BD0C-4674-9F7A-1FB273DF5B32}"/>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5E5EFBFF-59FC-4E16-B58E-888F4FF32B05}"/>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24655</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C2E234A9-30FA-4B23-8DB2-239B89E75DB5}"/>
            </a:ext>
          </a:extLst>
        </xdr:cNvPr>
        <xdr:cNvSpPr txBox="1"/>
      </xdr:nvSpPr>
      <xdr:spPr>
        <a:xfrm>
          <a:off x="21075727" y="551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54373</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A17A61AF-FDB5-4EFF-B949-27C795476DA5}"/>
            </a:ext>
          </a:extLst>
        </xdr:cNvPr>
        <xdr:cNvSpPr txBox="1"/>
      </xdr:nvSpPr>
      <xdr:spPr>
        <a:xfrm>
          <a:off x="20199427" y="554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88663</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2474C07F-65AE-4C90-8952-03B847B382C1}"/>
            </a:ext>
          </a:extLst>
        </xdr:cNvPr>
        <xdr:cNvSpPr txBox="1"/>
      </xdr:nvSpPr>
      <xdr:spPr>
        <a:xfrm>
          <a:off x="19310427" y="557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38371</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3525BF32-8D71-46D8-8B02-0E15687C0FFE}"/>
            </a:ext>
          </a:extLst>
        </xdr:cNvPr>
        <xdr:cNvSpPr txBox="1"/>
      </xdr:nvSpPr>
      <xdr:spPr>
        <a:xfrm>
          <a:off x="18421427" y="569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BA660877-2628-4016-AB1C-92B237E7F06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BA46040F-55FB-49CB-B674-4A88680C7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1E85CD21-A5D7-4E3D-8920-C1B1340559F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DA108560-B902-406D-8C24-8371F6887A7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728D9037-6427-4CB9-83AC-FF279C9D030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7D3E4EB7-3E52-4020-B92E-D5715ED9072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12ADB4DD-19FF-47D7-8608-2E269EE00D2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94CAF65B-9AFB-4880-AF1D-E3E42E5F2CE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D7DB26F5-2921-4A1F-9274-368B326BC09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C3B47C6B-0D87-409E-AE6C-71145D152D0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9370CCE3-6781-4B32-B0D3-2BF255C151B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4C9DFA3B-44CB-49FC-8A72-22AB8E7E79A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636D3F4A-4AF8-4637-BBB9-7A44B0CA605F}"/>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39DF3D61-9C64-4325-A306-ED7D144B01E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57668ECA-AE62-413E-B639-24DDE755D54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8C825676-B3D8-45B4-957B-772C9233693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576621CA-6D6D-429A-B403-12C67FC1F3B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972EC5E2-9B56-4B8C-B51A-8E27854CED4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FE23496E-E6B8-4ED3-9A7E-E6F0270339F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DE2BBE97-03D9-4E2A-9153-4D60A75F1E5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DBDCC9D0-1A77-4451-8635-4699F78A3A4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EEE5EC4E-3D0A-412A-A2C1-86A4193B3E7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69D8F80B-C0FB-4F10-9D3C-3CD309D99292}"/>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AC8983CF-632F-43E8-B4A3-3204FA711EF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758B44CC-2E87-4AD5-9054-84F02384036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D5B0A650-F26C-43DE-AB5E-8F9A3DCA5E4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5D1576FC-0366-4AC5-8699-618DDC9E728A}"/>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74B090CE-76D8-49BD-A414-F207390AAD53}"/>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ED44334C-D19A-42BA-9FBF-E06530822DDF}"/>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7CB69547-E83C-43DB-987F-0A2B8619B7E5}"/>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99DB77CC-CF4E-4DA4-AC2C-F3B092126257}"/>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81B4AC5C-D9C5-4B5A-BAFD-4A2FF8C8CC57}"/>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6BA48833-C881-4D26-B2E3-E7780D66ED44}"/>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1BEF89C4-CA79-42A7-BABE-9ACFC7615561}"/>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6D4D55AA-247E-4E4F-9B2F-346502FD4E57}"/>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5CB031D8-E5DD-4F11-9007-E43ACB9C8369}"/>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AA5E31BD-9B4B-480E-8549-3D4E8C87C750}"/>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C26AD34-F084-4B2E-BE24-89BF74C719B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A6D89285-94D4-4F67-8AD7-3B63B85AEF2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F9277DB-DD3C-4904-B157-BA422BA5CC9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26D72DDD-7B6C-43B6-876A-4B43CB766E3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C43F380-A8E7-4850-9531-CCADB8C3F6F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43906</xdr:rowOff>
    </xdr:from>
    <xdr:to>
      <xdr:col>85</xdr:col>
      <xdr:colOff>177800</xdr:colOff>
      <xdr:row>56</xdr:row>
      <xdr:rowOff>145506</xdr:rowOff>
    </xdr:to>
    <xdr:sp macro="" textlink="">
      <xdr:nvSpPr>
        <xdr:cNvPr id="647" name="楕円 646">
          <a:extLst>
            <a:ext uri="{FF2B5EF4-FFF2-40B4-BE49-F238E27FC236}">
              <a16:creationId xmlns:a16="http://schemas.microsoft.com/office/drawing/2014/main" id="{81EF8FA5-599C-42FC-8E2D-F3E0C7686A09}"/>
            </a:ext>
          </a:extLst>
        </xdr:cNvPr>
        <xdr:cNvSpPr/>
      </xdr:nvSpPr>
      <xdr:spPr>
        <a:xfrm>
          <a:off x="16268700" y="96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66783</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640F033D-29C4-4843-8F55-590858D0D2F0}"/>
            </a:ext>
          </a:extLst>
        </xdr:cNvPr>
        <xdr:cNvSpPr txBox="1"/>
      </xdr:nvSpPr>
      <xdr:spPr>
        <a:xfrm>
          <a:off x="16357600" y="949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79828</xdr:rowOff>
    </xdr:from>
    <xdr:to>
      <xdr:col>81</xdr:col>
      <xdr:colOff>101600</xdr:colOff>
      <xdr:row>63</xdr:row>
      <xdr:rowOff>9978</xdr:rowOff>
    </xdr:to>
    <xdr:sp macro="" textlink="">
      <xdr:nvSpPr>
        <xdr:cNvPr id="649" name="楕円 648">
          <a:extLst>
            <a:ext uri="{FF2B5EF4-FFF2-40B4-BE49-F238E27FC236}">
              <a16:creationId xmlns:a16="http://schemas.microsoft.com/office/drawing/2014/main" id="{7DF15B1E-A789-4481-9C53-E97602D1EC1A}"/>
            </a:ext>
          </a:extLst>
        </xdr:cNvPr>
        <xdr:cNvSpPr/>
      </xdr:nvSpPr>
      <xdr:spPr>
        <a:xfrm>
          <a:off x="15430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94706</xdr:rowOff>
    </xdr:from>
    <xdr:to>
      <xdr:col>85</xdr:col>
      <xdr:colOff>127000</xdr:colOff>
      <xdr:row>62</xdr:row>
      <xdr:rowOff>130628</xdr:rowOff>
    </xdr:to>
    <xdr:cxnSp macro="">
      <xdr:nvCxnSpPr>
        <xdr:cNvPr id="650" name="直線コネクタ 649">
          <a:extLst>
            <a:ext uri="{FF2B5EF4-FFF2-40B4-BE49-F238E27FC236}">
              <a16:creationId xmlns:a16="http://schemas.microsoft.com/office/drawing/2014/main" id="{9B5F2932-E653-41A4-9C86-31BA41B64611}"/>
            </a:ext>
          </a:extLst>
        </xdr:cNvPr>
        <xdr:cNvCxnSpPr/>
      </xdr:nvCxnSpPr>
      <xdr:spPr>
        <a:xfrm flipV="1">
          <a:off x="15481300" y="9695906"/>
          <a:ext cx="838200" cy="106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37374</xdr:rowOff>
    </xdr:from>
    <xdr:to>
      <xdr:col>76</xdr:col>
      <xdr:colOff>165100</xdr:colOff>
      <xdr:row>62</xdr:row>
      <xdr:rowOff>138974</xdr:rowOff>
    </xdr:to>
    <xdr:sp macro="" textlink="">
      <xdr:nvSpPr>
        <xdr:cNvPr id="651" name="楕円 650">
          <a:extLst>
            <a:ext uri="{FF2B5EF4-FFF2-40B4-BE49-F238E27FC236}">
              <a16:creationId xmlns:a16="http://schemas.microsoft.com/office/drawing/2014/main" id="{10782A8E-FA65-483C-AFD6-E5B3D3FEA3D8}"/>
            </a:ext>
          </a:extLst>
        </xdr:cNvPr>
        <xdr:cNvSpPr/>
      </xdr:nvSpPr>
      <xdr:spPr>
        <a:xfrm>
          <a:off x="14541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88174</xdr:rowOff>
    </xdr:from>
    <xdr:to>
      <xdr:col>81</xdr:col>
      <xdr:colOff>50800</xdr:colOff>
      <xdr:row>62</xdr:row>
      <xdr:rowOff>130628</xdr:rowOff>
    </xdr:to>
    <xdr:cxnSp macro="">
      <xdr:nvCxnSpPr>
        <xdr:cNvPr id="652" name="直線コネクタ 651">
          <a:extLst>
            <a:ext uri="{FF2B5EF4-FFF2-40B4-BE49-F238E27FC236}">
              <a16:creationId xmlns:a16="http://schemas.microsoft.com/office/drawing/2014/main" id="{7F7F0210-24C9-442A-A99A-735AA9D30F5A}"/>
            </a:ext>
          </a:extLst>
        </xdr:cNvPr>
        <xdr:cNvCxnSpPr/>
      </xdr:nvCxnSpPr>
      <xdr:spPr>
        <a:xfrm>
          <a:off x="14592300" y="1071807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11249</xdr:rowOff>
    </xdr:from>
    <xdr:to>
      <xdr:col>72</xdr:col>
      <xdr:colOff>38100</xdr:colOff>
      <xdr:row>62</xdr:row>
      <xdr:rowOff>112849</xdr:rowOff>
    </xdr:to>
    <xdr:sp macro="" textlink="">
      <xdr:nvSpPr>
        <xdr:cNvPr id="653" name="楕円 652">
          <a:extLst>
            <a:ext uri="{FF2B5EF4-FFF2-40B4-BE49-F238E27FC236}">
              <a16:creationId xmlns:a16="http://schemas.microsoft.com/office/drawing/2014/main" id="{9FAEAABE-5F5C-4E23-B2AE-287E1548AC90}"/>
            </a:ext>
          </a:extLst>
        </xdr:cNvPr>
        <xdr:cNvSpPr/>
      </xdr:nvSpPr>
      <xdr:spPr>
        <a:xfrm>
          <a:off x="13652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62049</xdr:rowOff>
    </xdr:from>
    <xdr:to>
      <xdr:col>76</xdr:col>
      <xdr:colOff>114300</xdr:colOff>
      <xdr:row>62</xdr:row>
      <xdr:rowOff>88174</xdr:rowOff>
    </xdr:to>
    <xdr:cxnSp macro="">
      <xdr:nvCxnSpPr>
        <xdr:cNvPr id="654" name="直線コネクタ 653">
          <a:extLst>
            <a:ext uri="{FF2B5EF4-FFF2-40B4-BE49-F238E27FC236}">
              <a16:creationId xmlns:a16="http://schemas.microsoft.com/office/drawing/2014/main" id="{8E2351C1-D903-4770-BF92-C6250507F1C6}"/>
            </a:ext>
          </a:extLst>
        </xdr:cNvPr>
        <xdr:cNvCxnSpPr/>
      </xdr:nvCxnSpPr>
      <xdr:spPr>
        <a:xfrm>
          <a:off x="13703300" y="106919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143510</xdr:rowOff>
    </xdr:from>
    <xdr:to>
      <xdr:col>67</xdr:col>
      <xdr:colOff>101600</xdr:colOff>
      <xdr:row>62</xdr:row>
      <xdr:rowOff>73660</xdr:rowOff>
    </xdr:to>
    <xdr:sp macro="" textlink="">
      <xdr:nvSpPr>
        <xdr:cNvPr id="655" name="楕円 654">
          <a:extLst>
            <a:ext uri="{FF2B5EF4-FFF2-40B4-BE49-F238E27FC236}">
              <a16:creationId xmlns:a16="http://schemas.microsoft.com/office/drawing/2014/main" id="{360AAD3A-6C71-421D-8D59-05F135C35BE7}"/>
            </a:ext>
          </a:extLst>
        </xdr:cNvPr>
        <xdr:cNvSpPr/>
      </xdr:nvSpPr>
      <xdr:spPr>
        <a:xfrm>
          <a:off x="12763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22860</xdr:rowOff>
    </xdr:from>
    <xdr:to>
      <xdr:col>71</xdr:col>
      <xdr:colOff>177800</xdr:colOff>
      <xdr:row>62</xdr:row>
      <xdr:rowOff>62049</xdr:rowOff>
    </xdr:to>
    <xdr:cxnSp macro="">
      <xdr:nvCxnSpPr>
        <xdr:cNvPr id="656" name="直線コネクタ 655">
          <a:extLst>
            <a:ext uri="{FF2B5EF4-FFF2-40B4-BE49-F238E27FC236}">
              <a16:creationId xmlns:a16="http://schemas.microsoft.com/office/drawing/2014/main" id="{3985076A-EB88-4F3C-BEAB-D8067AAD1E12}"/>
            </a:ext>
          </a:extLst>
        </xdr:cNvPr>
        <xdr:cNvCxnSpPr/>
      </xdr:nvCxnSpPr>
      <xdr:spPr>
        <a:xfrm>
          <a:off x="12814300" y="1065276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a:extLst>
            <a:ext uri="{FF2B5EF4-FFF2-40B4-BE49-F238E27FC236}">
              <a16:creationId xmlns:a16="http://schemas.microsoft.com/office/drawing/2014/main" id="{BEEE0BD2-6FB9-4556-A037-3DACABC9939C}"/>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a:extLst>
            <a:ext uri="{FF2B5EF4-FFF2-40B4-BE49-F238E27FC236}">
              <a16:creationId xmlns:a16="http://schemas.microsoft.com/office/drawing/2014/main" id="{246F5C2C-5A6B-4DAB-B27B-2006CB1A01BA}"/>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a:extLst>
            <a:ext uri="{FF2B5EF4-FFF2-40B4-BE49-F238E27FC236}">
              <a16:creationId xmlns:a16="http://schemas.microsoft.com/office/drawing/2014/main" id="{F5CCEAD4-DA82-4BF7-A757-D6669AFCB847}"/>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0" name="n_4aveValue【学校施設】&#10;有形固定資産減価償却率">
          <a:extLst>
            <a:ext uri="{FF2B5EF4-FFF2-40B4-BE49-F238E27FC236}">
              <a16:creationId xmlns:a16="http://schemas.microsoft.com/office/drawing/2014/main" id="{33F3D076-44BB-443C-946B-7AEB9E60180F}"/>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1105</xdr:rowOff>
    </xdr:from>
    <xdr:ext cx="405111" cy="259045"/>
    <xdr:sp macro="" textlink="">
      <xdr:nvSpPr>
        <xdr:cNvPr id="661" name="n_1mainValue【学校施設】&#10;有形固定資産減価償却率">
          <a:extLst>
            <a:ext uri="{FF2B5EF4-FFF2-40B4-BE49-F238E27FC236}">
              <a16:creationId xmlns:a16="http://schemas.microsoft.com/office/drawing/2014/main" id="{DC1605D8-54D4-4498-AF2F-5998639D0188}"/>
            </a:ext>
          </a:extLst>
        </xdr:cNvPr>
        <xdr:cNvSpPr txBox="1"/>
      </xdr:nvSpPr>
      <xdr:spPr>
        <a:xfrm>
          <a:off x="15266044"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130101</xdr:rowOff>
    </xdr:from>
    <xdr:ext cx="405111" cy="259045"/>
    <xdr:sp macro="" textlink="">
      <xdr:nvSpPr>
        <xdr:cNvPr id="662" name="n_2mainValue【学校施設】&#10;有形固定資産減価償却率">
          <a:extLst>
            <a:ext uri="{FF2B5EF4-FFF2-40B4-BE49-F238E27FC236}">
              <a16:creationId xmlns:a16="http://schemas.microsoft.com/office/drawing/2014/main" id="{84F3ED16-E1E3-4FD0-B71F-53F03D292F24}"/>
            </a:ext>
          </a:extLst>
        </xdr:cNvPr>
        <xdr:cNvSpPr txBox="1"/>
      </xdr:nvSpPr>
      <xdr:spPr>
        <a:xfrm>
          <a:off x="143897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103976</xdr:rowOff>
    </xdr:from>
    <xdr:ext cx="405111" cy="259045"/>
    <xdr:sp macro="" textlink="">
      <xdr:nvSpPr>
        <xdr:cNvPr id="663" name="n_3mainValue【学校施設】&#10;有形固定資産減価償却率">
          <a:extLst>
            <a:ext uri="{FF2B5EF4-FFF2-40B4-BE49-F238E27FC236}">
              <a16:creationId xmlns:a16="http://schemas.microsoft.com/office/drawing/2014/main" id="{98A1DB4F-07AF-411B-AA9A-2541A5CBE213}"/>
            </a:ext>
          </a:extLst>
        </xdr:cNvPr>
        <xdr:cNvSpPr txBox="1"/>
      </xdr:nvSpPr>
      <xdr:spPr>
        <a:xfrm>
          <a:off x="13500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64787</xdr:rowOff>
    </xdr:from>
    <xdr:ext cx="405111" cy="259045"/>
    <xdr:sp macro="" textlink="">
      <xdr:nvSpPr>
        <xdr:cNvPr id="664" name="n_4mainValue【学校施設】&#10;有形固定資産減価償却率">
          <a:extLst>
            <a:ext uri="{FF2B5EF4-FFF2-40B4-BE49-F238E27FC236}">
              <a16:creationId xmlns:a16="http://schemas.microsoft.com/office/drawing/2014/main" id="{D3EE2883-739B-4A8B-8AF6-371DBE437241}"/>
            </a:ext>
          </a:extLst>
        </xdr:cNvPr>
        <xdr:cNvSpPr txBox="1"/>
      </xdr:nvSpPr>
      <xdr:spPr>
        <a:xfrm>
          <a:off x="12611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6F1B544A-ABB6-43AF-A898-F0770717E71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8EC9BC14-ECD3-43D5-A41B-7D2552AFE3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79514B80-8169-4F92-8CC0-7E9EC423C83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14207DAA-76E1-4252-B32B-AE8E2005122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D2AF6E76-B7AD-43F2-8ED7-9928C434C32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1CB69DA7-1FA5-4B5F-901C-763CE04BEEF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5FB1B257-1F40-4A85-8285-BC079F7F2FB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E857F332-2D27-4BBC-B001-F267ABA8592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43D0FD6A-4D97-4D31-AEBD-7508B55000A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84307551-3848-42A2-8527-145F1C2CFBE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F8C92F2E-907B-4817-A037-AF0B55F6B86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B8A2D8B9-FBDE-4026-A6B7-D1650D4D855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E29D2A56-6131-4EF0-B53F-83E40121235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A70B68E8-6B0E-4521-A6AB-B8886666C75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392D78AD-C6E9-4F6B-9D07-490427248EE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6F057553-2B9D-496D-968B-C188CFD6176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F948D7FB-FA05-4BC6-9119-9197620CAA3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D9E8AEAE-8F45-492F-BDD3-1F0AA51A197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AFA6A383-607C-4910-9909-808D2C0C379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9E00BB11-DAFA-4F3A-906A-4C4EE5DB8FE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B9A61978-1FDE-443A-ACB4-9C30857297C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FCA97EB0-E8C8-4E57-8F5D-9A08914A833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9F52AC52-1F67-4FC4-A4EA-B1B64D72B2F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0877537F-F9FB-4C61-BAE1-15AE7BD79D5E}"/>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173ECE60-4E68-4D19-A5C2-A4770FE1098A}"/>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0098815A-4E36-4421-86E6-0B3AB924A3EE}"/>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F5F310A9-0DB0-43D8-97C5-0BF7B6BE01AE}"/>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25765A37-5D8E-48F3-B17E-739759A9D950}"/>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a:extLst>
            <a:ext uri="{FF2B5EF4-FFF2-40B4-BE49-F238E27FC236}">
              <a16:creationId xmlns:a16="http://schemas.microsoft.com/office/drawing/2014/main" id="{EB8428DD-FF4D-4FC5-A12F-7C248CEBC7B4}"/>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E7C4ADFD-1CDB-480D-BA5B-BA51CF02FA18}"/>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B27A1530-6370-454B-BD01-C29E9C046B70}"/>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978B2767-0DB3-4D9D-9B3D-0A6BAFDEC0D7}"/>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6265FDAB-BD9A-48C3-9C17-8C582F41790A}"/>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44B450E7-D3B8-41C5-A936-D3A347BC26D9}"/>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C8923022-3FA7-45F6-ACB2-490A5E7C223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170DB229-30C9-4234-9BEF-86873C589A1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AAC9B64-4990-4ABB-85A7-B3298C0A916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5DAF9C-6F67-4D24-B92E-B088D392246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4747BB1-8DD5-46B5-99EF-799CCCBDDA5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62167</xdr:rowOff>
    </xdr:from>
    <xdr:to>
      <xdr:col>116</xdr:col>
      <xdr:colOff>114300</xdr:colOff>
      <xdr:row>59</xdr:row>
      <xdr:rowOff>163767</xdr:rowOff>
    </xdr:to>
    <xdr:sp macro="" textlink="">
      <xdr:nvSpPr>
        <xdr:cNvPr id="704" name="楕円 703">
          <a:extLst>
            <a:ext uri="{FF2B5EF4-FFF2-40B4-BE49-F238E27FC236}">
              <a16:creationId xmlns:a16="http://schemas.microsoft.com/office/drawing/2014/main" id="{A3D5234A-AE87-4502-9275-2CB446D95311}"/>
            </a:ext>
          </a:extLst>
        </xdr:cNvPr>
        <xdr:cNvSpPr/>
      </xdr:nvSpPr>
      <xdr:spPr>
        <a:xfrm>
          <a:off x="22110700" y="1017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85044</xdr:rowOff>
    </xdr:from>
    <xdr:ext cx="469744" cy="259045"/>
    <xdr:sp macro="" textlink="">
      <xdr:nvSpPr>
        <xdr:cNvPr id="705" name="【学校施設】&#10;一人当たり面積該当値テキスト">
          <a:extLst>
            <a:ext uri="{FF2B5EF4-FFF2-40B4-BE49-F238E27FC236}">
              <a16:creationId xmlns:a16="http://schemas.microsoft.com/office/drawing/2014/main" id="{B295B78A-085D-48C2-8D42-2DA01FF9BA1F}"/>
            </a:ext>
          </a:extLst>
        </xdr:cNvPr>
        <xdr:cNvSpPr txBox="1"/>
      </xdr:nvSpPr>
      <xdr:spPr>
        <a:xfrm>
          <a:off x="22199600" y="1002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30353</xdr:rowOff>
    </xdr:from>
    <xdr:to>
      <xdr:col>112</xdr:col>
      <xdr:colOff>38100</xdr:colOff>
      <xdr:row>60</xdr:row>
      <xdr:rowOff>131953</xdr:rowOff>
    </xdr:to>
    <xdr:sp macro="" textlink="">
      <xdr:nvSpPr>
        <xdr:cNvPr id="706" name="楕円 705">
          <a:extLst>
            <a:ext uri="{FF2B5EF4-FFF2-40B4-BE49-F238E27FC236}">
              <a16:creationId xmlns:a16="http://schemas.microsoft.com/office/drawing/2014/main" id="{E4C38C05-C526-44CA-922F-98D624DE7A6D}"/>
            </a:ext>
          </a:extLst>
        </xdr:cNvPr>
        <xdr:cNvSpPr/>
      </xdr:nvSpPr>
      <xdr:spPr>
        <a:xfrm>
          <a:off x="21272500" y="103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112967</xdr:rowOff>
    </xdr:from>
    <xdr:to>
      <xdr:col>116</xdr:col>
      <xdr:colOff>63500</xdr:colOff>
      <xdr:row>60</xdr:row>
      <xdr:rowOff>81153</xdr:rowOff>
    </xdr:to>
    <xdr:cxnSp macro="">
      <xdr:nvCxnSpPr>
        <xdr:cNvPr id="707" name="直線コネクタ 706">
          <a:extLst>
            <a:ext uri="{FF2B5EF4-FFF2-40B4-BE49-F238E27FC236}">
              <a16:creationId xmlns:a16="http://schemas.microsoft.com/office/drawing/2014/main" id="{B1F42DCA-967F-4EFE-955C-034D8B37C1BB}"/>
            </a:ext>
          </a:extLst>
        </xdr:cNvPr>
        <xdr:cNvCxnSpPr/>
      </xdr:nvCxnSpPr>
      <xdr:spPr>
        <a:xfrm flipV="1">
          <a:off x="21323300" y="10228517"/>
          <a:ext cx="838200" cy="13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45021</xdr:rowOff>
    </xdr:from>
    <xdr:to>
      <xdr:col>107</xdr:col>
      <xdr:colOff>101600</xdr:colOff>
      <xdr:row>60</xdr:row>
      <xdr:rowOff>146621</xdr:rowOff>
    </xdr:to>
    <xdr:sp macro="" textlink="">
      <xdr:nvSpPr>
        <xdr:cNvPr id="708" name="楕円 707">
          <a:extLst>
            <a:ext uri="{FF2B5EF4-FFF2-40B4-BE49-F238E27FC236}">
              <a16:creationId xmlns:a16="http://schemas.microsoft.com/office/drawing/2014/main" id="{3CA7C858-D43C-44F1-9E93-664378A9B63D}"/>
            </a:ext>
          </a:extLst>
        </xdr:cNvPr>
        <xdr:cNvSpPr/>
      </xdr:nvSpPr>
      <xdr:spPr>
        <a:xfrm>
          <a:off x="20383500" y="1033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81153</xdr:rowOff>
    </xdr:from>
    <xdr:to>
      <xdr:col>111</xdr:col>
      <xdr:colOff>177800</xdr:colOff>
      <xdr:row>60</xdr:row>
      <xdr:rowOff>95821</xdr:rowOff>
    </xdr:to>
    <xdr:cxnSp macro="">
      <xdr:nvCxnSpPr>
        <xdr:cNvPr id="709" name="直線コネクタ 708">
          <a:extLst>
            <a:ext uri="{FF2B5EF4-FFF2-40B4-BE49-F238E27FC236}">
              <a16:creationId xmlns:a16="http://schemas.microsoft.com/office/drawing/2014/main" id="{DB70B95D-8043-4B1A-B044-461E3570308B}"/>
            </a:ext>
          </a:extLst>
        </xdr:cNvPr>
        <xdr:cNvCxnSpPr/>
      </xdr:nvCxnSpPr>
      <xdr:spPr>
        <a:xfrm flipV="1">
          <a:off x="20434300" y="10368153"/>
          <a:ext cx="8890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55880</xdr:rowOff>
    </xdr:from>
    <xdr:to>
      <xdr:col>102</xdr:col>
      <xdr:colOff>165100</xdr:colOff>
      <xdr:row>60</xdr:row>
      <xdr:rowOff>157480</xdr:rowOff>
    </xdr:to>
    <xdr:sp macro="" textlink="">
      <xdr:nvSpPr>
        <xdr:cNvPr id="710" name="楕円 709">
          <a:extLst>
            <a:ext uri="{FF2B5EF4-FFF2-40B4-BE49-F238E27FC236}">
              <a16:creationId xmlns:a16="http://schemas.microsoft.com/office/drawing/2014/main" id="{D3A7B8C9-3623-40D5-AFB0-7B7BCAC0811F}"/>
            </a:ext>
          </a:extLst>
        </xdr:cNvPr>
        <xdr:cNvSpPr/>
      </xdr:nvSpPr>
      <xdr:spPr>
        <a:xfrm>
          <a:off x="19494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95821</xdr:rowOff>
    </xdr:from>
    <xdr:to>
      <xdr:col>107</xdr:col>
      <xdr:colOff>50800</xdr:colOff>
      <xdr:row>60</xdr:row>
      <xdr:rowOff>106680</xdr:rowOff>
    </xdr:to>
    <xdr:cxnSp macro="">
      <xdr:nvCxnSpPr>
        <xdr:cNvPr id="711" name="直線コネクタ 710">
          <a:extLst>
            <a:ext uri="{FF2B5EF4-FFF2-40B4-BE49-F238E27FC236}">
              <a16:creationId xmlns:a16="http://schemas.microsoft.com/office/drawing/2014/main" id="{90BD48EE-D5C9-4517-A675-154FB12A59C3}"/>
            </a:ext>
          </a:extLst>
        </xdr:cNvPr>
        <xdr:cNvCxnSpPr/>
      </xdr:nvCxnSpPr>
      <xdr:spPr>
        <a:xfrm flipV="1">
          <a:off x="19545300" y="10382821"/>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97599</xdr:rowOff>
    </xdr:from>
    <xdr:to>
      <xdr:col>98</xdr:col>
      <xdr:colOff>38100</xdr:colOff>
      <xdr:row>62</xdr:row>
      <xdr:rowOff>27749</xdr:rowOff>
    </xdr:to>
    <xdr:sp macro="" textlink="">
      <xdr:nvSpPr>
        <xdr:cNvPr id="712" name="楕円 711">
          <a:extLst>
            <a:ext uri="{FF2B5EF4-FFF2-40B4-BE49-F238E27FC236}">
              <a16:creationId xmlns:a16="http://schemas.microsoft.com/office/drawing/2014/main" id="{8A9C72F9-4DAA-45C9-A874-E6DAEA99EEEE}"/>
            </a:ext>
          </a:extLst>
        </xdr:cNvPr>
        <xdr:cNvSpPr/>
      </xdr:nvSpPr>
      <xdr:spPr>
        <a:xfrm>
          <a:off x="18605500" y="1055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106680</xdr:rowOff>
    </xdr:from>
    <xdr:to>
      <xdr:col>102</xdr:col>
      <xdr:colOff>114300</xdr:colOff>
      <xdr:row>61</xdr:row>
      <xdr:rowOff>148399</xdr:rowOff>
    </xdr:to>
    <xdr:cxnSp macro="">
      <xdr:nvCxnSpPr>
        <xdr:cNvPr id="713" name="直線コネクタ 712">
          <a:extLst>
            <a:ext uri="{FF2B5EF4-FFF2-40B4-BE49-F238E27FC236}">
              <a16:creationId xmlns:a16="http://schemas.microsoft.com/office/drawing/2014/main" id="{1FD758F6-A827-4F57-80FF-698E1F97CD9D}"/>
            </a:ext>
          </a:extLst>
        </xdr:cNvPr>
        <xdr:cNvCxnSpPr/>
      </xdr:nvCxnSpPr>
      <xdr:spPr>
        <a:xfrm flipV="1">
          <a:off x="18656300" y="10393680"/>
          <a:ext cx="889000" cy="21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a:extLst>
            <a:ext uri="{FF2B5EF4-FFF2-40B4-BE49-F238E27FC236}">
              <a16:creationId xmlns:a16="http://schemas.microsoft.com/office/drawing/2014/main" id="{0DFA6C7F-D634-48AD-AFD8-5D1E792AD721}"/>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a:extLst>
            <a:ext uri="{FF2B5EF4-FFF2-40B4-BE49-F238E27FC236}">
              <a16:creationId xmlns:a16="http://schemas.microsoft.com/office/drawing/2014/main" id="{EF31E157-4BD7-4A1C-8B89-17E46CB65B72}"/>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a:extLst>
            <a:ext uri="{FF2B5EF4-FFF2-40B4-BE49-F238E27FC236}">
              <a16:creationId xmlns:a16="http://schemas.microsoft.com/office/drawing/2014/main" id="{BB4D219E-F053-4A7F-9802-ABD7E9055798}"/>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a:extLst>
            <a:ext uri="{FF2B5EF4-FFF2-40B4-BE49-F238E27FC236}">
              <a16:creationId xmlns:a16="http://schemas.microsoft.com/office/drawing/2014/main" id="{25D0B411-2AC0-4D69-BE79-CD6AB70BEBE1}"/>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148480</xdr:rowOff>
    </xdr:from>
    <xdr:ext cx="469744" cy="259045"/>
    <xdr:sp macro="" textlink="">
      <xdr:nvSpPr>
        <xdr:cNvPr id="718" name="n_1mainValue【学校施設】&#10;一人当たり面積">
          <a:extLst>
            <a:ext uri="{FF2B5EF4-FFF2-40B4-BE49-F238E27FC236}">
              <a16:creationId xmlns:a16="http://schemas.microsoft.com/office/drawing/2014/main" id="{D534E471-F6A1-45D0-89AB-16BDA5B84914}"/>
            </a:ext>
          </a:extLst>
        </xdr:cNvPr>
        <xdr:cNvSpPr txBox="1"/>
      </xdr:nvSpPr>
      <xdr:spPr>
        <a:xfrm>
          <a:off x="21075727" y="1009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163148</xdr:rowOff>
    </xdr:from>
    <xdr:ext cx="469744" cy="259045"/>
    <xdr:sp macro="" textlink="">
      <xdr:nvSpPr>
        <xdr:cNvPr id="719" name="n_2mainValue【学校施設】&#10;一人当たり面積">
          <a:extLst>
            <a:ext uri="{FF2B5EF4-FFF2-40B4-BE49-F238E27FC236}">
              <a16:creationId xmlns:a16="http://schemas.microsoft.com/office/drawing/2014/main" id="{AF26E7E0-589C-4B49-B252-8A397C8138BA}"/>
            </a:ext>
          </a:extLst>
        </xdr:cNvPr>
        <xdr:cNvSpPr txBox="1"/>
      </xdr:nvSpPr>
      <xdr:spPr>
        <a:xfrm>
          <a:off x="20199427" y="1010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2557</xdr:rowOff>
    </xdr:from>
    <xdr:ext cx="469744" cy="259045"/>
    <xdr:sp macro="" textlink="">
      <xdr:nvSpPr>
        <xdr:cNvPr id="720" name="n_3mainValue【学校施設】&#10;一人当たり面積">
          <a:extLst>
            <a:ext uri="{FF2B5EF4-FFF2-40B4-BE49-F238E27FC236}">
              <a16:creationId xmlns:a16="http://schemas.microsoft.com/office/drawing/2014/main" id="{FF475B71-C499-4918-AE5D-92D887728DA5}"/>
            </a:ext>
          </a:extLst>
        </xdr:cNvPr>
        <xdr:cNvSpPr txBox="1"/>
      </xdr:nvSpPr>
      <xdr:spPr>
        <a:xfrm>
          <a:off x="193104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44276</xdr:rowOff>
    </xdr:from>
    <xdr:ext cx="469744" cy="259045"/>
    <xdr:sp macro="" textlink="">
      <xdr:nvSpPr>
        <xdr:cNvPr id="721" name="n_4mainValue【学校施設】&#10;一人当たり面積">
          <a:extLst>
            <a:ext uri="{FF2B5EF4-FFF2-40B4-BE49-F238E27FC236}">
              <a16:creationId xmlns:a16="http://schemas.microsoft.com/office/drawing/2014/main" id="{E9C2112A-B987-4F98-B9F9-96FE18B94CD3}"/>
            </a:ext>
          </a:extLst>
        </xdr:cNvPr>
        <xdr:cNvSpPr txBox="1"/>
      </xdr:nvSpPr>
      <xdr:spPr>
        <a:xfrm>
          <a:off x="18421427" y="1033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6897699B-1E83-47DF-9CA6-FDFB83C0789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1E9BA9C4-04B4-46A1-941F-8348952F0DB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289274BB-06AE-4981-9101-FA8C64C8564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AEAD6491-D507-4DA6-A037-8245530CFCE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2EA5000-BBFF-4568-A1B7-F5BC506D211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93837225-E799-4B9B-B2A0-3772F0D2AF2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D0C77D63-ED0E-447B-95C5-3CB7C5BCDDB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E82B72CA-6115-4101-BDE9-E93DD896F1F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30AE3D55-1DB0-479B-9116-3073FC771FA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77E83F4E-5701-4792-BCF2-2077B6756E3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C88ABF67-1520-4232-B6A4-FA1E4A5BF81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C48746EC-607F-4A72-8ACE-8039A59425D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1D56DDD0-EF06-418F-A739-37FEF853DC7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CA4666DA-188C-43A5-AAED-4AD5F09B011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24B91718-A819-47AF-B6EB-664C1AFDD66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3401776B-499A-41A8-9F7A-5B182AAAE4F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9BD7A64D-18C9-4E14-BF70-BC423402A4F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47B42064-537A-4627-A753-7963AD641EB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85D8E36E-0A85-4B3E-A812-B32105A2668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F0E597B5-1D93-484E-8956-E20835E0B96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4ACD5CE8-9C3A-4A98-832C-79A9130768E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2D75B540-6FF6-4ED0-AFBC-933CD6072E5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529DBE93-637D-4496-BFB7-50B4E6B4306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2B9E8644-E2AE-46FD-9454-A08154269AE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19355B75-4B87-4112-8C85-5C6899BB983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995505D2-A024-4EDE-AE42-E1ED41540B7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D53D51F2-96BC-4067-B3BE-7D1FD3B32B9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F3DF3E36-28B6-42E4-8E0B-923B79A8E7F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CC8572F7-D028-4411-9D29-2FBE19A03F1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0E23CFA8-362E-430B-AAFF-DDE9F73DD60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55BC219D-A977-4D21-BC45-9F03330E181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5125F134-CD6B-4F62-9B27-0D87E926B46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0F7ACC8E-C4D2-4235-B191-6CA2F500B37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2C0698B8-31BD-4163-A25D-7CEE9AC1CF0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C006BA57-B22A-4A79-9EF4-13AD57FCE1E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3DAB883F-A887-4316-AD20-5C01265DBEC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0C49424B-FFB4-4AA4-9AA8-0CBCE0D871B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8D263ED2-A450-4D1C-946F-37552236D84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985F3E92-7DB1-42F9-9564-7127BE212C3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AA0C5F7F-9169-4172-BA77-F2D0D29B76C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B2981557-919F-473B-8D63-F40DE957EF37}"/>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id="{5D24411F-19F4-4254-A66A-3AA23076A42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03D2E08F-C014-4A84-97BB-C565D6ACE81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5" name="【公民館】&#10;有形固定資産減価償却率最大値テキスト">
          <a:extLst>
            <a:ext uri="{FF2B5EF4-FFF2-40B4-BE49-F238E27FC236}">
              <a16:creationId xmlns:a16="http://schemas.microsoft.com/office/drawing/2014/main" id="{F3C2ACD4-CA08-4E7A-97DA-38C59E1E92C4}"/>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6" name="直線コネクタ 765">
          <a:extLst>
            <a:ext uri="{FF2B5EF4-FFF2-40B4-BE49-F238E27FC236}">
              <a16:creationId xmlns:a16="http://schemas.microsoft.com/office/drawing/2014/main" id="{0E2D87DF-0299-43B1-B118-5B91CAEB8ED6}"/>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7" name="【公民館】&#10;有形固定資産減価償却率平均値テキスト">
          <a:extLst>
            <a:ext uri="{FF2B5EF4-FFF2-40B4-BE49-F238E27FC236}">
              <a16:creationId xmlns:a16="http://schemas.microsoft.com/office/drawing/2014/main" id="{0DB05EF8-62DB-4ACB-9025-5FFE2808D549}"/>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68" name="フローチャート: 判断 767">
          <a:extLst>
            <a:ext uri="{FF2B5EF4-FFF2-40B4-BE49-F238E27FC236}">
              <a16:creationId xmlns:a16="http://schemas.microsoft.com/office/drawing/2014/main" id="{C407842C-DDFB-48FF-8459-18E92FE3D1B8}"/>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69" name="フローチャート: 判断 768">
          <a:extLst>
            <a:ext uri="{FF2B5EF4-FFF2-40B4-BE49-F238E27FC236}">
              <a16:creationId xmlns:a16="http://schemas.microsoft.com/office/drawing/2014/main" id="{BC293C5E-7F33-48E4-BA51-3C04FE5079DA}"/>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0" name="フローチャート: 判断 769">
          <a:extLst>
            <a:ext uri="{FF2B5EF4-FFF2-40B4-BE49-F238E27FC236}">
              <a16:creationId xmlns:a16="http://schemas.microsoft.com/office/drawing/2014/main" id="{028154FE-10A8-440E-BE94-6EF71DF6D2C2}"/>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1" name="フローチャート: 判断 770">
          <a:extLst>
            <a:ext uri="{FF2B5EF4-FFF2-40B4-BE49-F238E27FC236}">
              <a16:creationId xmlns:a16="http://schemas.microsoft.com/office/drawing/2014/main" id="{8FA7EBD5-1020-4BA9-A9A4-DFAC6C67E96A}"/>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2" name="フローチャート: 判断 771">
          <a:extLst>
            <a:ext uri="{FF2B5EF4-FFF2-40B4-BE49-F238E27FC236}">
              <a16:creationId xmlns:a16="http://schemas.microsoft.com/office/drawing/2014/main" id="{A32AA296-3155-4D36-87D2-12E0441A006D}"/>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2B1E6986-AE24-49D7-9C54-E588EE54367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4359F7C9-7F09-43F0-B9B7-91E0E0B5E13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2091E426-02B2-46C4-87C1-1AB9E1FC87A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31BFB258-C08B-4230-A92D-29379DC3A30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24AA55B0-4CEF-4F05-844E-6FA4018010C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778" name="楕円 777">
          <a:extLst>
            <a:ext uri="{FF2B5EF4-FFF2-40B4-BE49-F238E27FC236}">
              <a16:creationId xmlns:a16="http://schemas.microsoft.com/office/drawing/2014/main" id="{E02AD393-6D7D-4D67-BBA7-C29A56241DA3}"/>
            </a:ext>
          </a:extLst>
        </xdr:cNvPr>
        <xdr:cNvSpPr/>
      </xdr:nvSpPr>
      <xdr:spPr>
        <a:xfrm>
          <a:off x="16268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26688</xdr:rowOff>
    </xdr:from>
    <xdr:ext cx="405111" cy="259045"/>
    <xdr:sp macro="" textlink="">
      <xdr:nvSpPr>
        <xdr:cNvPr id="779" name="【公民館】&#10;有形固定資産減価償却率該当値テキスト">
          <a:extLst>
            <a:ext uri="{FF2B5EF4-FFF2-40B4-BE49-F238E27FC236}">
              <a16:creationId xmlns:a16="http://schemas.microsoft.com/office/drawing/2014/main" id="{A0A41EAD-3DA1-4BC9-9478-732EF7AC9904}"/>
            </a:ext>
          </a:extLst>
        </xdr:cNvPr>
        <xdr:cNvSpPr txBox="1"/>
      </xdr:nvSpPr>
      <xdr:spPr>
        <a:xfrm>
          <a:off x="16357600"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4445</xdr:rowOff>
    </xdr:from>
    <xdr:to>
      <xdr:col>81</xdr:col>
      <xdr:colOff>101600</xdr:colOff>
      <xdr:row>106</xdr:row>
      <xdr:rowOff>106045</xdr:rowOff>
    </xdr:to>
    <xdr:sp macro="" textlink="">
      <xdr:nvSpPr>
        <xdr:cNvPr id="780" name="楕円 779">
          <a:extLst>
            <a:ext uri="{FF2B5EF4-FFF2-40B4-BE49-F238E27FC236}">
              <a16:creationId xmlns:a16="http://schemas.microsoft.com/office/drawing/2014/main" id="{CFADC79F-0E0C-4FF2-8FCA-E1A97299A2E4}"/>
            </a:ext>
          </a:extLst>
        </xdr:cNvPr>
        <xdr:cNvSpPr/>
      </xdr:nvSpPr>
      <xdr:spPr>
        <a:xfrm>
          <a:off x="15430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55245</xdr:rowOff>
    </xdr:from>
    <xdr:to>
      <xdr:col>85</xdr:col>
      <xdr:colOff>127000</xdr:colOff>
      <xdr:row>106</xdr:row>
      <xdr:rowOff>99061</xdr:rowOff>
    </xdr:to>
    <xdr:cxnSp macro="">
      <xdr:nvCxnSpPr>
        <xdr:cNvPr id="781" name="直線コネクタ 780">
          <a:extLst>
            <a:ext uri="{FF2B5EF4-FFF2-40B4-BE49-F238E27FC236}">
              <a16:creationId xmlns:a16="http://schemas.microsoft.com/office/drawing/2014/main" id="{FA81A53A-0DDD-4754-8FE2-8D2C6FF9BB44}"/>
            </a:ext>
          </a:extLst>
        </xdr:cNvPr>
        <xdr:cNvCxnSpPr/>
      </xdr:nvCxnSpPr>
      <xdr:spPr>
        <a:xfrm>
          <a:off x="15481300" y="1822894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145414</xdr:rowOff>
    </xdr:from>
    <xdr:to>
      <xdr:col>76</xdr:col>
      <xdr:colOff>165100</xdr:colOff>
      <xdr:row>106</xdr:row>
      <xdr:rowOff>75564</xdr:rowOff>
    </xdr:to>
    <xdr:sp macro="" textlink="">
      <xdr:nvSpPr>
        <xdr:cNvPr id="782" name="楕円 781">
          <a:extLst>
            <a:ext uri="{FF2B5EF4-FFF2-40B4-BE49-F238E27FC236}">
              <a16:creationId xmlns:a16="http://schemas.microsoft.com/office/drawing/2014/main" id="{01997695-E6CF-4CA4-8041-D0186A7851CE}"/>
            </a:ext>
          </a:extLst>
        </xdr:cNvPr>
        <xdr:cNvSpPr/>
      </xdr:nvSpPr>
      <xdr:spPr>
        <a:xfrm>
          <a:off x="145415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24764</xdr:rowOff>
    </xdr:from>
    <xdr:to>
      <xdr:col>81</xdr:col>
      <xdr:colOff>50800</xdr:colOff>
      <xdr:row>106</xdr:row>
      <xdr:rowOff>55245</xdr:rowOff>
    </xdr:to>
    <xdr:cxnSp macro="">
      <xdr:nvCxnSpPr>
        <xdr:cNvPr id="783" name="直線コネクタ 782">
          <a:extLst>
            <a:ext uri="{FF2B5EF4-FFF2-40B4-BE49-F238E27FC236}">
              <a16:creationId xmlns:a16="http://schemas.microsoft.com/office/drawing/2014/main" id="{35B10D40-C393-4EC5-BDB1-0CCD87E200D7}"/>
            </a:ext>
          </a:extLst>
        </xdr:cNvPr>
        <xdr:cNvCxnSpPr/>
      </xdr:nvCxnSpPr>
      <xdr:spPr>
        <a:xfrm>
          <a:off x="14592300" y="181984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113030</xdr:rowOff>
    </xdr:from>
    <xdr:to>
      <xdr:col>72</xdr:col>
      <xdr:colOff>38100</xdr:colOff>
      <xdr:row>106</xdr:row>
      <xdr:rowOff>43180</xdr:rowOff>
    </xdr:to>
    <xdr:sp macro="" textlink="">
      <xdr:nvSpPr>
        <xdr:cNvPr id="784" name="楕円 783">
          <a:extLst>
            <a:ext uri="{FF2B5EF4-FFF2-40B4-BE49-F238E27FC236}">
              <a16:creationId xmlns:a16="http://schemas.microsoft.com/office/drawing/2014/main" id="{3C09FD4A-398B-4A89-9A57-2936E11BC352}"/>
            </a:ext>
          </a:extLst>
        </xdr:cNvPr>
        <xdr:cNvSpPr/>
      </xdr:nvSpPr>
      <xdr:spPr>
        <a:xfrm>
          <a:off x="13652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163830</xdr:rowOff>
    </xdr:from>
    <xdr:to>
      <xdr:col>76</xdr:col>
      <xdr:colOff>114300</xdr:colOff>
      <xdr:row>106</xdr:row>
      <xdr:rowOff>24764</xdr:rowOff>
    </xdr:to>
    <xdr:cxnSp macro="">
      <xdr:nvCxnSpPr>
        <xdr:cNvPr id="785" name="直線コネクタ 784">
          <a:extLst>
            <a:ext uri="{FF2B5EF4-FFF2-40B4-BE49-F238E27FC236}">
              <a16:creationId xmlns:a16="http://schemas.microsoft.com/office/drawing/2014/main" id="{3F738F69-DF41-427F-9254-AB84D5D02B98}"/>
            </a:ext>
          </a:extLst>
        </xdr:cNvPr>
        <xdr:cNvCxnSpPr/>
      </xdr:nvCxnSpPr>
      <xdr:spPr>
        <a:xfrm>
          <a:off x="13703300" y="181660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116839</xdr:rowOff>
    </xdr:from>
    <xdr:to>
      <xdr:col>67</xdr:col>
      <xdr:colOff>101600</xdr:colOff>
      <xdr:row>106</xdr:row>
      <xdr:rowOff>46989</xdr:rowOff>
    </xdr:to>
    <xdr:sp macro="" textlink="">
      <xdr:nvSpPr>
        <xdr:cNvPr id="786" name="楕円 785">
          <a:extLst>
            <a:ext uri="{FF2B5EF4-FFF2-40B4-BE49-F238E27FC236}">
              <a16:creationId xmlns:a16="http://schemas.microsoft.com/office/drawing/2014/main" id="{7E5766BF-AD1D-4138-9295-0334C520CE4E}"/>
            </a:ext>
          </a:extLst>
        </xdr:cNvPr>
        <xdr:cNvSpPr/>
      </xdr:nvSpPr>
      <xdr:spPr>
        <a:xfrm>
          <a:off x="12763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163830</xdr:rowOff>
    </xdr:from>
    <xdr:to>
      <xdr:col>71</xdr:col>
      <xdr:colOff>177800</xdr:colOff>
      <xdr:row>105</xdr:row>
      <xdr:rowOff>167639</xdr:rowOff>
    </xdr:to>
    <xdr:cxnSp macro="">
      <xdr:nvCxnSpPr>
        <xdr:cNvPr id="787" name="直線コネクタ 786">
          <a:extLst>
            <a:ext uri="{FF2B5EF4-FFF2-40B4-BE49-F238E27FC236}">
              <a16:creationId xmlns:a16="http://schemas.microsoft.com/office/drawing/2014/main" id="{43870BAD-C95B-4AE4-9C8C-4E1FEDFEB5D0}"/>
            </a:ext>
          </a:extLst>
        </xdr:cNvPr>
        <xdr:cNvCxnSpPr/>
      </xdr:nvCxnSpPr>
      <xdr:spPr>
        <a:xfrm flipV="1">
          <a:off x="12814300" y="181660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88" name="n_1aveValue【公民館】&#10;有形固定資産減価償却率">
          <a:extLst>
            <a:ext uri="{FF2B5EF4-FFF2-40B4-BE49-F238E27FC236}">
              <a16:creationId xmlns:a16="http://schemas.microsoft.com/office/drawing/2014/main" id="{A69AFDAE-F3B6-4F39-99BA-C7511EBC1DF8}"/>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89" name="n_2aveValue【公民館】&#10;有形固定資産減価償却率">
          <a:extLst>
            <a:ext uri="{FF2B5EF4-FFF2-40B4-BE49-F238E27FC236}">
              <a16:creationId xmlns:a16="http://schemas.microsoft.com/office/drawing/2014/main" id="{043865FF-B0D5-4AFE-93DD-7DA654C41616}"/>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0" name="n_3aveValue【公民館】&#10;有形固定資産減価償却率">
          <a:extLst>
            <a:ext uri="{FF2B5EF4-FFF2-40B4-BE49-F238E27FC236}">
              <a16:creationId xmlns:a16="http://schemas.microsoft.com/office/drawing/2014/main" id="{E72D7EAE-0BF0-41E2-8892-56FDDE3CCB06}"/>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1" name="n_4aveValue【公民館】&#10;有形固定資産減価償却率">
          <a:extLst>
            <a:ext uri="{FF2B5EF4-FFF2-40B4-BE49-F238E27FC236}">
              <a16:creationId xmlns:a16="http://schemas.microsoft.com/office/drawing/2014/main" id="{4F7CD12B-8E0C-4A00-8F9D-38A954282C28}"/>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97172</xdr:rowOff>
    </xdr:from>
    <xdr:ext cx="405111" cy="259045"/>
    <xdr:sp macro="" textlink="">
      <xdr:nvSpPr>
        <xdr:cNvPr id="792" name="n_1mainValue【公民館】&#10;有形固定資産減価償却率">
          <a:extLst>
            <a:ext uri="{FF2B5EF4-FFF2-40B4-BE49-F238E27FC236}">
              <a16:creationId xmlns:a16="http://schemas.microsoft.com/office/drawing/2014/main" id="{A99096DD-75AC-4475-AC3D-6BDE0066AB7D}"/>
            </a:ext>
          </a:extLst>
        </xdr:cNvPr>
        <xdr:cNvSpPr txBox="1"/>
      </xdr:nvSpPr>
      <xdr:spPr>
        <a:xfrm>
          <a:off x="15266044" y="182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66691</xdr:rowOff>
    </xdr:from>
    <xdr:ext cx="405111" cy="259045"/>
    <xdr:sp macro="" textlink="">
      <xdr:nvSpPr>
        <xdr:cNvPr id="793" name="n_2mainValue【公民館】&#10;有形固定資産減価償却率">
          <a:extLst>
            <a:ext uri="{FF2B5EF4-FFF2-40B4-BE49-F238E27FC236}">
              <a16:creationId xmlns:a16="http://schemas.microsoft.com/office/drawing/2014/main" id="{ED84EA8F-B647-4D6C-B7B5-7A532613CD41}"/>
            </a:ext>
          </a:extLst>
        </xdr:cNvPr>
        <xdr:cNvSpPr txBox="1"/>
      </xdr:nvSpPr>
      <xdr:spPr>
        <a:xfrm>
          <a:off x="14389744" y="1824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34307</xdr:rowOff>
    </xdr:from>
    <xdr:ext cx="405111" cy="259045"/>
    <xdr:sp macro="" textlink="">
      <xdr:nvSpPr>
        <xdr:cNvPr id="794" name="n_3mainValue【公民館】&#10;有形固定資産減価償却率">
          <a:extLst>
            <a:ext uri="{FF2B5EF4-FFF2-40B4-BE49-F238E27FC236}">
              <a16:creationId xmlns:a16="http://schemas.microsoft.com/office/drawing/2014/main" id="{FEAEC3CD-C3EE-4F69-93D9-96EFFC84319E}"/>
            </a:ext>
          </a:extLst>
        </xdr:cNvPr>
        <xdr:cNvSpPr txBox="1"/>
      </xdr:nvSpPr>
      <xdr:spPr>
        <a:xfrm>
          <a:off x="135007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38116</xdr:rowOff>
    </xdr:from>
    <xdr:ext cx="405111" cy="259045"/>
    <xdr:sp macro="" textlink="">
      <xdr:nvSpPr>
        <xdr:cNvPr id="795" name="n_4mainValue【公民館】&#10;有形固定資産減価償却率">
          <a:extLst>
            <a:ext uri="{FF2B5EF4-FFF2-40B4-BE49-F238E27FC236}">
              <a16:creationId xmlns:a16="http://schemas.microsoft.com/office/drawing/2014/main" id="{90197F61-A695-4F88-A7DE-ED3AE1866FB1}"/>
            </a:ext>
          </a:extLst>
        </xdr:cNvPr>
        <xdr:cNvSpPr txBox="1"/>
      </xdr:nvSpPr>
      <xdr:spPr>
        <a:xfrm>
          <a:off x="12611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C1E3EB2C-0DD4-4562-AF15-C76FC178420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72CED4AE-0351-4A01-9826-78603009C99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252C3E9F-B791-44C2-8CDB-CFE62BF2224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FD859067-3CDF-4E10-9677-501C291CD87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310BEBE8-23ED-4355-A770-C0F340DEDB6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31FEA715-4ABA-404B-98D0-B5364C087F3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B223C1DE-51AA-451F-8F7A-156B4C2435F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4FBC54F4-378C-42D5-B690-712E8117704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BB2D8E01-7B3C-4812-9015-E1D2B9107C4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D9A42923-F749-4BD8-B44D-697CF04F807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B0AB638E-D88B-4AA7-920E-C49B0A5BA07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AE2E53B5-C311-4C2F-B152-D706D7C0703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A9A681F9-6C98-4F73-9245-272FDCDF485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BB2E6F65-A2DA-422F-B2E4-1927F6F8A5E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8AC81FC6-EE3F-4A00-A14D-E36C566B44A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AB1951B5-DFA4-4A5F-B7C4-3C621930402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B83D6F2B-8D65-442C-9312-3C1E8A441E4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D50335F4-CB6C-4680-84C1-B536B7B1A8A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A9E5D5C6-EF08-49AF-85C0-CBB751020C3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60B614D1-1880-4451-BC6F-BAA41BA34D8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D4303732-8F5E-4F15-B5B1-DCA4DBAE400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9D5BE750-39AF-47DC-9608-6EC83C7DA19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9376F947-96D2-4BB6-A9C2-02CDBB99133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335C04B5-870B-4DDD-A6E6-816FB06B660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F14289CC-F334-445C-ADA2-6CDC16CEB56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1" name="直線コネクタ 820">
          <a:extLst>
            <a:ext uri="{FF2B5EF4-FFF2-40B4-BE49-F238E27FC236}">
              <a16:creationId xmlns:a16="http://schemas.microsoft.com/office/drawing/2014/main" id="{88259B16-AEBC-4E9C-AE4F-6C1096C415BD}"/>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2" name="【公民館】&#10;一人当たり面積最小値テキスト">
          <a:extLst>
            <a:ext uri="{FF2B5EF4-FFF2-40B4-BE49-F238E27FC236}">
              <a16:creationId xmlns:a16="http://schemas.microsoft.com/office/drawing/2014/main" id="{AC50F9AA-F632-4598-85B9-071EE9DC4D68}"/>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3" name="直線コネクタ 822">
          <a:extLst>
            <a:ext uri="{FF2B5EF4-FFF2-40B4-BE49-F238E27FC236}">
              <a16:creationId xmlns:a16="http://schemas.microsoft.com/office/drawing/2014/main" id="{5110569A-A0B6-4B0B-BD35-16323DBE455E}"/>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4" name="【公民館】&#10;一人当たり面積最大値テキスト">
          <a:extLst>
            <a:ext uri="{FF2B5EF4-FFF2-40B4-BE49-F238E27FC236}">
              <a16:creationId xmlns:a16="http://schemas.microsoft.com/office/drawing/2014/main" id="{40B3F35A-8FC1-455B-8D5F-5F44E4971B82}"/>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5" name="直線コネクタ 824">
          <a:extLst>
            <a:ext uri="{FF2B5EF4-FFF2-40B4-BE49-F238E27FC236}">
              <a16:creationId xmlns:a16="http://schemas.microsoft.com/office/drawing/2014/main" id="{730D6E52-25E9-4B4B-92D9-188C378E17B2}"/>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826" name="【公民館】&#10;一人当たり面積平均値テキスト">
          <a:extLst>
            <a:ext uri="{FF2B5EF4-FFF2-40B4-BE49-F238E27FC236}">
              <a16:creationId xmlns:a16="http://schemas.microsoft.com/office/drawing/2014/main" id="{85681B78-E1EE-42A4-B29F-20764DDD4F77}"/>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7" name="フローチャート: 判断 826">
          <a:extLst>
            <a:ext uri="{FF2B5EF4-FFF2-40B4-BE49-F238E27FC236}">
              <a16:creationId xmlns:a16="http://schemas.microsoft.com/office/drawing/2014/main" id="{C9522C6B-6997-4511-829B-CF619F35F004}"/>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28" name="フローチャート: 判断 827">
          <a:extLst>
            <a:ext uri="{FF2B5EF4-FFF2-40B4-BE49-F238E27FC236}">
              <a16:creationId xmlns:a16="http://schemas.microsoft.com/office/drawing/2014/main" id="{7A7FB302-DBBF-4E06-8143-3922EBEFB22D}"/>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9" name="フローチャート: 判断 828">
          <a:extLst>
            <a:ext uri="{FF2B5EF4-FFF2-40B4-BE49-F238E27FC236}">
              <a16:creationId xmlns:a16="http://schemas.microsoft.com/office/drawing/2014/main" id="{48404309-AC53-4979-AFFF-1DF21A1A2A5C}"/>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0" name="フローチャート: 判断 829">
          <a:extLst>
            <a:ext uri="{FF2B5EF4-FFF2-40B4-BE49-F238E27FC236}">
              <a16:creationId xmlns:a16="http://schemas.microsoft.com/office/drawing/2014/main" id="{4165826A-6E96-4150-A5BD-04791495E83B}"/>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1" name="フローチャート: 判断 830">
          <a:extLst>
            <a:ext uri="{FF2B5EF4-FFF2-40B4-BE49-F238E27FC236}">
              <a16:creationId xmlns:a16="http://schemas.microsoft.com/office/drawing/2014/main" id="{6576D942-7971-40FF-A7FD-26FE81E11381}"/>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E8DA2CF-86A4-4547-A649-52A21EC3A8F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F0046597-B487-42FE-8EC7-44AB44063F3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2A9732B3-5DC9-4A6E-A910-C1E298AD300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A9EF3D5A-5F70-4299-B78C-D19E15E39F8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5AC2A89A-2646-4E94-BFC9-227331CD320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159294</xdr:rowOff>
    </xdr:from>
    <xdr:to>
      <xdr:col>116</xdr:col>
      <xdr:colOff>114300</xdr:colOff>
      <xdr:row>106</xdr:row>
      <xdr:rowOff>89444</xdr:rowOff>
    </xdr:to>
    <xdr:sp macro="" textlink="">
      <xdr:nvSpPr>
        <xdr:cNvPr id="837" name="楕円 836">
          <a:extLst>
            <a:ext uri="{FF2B5EF4-FFF2-40B4-BE49-F238E27FC236}">
              <a16:creationId xmlns:a16="http://schemas.microsoft.com/office/drawing/2014/main" id="{74C559E2-21F2-4A1D-BB64-3B3DF07A1848}"/>
            </a:ext>
          </a:extLst>
        </xdr:cNvPr>
        <xdr:cNvSpPr/>
      </xdr:nvSpPr>
      <xdr:spPr>
        <a:xfrm>
          <a:off x="221107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10721</xdr:rowOff>
    </xdr:from>
    <xdr:ext cx="469744" cy="259045"/>
    <xdr:sp macro="" textlink="">
      <xdr:nvSpPr>
        <xdr:cNvPr id="838" name="【公民館】&#10;一人当たり面積該当値テキスト">
          <a:extLst>
            <a:ext uri="{FF2B5EF4-FFF2-40B4-BE49-F238E27FC236}">
              <a16:creationId xmlns:a16="http://schemas.microsoft.com/office/drawing/2014/main" id="{5F23D9E0-B8BA-435D-B576-571147145EF9}"/>
            </a:ext>
          </a:extLst>
        </xdr:cNvPr>
        <xdr:cNvSpPr txBox="1"/>
      </xdr:nvSpPr>
      <xdr:spPr>
        <a:xfrm>
          <a:off x="22199600" y="1801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15602</xdr:rowOff>
    </xdr:from>
    <xdr:to>
      <xdr:col>112</xdr:col>
      <xdr:colOff>38100</xdr:colOff>
      <xdr:row>106</xdr:row>
      <xdr:rowOff>117202</xdr:rowOff>
    </xdr:to>
    <xdr:sp macro="" textlink="">
      <xdr:nvSpPr>
        <xdr:cNvPr id="839" name="楕円 838">
          <a:extLst>
            <a:ext uri="{FF2B5EF4-FFF2-40B4-BE49-F238E27FC236}">
              <a16:creationId xmlns:a16="http://schemas.microsoft.com/office/drawing/2014/main" id="{02E13883-0FE6-4CA5-B83F-8237D2998931}"/>
            </a:ext>
          </a:extLst>
        </xdr:cNvPr>
        <xdr:cNvSpPr/>
      </xdr:nvSpPr>
      <xdr:spPr>
        <a:xfrm>
          <a:off x="21272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38644</xdr:rowOff>
    </xdr:from>
    <xdr:to>
      <xdr:col>116</xdr:col>
      <xdr:colOff>63500</xdr:colOff>
      <xdr:row>106</xdr:row>
      <xdr:rowOff>66402</xdr:rowOff>
    </xdr:to>
    <xdr:cxnSp macro="">
      <xdr:nvCxnSpPr>
        <xdr:cNvPr id="840" name="直線コネクタ 839">
          <a:extLst>
            <a:ext uri="{FF2B5EF4-FFF2-40B4-BE49-F238E27FC236}">
              <a16:creationId xmlns:a16="http://schemas.microsoft.com/office/drawing/2014/main" id="{01511787-EA29-4BDC-9C13-9F5BD04ACA4E}"/>
            </a:ext>
          </a:extLst>
        </xdr:cNvPr>
        <xdr:cNvCxnSpPr/>
      </xdr:nvCxnSpPr>
      <xdr:spPr>
        <a:xfrm flipV="1">
          <a:off x="21323300" y="18212344"/>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841" name="楕円 840">
          <a:extLst>
            <a:ext uri="{FF2B5EF4-FFF2-40B4-BE49-F238E27FC236}">
              <a16:creationId xmlns:a16="http://schemas.microsoft.com/office/drawing/2014/main" id="{147EC29C-A4BC-4018-BAE0-D8BDCCD48D40}"/>
            </a:ext>
          </a:extLst>
        </xdr:cNvPr>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66402</xdr:rowOff>
    </xdr:from>
    <xdr:to>
      <xdr:col>111</xdr:col>
      <xdr:colOff>177800</xdr:colOff>
      <xdr:row>106</xdr:row>
      <xdr:rowOff>76200</xdr:rowOff>
    </xdr:to>
    <xdr:cxnSp macro="">
      <xdr:nvCxnSpPr>
        <xdr:cNvPr id="842" name="直線コネクタ 841">
          <a:extLst>
            <a:ext uri="{FF2B5EF4-FFF2-40B4-BE49-F238E27FC236}">
              <a16:creationId xmlns:a16="http://schemas.microsoft.com/office/drawing/2014/main" id="{F00E14D2-488F-4ED9-9964-202877CF2CDE}"/>
            </a:ext>
          </a:extLst>
        </xdr:cNvPr>
        <xdr:cNvCxnSpPr/>
      </xdr:nvCxnSpPr>
      <xdr:spPr>
        <a:xfrm flipV="1">
          <a:off x="20434300" y="1824010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25400</xdr:rowOff>
    </xdr:from>
    <xdr:to>
      <xdr:col>102</xdr:col>
      <xdr:colOff>165100</xdr:colOff>
      <xdr:row>106</xdr:row>
      <xdr:rowOff>127000</xdr:rowOff>
    </xdr:to>
    <xdr:sp macro="" textlink="">
      <xdr:nvSpPr>
        <xdr:cNvPr id="843" name="楕円 842">
          <a:extLst>
            <a:ext uri="{FF2B5EF4-FFF2-40B4-BE49-F238E27FC236}">
              <a16:creationId xmlns:a16="http://schemas.microsoft.com/office/drawing/2014/main" id="{E7AD2B2A-F524-4932-81C0-C8B6C0BE1001}"/>
            </a:ext>
          </a:extLst>
        </xdr:cNvPr>
        <xdr:cNvSpPr/>
      </xdr:nvSpPr>
      <xdr:spPr>
        <a:xfrm>
          <a:off x="19494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106</xdr:row>
      <xdr:rowOff>76200</xdr:rowOff>
    </xdr:to>
    <xdr:cxnSp macro="">
      <xdr:nvCxnSpPr>
        <xdr:cNvPr id="844" name="直線コネクタ 843">
          <a:extLst>
            <a:ext uri="{FF2B5EF4-FFF2-40B4-BE49-F238E27FC236}">
              <a16:creationId xmlns:a16="http://schemas.microsoft.com/office/drawing/2014/main" id="{B3827382-1EF2-4971-B4A6-81395174F458}"/>
            </a:ext>
          </a:extLst>
        </xdr:cNvPr>
        <xdr:cNvCxnSpPr/>
      </xdr:nvCxnSpPr>
      <xdr:spPr>
        <a:xfrm>
          <a:off x="19545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xdr:rowOff>
    </xdr:from>
    <xdr:to>
      <xdr:col>98</xdr:col>
      <xdr:colOff>38100</xdr:colOff>
      <xdr:row>106</xdr:row>
      <xdr:rowOff>115570</xdr:rowOff>
    </xdr:to>
    <xdr:sp macro="" textlink="">
      <xdr:nvSpPr>
        <xdr:cNvPr id="845" name="楕円 844">
          <a:extLst>
            <a:ext uri="{FF2B5EF4-FFF2-40B4-BE49-F238E27FC236}">
              <a16:creationId xmlns:a16="http://schemas.microsoft.com/office/drawing/2014/main" id="{EAF28273-A286-42A9-8B9F-BF75388DADF2}"/>
            </a:ext>
          </a:extLst>
        </xdr:cNvPr>
        <xdr:cNvSpPr/>
      </xdr:nvSpPr>
      <xdr:spPr>
        <a:xfrm>
          <a:off x="18605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64770</xdr:rowOff>
    </xdr:from>
    <xdr:to>
      <xdr:col>102</xdr:col>
      <xdr:colOff>114300</xdr:colOff>
      <xdr:row>106</xdr:row>
      <xdr:rowOff>76200</xdr:rowOff>
    </xdr:to>
    <xdr:cxnSp macro="">
      <xdr:nvCxnSpPr>
        <xdr:cNvPr id="846" name="直線コネクタ 845">
          <a:extLst>
            <a:ext uri="{FF2B5EF4-FFF2-40B4-BE49-F238E27FC236}">
              <a16:creationId xmlns:a16="http://schemas.microsoft.com/office/drawing/2014/main" id="{22EA2A1F-3301-4FE1-82F1-62B3AC6F1697}"/>
            </a:ext>
          </a:extLst>
        </xdr:cNvPr>
        <xdr:cNvCxnSpPr/>
      </xdr:nvCxnSpPr>
      <xdr:spPr>
        <a:xfrm>
          <a:off x="18656300" y="18238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47" name="n_1aveValue【公民館】&#10;一人当たり面積">
          <a:extLst>
            <a:ext uri="{FF2B5EF4-FFF2-40B4-BE49-F238E27FC236}">
              <a16:creationId xmlns:a16="http://schemas.microsoft.com/office/drawing/2014/main" id="{E40C90FD-9009-4379-8AFD-25DA4B1C0130}"/>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48" name="n_2aveValue【公民館】&#10;一人当たり面積">
          <a:extLst>
            <a:ext uri="{FF2B5EF4-FFF2-40B4-BE49-F238E27FC236}">
              <a16:creationId xmlns:a16="http://schemas.microsoft.com/office/drawing/2014/main" id="{01360C3C-9204-4AED-A7DA-0707EB4895E1}"/>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849" name="n_3aveValue【公民館】&#10;一人当たり面積">
          <a:extLst>
            <a:ext uri="{FF2B5EF4-FFF2-40B4-BE49-F238E27FC236}">
              <a16:creationId xmlns:a16="http://schemas.microsoft.com/office/drawing/2014/main" id="{26C786CD-A299-41D3-8E5E-4E3B6179B9B2}"/>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850" name="n_4aveValue【公民館】&#10;一人当たり面積">
          <a:extLst>
            <a:ext uri="{FF2B5EF4-FFF2-40B4-BE49-F238E27FC236}">
              <a16:creationId xmlns:a16="http://schemas.microsoft.com/office/drawing/2014/main" id="{AA2B225E-9AD1-491C-A299-6CDBEE01CCFB}"/>
            </a:ext>
          </a:extLst>
        </xdr:cNvPr>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133729</xdr:rowOff>
    </xdr:from>
    <xdr:ext cx="469744" cy="259045"/>
    <xdr:sp macro="" textlink="">
      <xdr:nvSpPr>
        <xdr:cNvPr id="851" name="n_1mainValue【公民館】&#10;一人当たり面積">
          <a:extLst>
            <a:ext uri="{FF2B5EF4-FFF2-40B4-BE49-F238E27FC236}">
              <a16:creationId xmlns:a16="http://schemas.microsoft.com/office/drawing/2014/main" id="{EB90B003-1CA9-48BD-A3FC-103462A46131}"/>
            </a:ext>
          </a:extLst>
        </xdr:cNvPr>
        <xdr:cNvSpPr txBox="1"/>
      </xdr:nvSpPr>
      <xdr:spPr>
        <a:xfrm>
          <a:off x="210757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143527</xdr:rowOff>
    </xdr:from>
    <xdr:ext cx="469744" cy="259045"/>
    <xdr:sp macro="" textlink="">
      <xdr:nvSpPr>
        <xdr:cNvPr id="852" name="n_2mainValue【公民館】&#10;一人当たり面積">
          <a:extLst>
            <a:ext uri="{FF2B5EF4-FFF2-40B4-BE49-F238E27FC236}">
              <a16:creationId xmlns:a16="http://schemas.microsoft.com/office/drawing/2014/main" id="{1926FDE8-546A-4CA8-8F66-88667F3AD6D7}"/>
            </a:ext>
          </a:extLst>
        </xdr:cNvPr>
        <xdr:cNvSpPr txBox="1"/>
      </xdr:nvSpPr>
      <xdr:spPr>
        <a:xfrm>
          <a:off x="20199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143527</xdr:rowOff>
    </xdr:from>
    <xdr:ext cx="469744" cy="259045"/>
    <xdr:sp macro="" textlink="">
      <xdr:nvSpPr>
        <xdr:cNvPr id="853" name="n_3mainValue【公民館】&#10;一人当たり面積">
          <a:extLst>
            <a:ext uri="{FF2B5EF4-FFF2-40B4-BE49-F238E27FC236}">
              <a16:creationId xmlns:a16="http://schemas.microsoft.com/office/drawing/2014/main" id="{172D4096-DA48-4C7A-A90F-9E926E712110}"/>
            </a:ext>
          </a:extLst>
        </xdr:cNvPr>
        <xdr:cNvSpPr txBox="1"/>
      </xdr:nvSpPr>
      <xdr:spPr>
        <a:xfrm>
          <a:off x="19310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132097</xdr:rowOff>
    </xdr:from>
    <xdr:ext cx="469744" cy="259045"/>
    <xdr:sp macro="" textlink="">
      <xdr:nvSpPr>
        <xdr:cNvPr id="854" name="n_4mainValue【公民館】&#10;一人当たり面積">
          <a:extLst>
            <a:ext uri="{FF2B5EF4-FFF2-40B4-BE49-F238E27FC236}">
              <a16:creationId xmlns:a16="http://schemas.microsoft.com/office/drawing/2014/main" id="{882CB19D-50F3-4B59-AD89-E09D5A52E5E3}"/>
            </a:ext>
          </a:extLst>
        </xdr:cNvPr>
        <xdr:cNvSpPr txBox="1"/>
      </xdr:nvSpPr>
      <xdr:spPr>
        <a:xfrm>
          <a:off x="18421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D9CCCC57-63D3-4C3A-B12B-715C4B107DF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73D8A831-BD0C-492D-8422-EA2CA3C39CD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4BA57E3-9CE4-46F0-8BEF-82AEAA4D78B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学校施設の有形固定資産減価償却率について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統合中学校建設により数値が大幅に改善した。今後においても</a:t>
          </a:r>
          <a:r>
            <a:rPr kumimoji="1" lang="ja-JP" altLang="ja-JP" sz="1100">
              <a:solidFill>
                <a:schemeClr val="dk1"/>
              </a:solidFill>
              <a:effectLst/>
              <a:latin typeface="+mn-lt"/>
              <a:ea typeface="+mn-ea"/>
              <a:cs typeface="+mn-cs"/>
            </a:rPr>
            <a:t>、小学校</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校</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再編を検討しており、利用需要等を踏まえた適正配置を推進</a:t>
          </a:r>
          <a:r>
            <a:rPr kumimoji="1" lang="ja-JP" altLang="en-US" sz="1100">
              <a:solidFill>
                <a:schemeClr val="dk1"/>
              </a:solidFill>
              <a:effectLst/>
              <a:latin typeface="+mn-lt"/>
              <a:ea typeface="+mn-ea"/>
              <a:cs typeface="+mn-cs"/>
            </a:rPr>
            <a:t>することで、更なる改善に努めていく。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公民館の有形固定資産減価償却率</a:t>
          </a:r>
          <a:r>
            <a:rPr kumimoji="0" lang="ja-JP" altLang="en-US" sz="1100">
              <a:solidFill>
                <a:schemeClr val="dk1"/>
              </a:solidFill>
              <a:effectLst/>
              <a:latin typeface="+mn-lt"/>
              <a:ea typeface="+mn-ea"/>
              <a:cs typeface="+mn-cs"/>
            </a:rPr>
            <a:t>については、前年度と比べて増加し、</a:t>
          </a:r>
          <a:r>
            <a:rPr kumimoji="1" lang="ja-JP" altLang="ja-JP" sz="1100">
              <a:solidFill>
                <a:schemeClr val="dk1"/>
              </a:solidFill>
              <a:effectLst/>
              <a:latin typeface="+mn-lt"/>
              <a:ea typeface="+mn-ea"/>
              <a:cs typeface="+mn-cs"/>
            </a:rPr>
            <a:t>類似団体平均と比較しても高い水準で推移している。</a:t>
          </a:r>
          <a:r>
            <a:rPr kumimoji="1" lang="ja-JP" altLang="en-US" sz="1100">
              <a:solidFill>
                <a:schemeClr val="dk1"/>
              </a:solidFill>
              <a:effectLst/>
              <a:latin typeface="+mn-lt"/>
              <a:ea typeface="+mn-ea"/>
              <a:cs typeface="+mn-cs"/>
            </a:rPr>
            <a:t>これは、施設更新をしていないことが原因であり、人口減少や少子高齢化といった社会情勢を踏まえた</a:t>
          </a:r>
          <a:r>
            <a:rPr kumimoji="1" lang="ja-JP" altLang="ja-JP" sz="1100">
              <a:solidFill>
                <a:schemeClr val="dk1"/>
              </a:solidFill>
              <a:effectLst/>
              <a:latin typeface="+mn-lt"/>
              <a:ea typeface="+mn-ea"/>
              <a:cs typeface="+mn-cs"/>
            </a:rPr>
            <a:t>計画的な除却・更新等</a:t>
          </a:r>
          <a:r>
            <a:rPr kumimoji="1" lang="ja-JP" altLang="en-US" sz="1100">
              <a:solidFill>
                <a:schemeClr val="dk1"/>
              </a:solidFill>
              <a:effectLst/>
              <a:latin typeface="+mn-lt"/>
              <a:ea typeface="+mn-ea"/>
              <a:cs typeface="+mn-cs"/>
            </a:rPr>
            <a:t>が喫緊の課題となっている。</a:t>
          </a:r>
          <a:endParaRPr lang="ja-JP" altLang="ja-JP" sz="1100">
            <a:effectLst/>
          </a:endParaRPr>
        </a:p>
        <a:p>
          <a:r>
            <a:rPr kumimoji="1" lang="ja-JP" altLang="ja-JP" sz="1100">
              <a:solidFill>
                <a:schemeClr val="dk1"/>
              </a:solidFill>
              <a:effectLst/>
              <a:latin typeface="+mn-lt"/>
              <a:ea typeface="+mn-ea"/>
              <a:cs typeface="+mn-cs"/>
            </a:rPr>
            <a:t>認定こども園・幼稚園・保育園の一人当たり面積について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a:t>
          </a:r>
          <a:r>
            <a:rPr kumimoji="1" lang="ja-JP" altLang="ja-JP" sz="1100">
              <a:solidFill>
                <a:schemeClr val="dk1"/>
              </a:solidFill>
              <a:effectLst/>
              <a:latin typeface="+mn-lt"/>
              <a:ea typeface="+mn-ea"/>
              <a:cs typeface="+mn-cs"/>
            </a:rPr>
            <a:t>と比べて増加し、類似団体平均を大きく上回っている。これは</a:t>
          </a:r>
          <a:r>
            <a:rPr kumimoji="1" lang="ja-JP" altLang="en-US" sz="1100">
              <a:solidFill>
                <a:schemeClr val="dk1"/>
              </a:solidFill>
              <a:effectLst/>
              <a:latin typeface="+mn-lt"/>
              <a:ea typeface="+mn-ea"/>
              <a:cs typeface="+mn-cs"/>
            </a:rPr>
            <a:t>少子化</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ものであり、今後も少子化が進行していくことを念頭に、将来を見据えた適正配置を検討していく。</a:t>
          </a:r>
          <a:endParaRPr kumimoji="1" lang="en-US"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591B161-84F7-48C3-AF71-46010849D51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CA5DA04-7B6D-4167-9FF4-BE8223F3A16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ACB3F24-DED4-40AC-BBD5-FA3AD111726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42845D7-9533-4125-99C5-DFFBD7C7E17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5FC735D-50B6-4771-AEF3-6BBC84D1C45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21B0173-C170-42BE-97E8-95B7440EAAF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AC47564-7334-4152-B673-E012B00CCE7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AFD672E-5DFD-48F0-A52C-703A6A138AF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D304811-120D-4895-9F65-B8BFA1A959A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35BE101-EFAA-4C7D-A7AB-0AF71C7C477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15,900
15,782
317.16
23,386,937
22,943,879
172,769
6,740,284
21,450,025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32FF413-E35C-4363-820B-CBB4C8534A6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2598F97-BF72-4243-8B2D-4508B895EFC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F852D78-A7B7-4EDD-BDD2-AF25710C707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FEF270D-7A81-4FAC-A5B0-818FFDF2535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4BCE9AB-FCA7-46C5-9033-D6D1F5145B5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F51B4C6-1712-4322-B820-6B2F9E320A8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8861B7B-EAE1-4914-8B60-8E355D9C8BD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E85B07D-3050-4528-9900-6BC346CB97F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E9FC242-DD6F-4A0F-8101-3CA010C9374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22FB3F-EF4F-4067-95AB-90D29F618BF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E6D868A-570A-4D55-9C4B-883AB69FDEE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57A14D9-5707-4E98-B95D-DB2E2F1FC3B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81C065D-97F4-4DE2-942D-5FE83785667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AC1AE1E-6037-46B2-A911-176DB5EFA1B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0DCB8D8-4CA3-462E-BA5C-A7B8BE0EDFD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5B4A015-1E53-4AA7-8EC3-3FACBA7D1A3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9853241-C680-493A-9CC9-17B4A273215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B2CA785-79AE-45B8-976F-28287403AA0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C26DC49-327A-41A9-8DE4-A15AEB62F95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AD2A9A5-E6D3-4002-9B27-EAB3DEA3E98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D138711-6B2F-4AE4-85C8-3F1F894C228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A11FDE2-6A4A-4729-AC7B-DAAD3A0AEC7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E5448D0-E38E-41EC-BC32-74D5FAFB8C4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43806C4-8C66-44C9-AA80-F2FD6CE843A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D143B66-A37B-402B-965E-BC445A6AE98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845714C-9618-41F7-83F9-506B4A2DA0E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A715C93-5A4F-4416-B325-53F0A3B3162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B0DA1F5-861E-41F6-B338-0BED0D71ADE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E7F6EA7-7331-4BAE-B1EE-D3A43BC656D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DDDE42A-736F-438C-8698-58DBF129D34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30A9F1A-04AC-4954-AE70-AC3BEDBADAD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38DE86C-054C-4B19-8BEE-BEBF7183332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81852C6-09DF-4A0A-9045-71566F4157B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A9E291B-4993-4380-A1D8-58F387D052A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04BFE98-FECD-4C52-A486-BD40121D11D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E1B70B9-A831-4D84-84C7-6C2938649D3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B1993C3-27D1-4C7B-9360-B79C673219F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9B6EA42-6C87-4783-8F47-05AAEAB2D66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968CC1F-0BF5-4474-8566-3D2DD687171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7CD552F-FCA4-4550-BE41-39A99FB2893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77F68E6-659C-4C7C-BA74-5F3EA38CBFE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89A94B3-C023-40E8-9835-A32D81EF57A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25A8FBA-0A10-42AD-8829-BD8F01CC033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EAB950C-81D0-4D81-A0E9-00108AED46A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151E195-8111-4164-B413-4594249E7B7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4B2F424-D8F9-4C85-BAB6-AA1E3EF30D4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D1C6E1DD-82C7-4B54-957E-5E11F1F55402}"/>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4CEC7FD1-1F11-4590-A7F5-41A9988F8401}"/>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9B20B5F-2592-46B9-A8A5-A0E03ECAD621}"/>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F1274674-8EF9-4D25-B623-BA7B1134EEA4}"/>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9E889A81-BD49-45AC-BC1B-91240D5CDB57}"/>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23CA96F9-51C4-45EE-842D-0F6E8760DB07}"/>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373941E5-B22A-4250-8C17-833D139D2006}"/>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60F95275-8AB6-449C-895D-E951EDF387E7}"/>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783BBB5B-9DCE-4BBD-BB96-C03D8315499B}"/>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8DAD806A-6042-4A12-AF6E-5C0419CB2E06}"/>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1B6E27A1-7463-40B3-A946-686E571725FE}"/>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FE41337-F593-4378-AAE3-8C4C9FC613C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A501D41-8B0B-4172-9307-33160A57406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0B56980-B65C-4E53-A94E-C55997FC6A9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8F2750D-E6BB-485C-9DC4-894EC1F1A31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B86ED40-146C-4C50-B985-ABC5C340208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139700</xdr:rowOff>
    </xdr:from>
    <xdr:to>
      <xdr:col>24</xdr:col>
      <xdr:colOff>114300</xdr:colOff>
      <xdr:row>42</xdr:row>
      <xdr:rowOff>69850</xdr:rowOff>
    </xdr:to>
    <xdr:sp macro="" textlink="">
      <xdr:nvSpPr>
        <xdr:cNvPr id="74" name="楕円 73">
          <a:extLst>
            <a:ext uri="{FF2B5EF4-FFF2-40B4-BE49-F238E27FC236}">
              <a16:creationId xmlns:a16="http://schemas.microsoft.com/office/drawing/2014/main" id="{10F97D94-7D43-40D0-A345-B81184AA48F8}"/>
            </a:ext>
          </a:extLst>
        </xdr:cNvPr>
        <xdr:cNvSpPr/>
      </xdr:nvSpPr>
      <xdr:spPr>
        <a:xfrm>
          <a:off x="45847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54627</xdr:rowOff>
    </xdr:from>
    <xdr:ext cx="405111" cy="259045"/>
    <xdr:sp macro="" textlink="">
      <xdr:nvSpPr>
        <xdr:cNvPr id="75" name="【図書館】&#10;有形固定資産減価償却率該当値テキスト">
          <a:extLst>
            <a:ext uri="{FF2B5EF4-FFF2-40B4-BE49-F238E27FC236}">
              <a16:creationId xmlns:a16="http://schemas.microsoft.com/office/drawing/2014/main" id="{1007C5F6-8979-4F7A-A101-36896E27BDF7}"/>
            </a:ext>
          </a:extLst>
        </xdr:cNvPr>
        <xdr:cNvSpPr txBox="1"/>
      </xdr:nvSpPr>
      <xdr:spPr>
        <a:xfrm>
          <a:off x="4673600" y="708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107043</xdr:rowOff>
    </xdr:from>
    <xdr:to>
      <xdr:col>20</xdr:col>
      <xdr:colOff>38100</xdr:colOff>
      <xdr:row>42</xdr:row>
      <xdr:rowOff>37193</xdr:rowOff>
    </xdr:to>
    <xdr:sp macro="" textlink="">
      <xdr:nvSpPr>
        <xdr:cNvPr id="76" name="楕円 75">
          <a:extLst>
            <a:ext uri="{FF2B5EF4-FFF2-40B4-BE49-F238E27FC236}">
              <a16:creationId xmlns:a16="http://schemas.microsoft.com/office/drawing/2014/main" id="{4ED8BB70-89B0-4B81-B017-0BD8A6BABB3F}"/>
            </a:ext>
          </a:extLst>
        </xdr:cNvPr>
        <xdr:cNvSpPr/>
      </xdr:nvSpPr>
      <xdr:spPr>
        <a:xfrm>
          <a:off x="3746500" y="71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157843</xdr:rowOff>
    </xdr:from>
    <xdr:to>
      <xdr:col>24</xdr:col>
      <xdr:colOff>63500</xdr:colOff>
      <xdr:row>42</xdr:row>
      <xdr:rowOff>19050</xdr:rowOff>
    </xdr:to>
    <xdr:cxnSp macro="">
      <xdr:nvCxnSpPr>
        <xdr:cNvPr id="77" name="直線コネクタ 76">
          <a:extLst>
            <a:ext uri="{FF2B5EF4-FFF2-40B4-BE49-F238E27FC236}">
              <a16:creationId xmlns:a16="http://schemas.microsoft.com/office/drawing/2014/main" id="{9360C003-0063-4754-9E01-B9A38C59B90D}"/>
            </a:ext>
          </a:extLst>
        </xdr:cNvPr>
        <xdr:cNvCxnSpPr/>
      </xdr:nvCxnSpPr>
      <xdr:spPr>
        <a:xfrm>
          <a:off x="3797300" y="718729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74385</xdr:rowOff>
    </xdr:from>
    <xdr:to>
      <xdr:col>15</xdr:col>
      <xdr:colOff>101600</xdr:colOff>
      <xdr:row>42</xdr:row>
      <xdr:rowOff>4535</xdr:rowOff>
    </xdr:to>
    <xdr:sp macro="" textlink="">
      <xdr:nvSpPr>
        <xdr:cNvPr id="78" name="楕円 77">
          <a:extLst>
            <a:ext uri="{FF2B5EF4-FFF2-40B4-BE49-F238E27FC236}">
              <a16:creationId xmlns:a16="http://schemas.microsoft.com/office/drawing/2014/main" id="{3EDB1B4E-11F7-4167-8073-4FFDEA0F0499}"/>
            </a:ext>
          </a:extLst>
        </xdr:cNvPr>
        <xdr:cNvSpPr/>
      </xdr:nvSpPr>
      <xdr:spPr>
        <a:xfrm>
          <a:off x="2857500" y="71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125185</xdr:rowOff>
    </xdr:from>
    <xdr:to>
      <xdr:col>19</xdr:col>
      <xdr:colOff>177800</xdr:colOff>
      <xdr:row>41</xdr:row>
      <xdr:rowOff>157843</xdr:rowOff>
    </xdr:to>
    <xdr:cxnSp macro="">
      <xdr:nvCxnSpPr>
        <xdr:cNvPr id="79" name="直線コネクタ 78">
          <a:extLst>
            <a:ext uri="{FF2B5EF4-FFF2-40B4-BE49-F238E27FC236}">
              <a16:creationId xmlns:a16="http://schemas.microsoft.com/office/drawing/2014/main" id="{7A3B9133-9D44-44E2-87D4-EC3896B8E0C0}"/>
            </a:ext>
          </a:extLst>
        </xdr:cNvPr>
        <xdr:cNvCxnSpPr/>
      </xdr:nvCxnSpPr>
      <xdr:spPr>
        <a:xfrm>
          <a:off x="2908300" y="715463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41728</xdr:rowOff>
    </xdr:from>
    <xdr:to>
      <xdr:col>10</xdr:col>
      <xdr:colOff>165100</xdr:colOff>
      <xdr:row>41</xdr:row>
      <xdr:rowOff>143328</xdr:rowOff>
    </xdr:to>
    <xdr:sp macro="" textlink="">
      <xdr:nvSpPr>
        <xdr:cNvPr id="80" name="楕円 79">
          <a:extLst>
            <a:ext uri="{FF2B5EF4-FFF2-40B4-BE49-F238E27FC236}">
              <a16:creationId xmlns:a16="http://schemas.microsoft.com/office/drawing/2014/main" id="{1DB9F91C-5508-4089-A8F2-4E54524A6702}"/>
            </a:ext>
          </a:extLst>
        </xdr:cNvPr>
        <xdr:cNvSpPr/>
      </xdr:nvSpPr>
      <xdr:spPr>
        <a:xfrm>
          <a:off x="19685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92528</xdr:rowOff>
    </xdr:from>
    <xdr:to>
      <xdr:col>15</xdr:col>
      <xdr:colOff>50800</xdr:colOff>
      <xdr:row>41</xdr:row>
      <xdr:rowOff>125185</xdr:rowOff>
    </xdr:to>
    <xdr:cxnSp macro="">
      <xdr:nvCxnSpPr>
        <xdr:cNvPr id="81" name="直線コネクタ 80">
          <a:extLst>
            <a:ext uri="{FF2B5EF4-FFF2-40B4-BE49-F238E27FC236}">
              <a16:creationId xmlns:a16="http://schemas.microsoft.com/office/drawing/2014/main" id="{2DE270C1-947F-4F35-8CDA-69562DDEA44A}"/>
            </a:ext>
          </a:extLst>
        </xdr:cNvPr>
        <xdr:cNvCxnSpPr/>
      </xdr:nvCxnSpPr>
      <xdr:spPr>
        <a:xfrm>
          <a:off x="2019300" y="712197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9072</xdr:rowOff>
    </xdr:from>
    <xdr:to>
      <xdr:col>6</xdr:col>
      <xdr:colOff>38100</xdr:colOff>
      <xdr:row>41</xdr:row>
      <xdr:rowOff>110672</xdr:rowOff>
    </xdr:to>
    <xdr:sp macro="" textlink="">
      <xdr:nvSpPr>
        <xdr:cNvPr id="82" name="楕円 81">
          <a:extLst>
            <a:ext uri="{FF2B5EF4-FFF2-40B4-BE49-F238E27FC236}">
              <a16:creationId xmlns:a16="http://schemas.microsoft.com/office/drawing/2014/main" id="{3AA5448C-AEA6-4DE2-92DD-58DD5DDB453F}"/>
            </a:ext>
          </a:extLst>
        </xdr:cNvPr>
        <xdr:cNvSpPr/>
      </xdr:nvSpPr>
      <xdr:spPr>
        <a:xfrm>
          <a:off x="1079500" y="703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59872</xdr:rowOff>
    </xdr:from>
    <xdr:to>
      <xdr:col>10</xdr:col>
      <xdr:colOff>114300</xdr:colOff>
      <xdr:row>41</xdr:row>
      <xdr:rowOff>92528</xdr:rowOff>
    </xdr:to>
    <xdr:cxnSp macro="">
      <xdr:nvCxnSpPr>
        <xdr:cNvPr id="83" name="直線コネクタ 82">
          <a:extLst>
            <a:ext uri="{FF2B5EF4-FFF2-40B4-BE49-F238E27FC236}">
              <a16:creationId xmlns:a16="http://schemas.microsoft.com/office/drawing/2014/main" id="{659121B0-2468-447D-8FC9-CAC90A3ECAD8}"/>
            </a:ext>
          </a:extLst>
        </xdr:cNvPr>
        <xdr:cNvCxnSpPr/>
      </xdr:nvCxnSpPr>
      <xdr:spPr>
        <a:xfrm>
          <a:off x="1130300" y="70893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0CE532CD-A885-4051-8F59-DFC573C06D91}"/>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3E6B90F8-D30C-4DE5-B2D5-36669AA3F9BA}"/>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A0A2699C-0D2B-4D64-A426-41BF82EF4E2B}"/>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49F49317-A98A-4179-BDBB-344C95D4589B}"/>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28320</xdr:rowOff>
    </xdr:from>
    <xdr:ext cx="405111" cy="259045"/>
    <xdr:sp macro="" textlink="">
      <xdr:nvSpPr>
        <xdr:cNvPr id="88" name="n_1mainValue【図書館】&#10;有形固定資産減価償却率">
          <a:extLst>
            <a:ext uri="{FF2B5EF4-FFF2-40B4-BE49-F238E27FC236}">
              <a16:creationId xmlns:a16="http://schemas.microsoft.com/office/drawing/2014/main" id="{4AA74BCC-EE72-4D18-9C8D-4A3E2143610F}"/>
            </a:ext>
          </a:extLst>
        </xdr:cNvPr>
        <xdr:cNvSpPr txBox="1"/>
      </xdr:nvSpPr>
      <xdr:spPr>
        <a:xfrm>
          <a:off x="3582044" y="722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167112</xdr:rowOff>
    </xdr:from>
    <xdr:ext cx="405111" cy="259045"/>
    <xdr:sp macro="" textlink="">
      <xdr:nvSpPr>
        <xdr:cNvPr id="89" name="n_2mainValue【図書館】&#10;有形固定資産減価償却率">
          <a:extLst>
            <a:ext uri="{FF2B5EF4-FFF2-40B4-BE49-F238E27FC236}">
              <a16:creationId xmlns:a16="http://schemas.microsoft.com/office/drawing/2014/main" id="{6B88B793-103D-40C1-8204-887B380FFF1D}"/>
            </a:ext>
          </a:extLst>
        </xdr:cNvPr>
        <xdr:cNvSpPr txBox="1"/>
      </xdr:nvSpPr>
      <xdr:spPr>
        <a:xfrm>
          <a:off x="2705744" y="719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134455</xdr:rowOff>
    </xdr:from>
    <xdr:ext cx="405111" cy="259045"/>
    <xdr:sp macro="" textlink="">
      <xdr:nvSpPr>
        <xdr:cNvPr id="90" name="n_3mainValue【図書館】&#10;有形固定資産減価償却率">
          <a:extLst>
            <a:ext uri="{FF2B5EF4-FFF2-40B4-BE49-F238E27FC236}">
              <a16:creationId xmlns:a16="http://schemas.microsoft.com/office/drawing/2014/main" id="{CA40A549-6048-4506-9F75-E242E5E839CE}"/>
            </a:ext>
          </a:extLst>
        </xdr:cNvPr>
        <xdr:cNvSpPr txBox="1"/>
      </xdr:nvSpPr>
      <xdr:spPr>
        <a:xfrm>
          <a:off x="1816744" y="716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101799</xdr:rowOff>
    </xdr:from>
    <xdr:ext cx="405111" cy="259045"/>
    <xdr:sp macro="" textlink="">
      <xdr:nvSpPr>
        <xdr:cNvPr id="91" name="n_4mainValue【図書館】&#10;有形固定資産減価償却率">
          <a:extLst>
            <a:ext uri="{FF2B5EF4-FFF2-40B4-BE49-F238E27FC236}">
              <a16:creationId xmlns:a16="http://schemas.microsoft.com/office/drawing/2014/main" id="{FD9986EC-4863-43EB-8FEC-4A3279150BD4}"/>
            </a:ext>
          </a:extLst>
        </xdr:cNvPr>
        <xdr:cNvSpPr txBox="1"/>
      </xdr:nvSpPr>
      <xdr:spPr>
        <a:xfrm>
          <a:off x="927744" y="713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821088F-1D64-4E88-9309-B11E5922C7B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A698BB4-F167-4894-A83F-6785F15B039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1EA6F71-2968-4AD2-A1C3-504930C86C7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C06E4A5-E4CC-45BF-9BFD-55CE71EA806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3600294-8373-415D-878E-13F848A2F0E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513166E-6587-4AAC-ACB7-26FCD06F0DD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7BB87CE-C7B4-44F5-91EC-F90886B4B80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247F57B-573F-4FDE-9732-4BA43A6EE69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CE2B5F5-DF09-47DC-9C02-F885CD89B26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4378693-3AB6-42C6-8A42-730849F558F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C78F415C-8DFB-48E4-B747-6161C3EBEA4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8D9C80C8-DDAF-4AB7-A6DB-4FA766286E3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AA12FDF2-D79A-4F93-891E-B0F7F208D9D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43D09763-B740-430F-8A13-B7DD05E324FF}"/>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FDEDE85-03B8-491B-886E-3B3E328CB32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C6E96C22-77DF-4ED1-B8B1-EDA04EACEED8}"/>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9126134-B10E-4E81-AB48-AAEBE36F49E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E5A4FEEA-AF93-44A8-82D6-FC2D311715E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52518D9F-D971-48DC-AC75-EB867C08DCA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80BF8AA-7BAB-44C1-BC3B-171852BCCCE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68C92E3D-2504-4313-B3C8-B24460D61C6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28FFE4E2-309F-4BD6-9FE8-0E4740F18E2B}"/>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E8B08F8B-3CDE-45C8-B50C-596F6B813893}"/>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616A33C8-7E71-4B08-A086-31C41D884AEF}"/>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721FE3E9-0F13-4043-94D7-F8F651F0CD58}"/>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1B02D84F-A431-4B5E-B7CD-044C7A5CEF2D}"/>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125737E1-F25A-479E-8B6E-4605E036BAFE}"/>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96B94432-6584-403E-9266-6E445D43120C}"/>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9099AF99-39D9-4390-811E-7DFACFFAE24E}"/>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0B035F6F-DC0D-4548-9F2D-A754640FD175}"/>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65FE0852-F930-4EAC-AC4D-1D1F4A230FAD}"/>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882E5ABA-D217-4EBC-836B-834999EF208F}"/>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1D2F807-3849-4C4B-997C-17FC3FF0825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752CF3F-276E-4AC5-93DD-6CD65DAB9C4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B0CB43E-A3ED-4C57-A735-0EE11584CA9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CC0B315-A310-4BC6-943E-FBD8FC69CAC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4A7F8A8-A5AA-4E7B-8542-3C266C417D8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123698</xdr:rowOff>
    </xdr:from>
    <xdr:to>
      <xdr:col>55</xdr:col>
      <xdr:colOff>50800</xdr:colOff>
      <xdr:row>40</xdr:row>
      <xdr:rowOff>53848</xdr:rowOff>
    </xdr:to>
    <xdr:sp macro="" textlink="">
      <xdr:nvSpPr>
        <xdr:cNvPr id="129" name="楕円 128">
          <a:extLst>
            <a:ext uri="{FF2B5EF4-FFF2-40B4-BE49-F238E27FC236}">
              <a16:creationId xmlns:a16="http://schemas.microsoft.com/office/drawing/2014/main" id="{D46BC9B2-87B1-47EB-AB18-6FD1E9A8F1BC}"/>
            </a:ext>
          </a:extLst>
        </xdr:cNvPr>
        <xdr:cNvSpPr/>
      </xdr:nvSpPr>
      <xdr:spPr>
        <a:xfrm>
          <a:off x="104267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102125</xdr:rowOff>
    </xdr:from>
    <xdr:ext cx="469744" cy="259045"/>
    <xdr:sp macro="" textlink="">
      <xdr:nvSpPr>
        <xdr:cNvPr id="130" name="【図書館】&#10;一人当たり面積該当値テキスト">
          <a:extLst>
            <a:ext uri="{FF2B5EF4-FFF2-40B4-BE49-F238E27FC236}">
              <a16:creationId xmlns:a16="http://schemas.microsoft.com/office/drawing/2014/main" id="{A9B6474F-8106-47CD-9102-40592AE22C2E}"/>
            </a:ext>
          </a:extLst>
        </xdr:cNvPr>
        <xdr:cNvSpPr txBox="1"/>
      </xdr:nvSpPr>
      <xdr:spPr>
        <a:xfrm>
          <a:off x="10515600"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132842</xdr:rowOff>
    </xdr:from>
    <xdr:to>
      <xdr:col>50</xdr:col>
      <xdr:colOff>165100</xdr:colOff>
      <xdr:row>40</xdr:row>
      <xdr:rowOff>62992</xdr:rowOff>
    </xdr:to>
    <xdr:sp macro="" textlink="">
      <xdr:nvSpPr>
        <xdr:cNvPr id="131" name="楕円 130">
          <a:extLst>
            <a:ext uri="{FF2B5EF4-FFF2-40B4-BE49-F238E27FC236}">
              <a16:creationId xmlns:a16="http://schemas.microsoft.com/office/drawing/2014/main" id="{4705083D-E0B6-41A5-B8F3-CA26C0005BE5}"/>
            </a:ext>
          </a:extLst>
        </xdr:cNvPr>
        <xdr:cNvSpPr/>
      </xdr:nvSpPr>
      <xdr:spPr>
        <a:xfrm>
          <a:off x="9588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xdr:rowOff>
    </xdr:from>
    <xdr:to>
      <xdr:col>55</xdr:col>
      <xdr:colOff>0</xdr:colOff>
      <xdr:row>40</xdr:row>
      <xdr:rowOff>12192</xdr:rowOff>
    </xdr:to>
    <xdr:cxnSp macro="">
      <xdr:nvCxnSpPr>
        <xdr:cNvPr id="132" name="直線コネクタ 131">
          <a:extLst>
            <a:ext uri="{FF2B5EF4-FFF2-40B4-BE49-F238E27FC236}">
              <a16:creationId xmlns:a16="http://schemas.microsoft.com/office/drawing/2014/main" id="{56974E66-40EB-435E-96F4-4162D19D39DE}"/>
            </a:ext>
          </a:extLst>
        </xdr:cNvPr>
        <xdr:cNvCxnSpPr/>
      </xdr:nvCxnSpPr>
      <xdr:spPr>
        <a:xfrm flipV="1">
          <a:off x="9639300" y="68610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137414</xdr:rowOff>
    </xdr:from>
    <xdr:to>
      <xdr:col>46</xdr:col>
      <xdr:colOff>38100</xdr:colOff>
      <xdr:row>40</xdr:row>
      <xdr:rowOff>67564</xdr:rowOff>
    </xdr:to>
    <xdr:sp macro="" textlink="">
      <xdr:nvSpPr>
        <xdr:cNvPr id="133" name="楕円 132">
          <a:extLst>
            <a:ext uri="{FF2B5EF4-FFF2-40B4-BE49-F238E27FC236}">
              <a16:creationId xmlns:a16="http://schemas.microsoft.com/office/drawing/2014/main" id="{5F008B7B-7745-4763-8AA8-E2814B8BB51D}"/>
            </a:ext>
          </a:extLst>
        </xdr:cNvPr>
        <xdr:cNvSpPr/>
      </xdr:nvSpPr>
      <xdr:spPr>
        <a:xfrm>
          <a:off x="8699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xdr:rowOff>
    </xdr:from>
    <xdr:to>
      <xdr:col>50</xdr:col>
      <xdr:colOff>114300</xdr:colOff>
      <xdr:row>40</xdr:row>
      <xdr:rowOff>16764</xdr:rowOff>
    </xdr:to>
    <xdr:cxnSp macro="">
      <xdr:nvCxnSpPr>
        <xdr:cNvPr id="134" name="直線コネクタ 133">
          <a:extLst>
            <a:ext uri="{FF2B5EF4-FFF2-40B4-BE49-F238E27FC236}">
              <a16:creationId xmlns:a16="http://schemas.microsoft.com/office/drawing/2014/main" id="{D7C6E368-AE61-48D6-AD8B-60B2ADAFC0AD}"/>
            </a:ext>
          </a:extLst>
        </xdr:cNvPr>
        <xdr:cNvCxnSpPr/>
      </xdr:nvCxnSpPr>
      <xdr:spPr>
        <a:xfrm flipV="1">
          <a:off x="8750300" y="6870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141986</xdr:rowOff>
    </xdr:from>
    <xdr:to>
      <xdr:col>41</xdr:col>
      <xdr:colOff>101600</xdr:colOff>
      <xdr:row>40</xdr:row>
      <xdr:rowOff>72136</xdr:rowOff>
    </xdr:to>
    <xdr:sp macro="" textlink="">
      <xdr:nvSpPr>
        <xdr:cNvPr id="135" name="楕円 134">
          <a:extLst>
            <a:ext uri="{FF2B5EF4-FFF2-40B4-BE49-F238E27FC236}">
              <a16:creationId xmlns:a16="http://schemas.microsoft.com/office/drawing/2014/main" id="{A038573D-A630-4D7D-AECC-BD0288C1B1B6}"/>
            </a:ext>
          </a:extLst>
        </xdr:cNvPr>
        <xdr:cNvSpPr/>
      </xdr:nvSpPr>
      <xdr:spPr>
        <a:xfrm>
          <a:off x="7810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xdr:rowOff>
    </xdr:from>
    <xdr:to>
      <xdr:col>45</xdr:col>
      <xdr:colOff>177800</xdr:colOff>
      <xdr:row>40</xdr:row>
      <xdr:rowOff>21336</xdr:rowOff>
    </xdr:to>
    <xdr:cxnSp macro="">
      <xdr:nvCxnSpPr>
        <xdr:cNvPr id="136" name="直線コネクタ 135">
          <a:extLst>
            <a:ext uri="{FF2B5EF4-FFF2-40B4-BE49-F238E27FC236}">
              <a16:creationId xmlns:a16="http://schemas.microsoft.com/office/drawing/2014/main" id="{D448B58A-293C-49E1-A064-FFFE6E4C76B3}"/>
            </a:ext>
          </a:extLst>
        </xdr:cNvPr>
        <xdr:cNvCxnSpPr/>
      </xdr:nvCxnSpPr>
      <xdr:spPr>
        <a:xfrm flipV="1">
          <a:off x="7861300" y="6874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146558</xdr:rowOff>
    </xdr:from>
    <xdr:to>
      <xdr:col>36</xdr:col>
      <xdr:colOff>165100</xdr:colOff>
      <xdr:row>40</xdr:row>
      <xdr:rowOff>76708</xdr:rowOff>
    </xdr:to>
    <xdr:sp macro="" textlink="">
      <xdr:nvSpPr>
        <xdr:cNvPr id="137" name="楕円 136">
          <a:extLst>
            <a:ext uri="{FF2B5EF4-FFF2-40B4-BE49-F238E27FC236}">
              <a16:creationId xmlns:a16="http://schemas.microsoft.com/office/drawing/2014/main" id="{69F3623A-3504-409F-AD42-967E2F6C74BB}"/>
            </a:ext>
          </a:extLst>
        </xdr:cNvPr>
        <xdr:cNvSpPr/>
      </xdr:nvSpPr>
      <xdr:spPr>
        <a:xfrm>
          <a:off x="6921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21336</xdr:rowOff>
    </xdr:from>
    <xdr:to>
      <xdr:col>41</xdr:col>
      <xdr:colOff>50800</xdr:colOff>
      <xdr:row>40</xdr:row>
      <xdr:rowOff>25908</xdr:rowOff>
    </xdr:to>
    <xdr:cxnSp macro="">
      <xdr:nvCxnSpPr>
        <xdr:cNvPr id="138" name="直線コネクタ 137">
          <a:extLst>
            <a:ext uri="{FF2B5EF4-FFF2-40B4-BE49-F238E27FC236}">
              <a16:creationId xmlns:a16="http://schemas.microsoft.com/office/drawing/2014/main" id="{44385219-A9F4-4F8F-86BB-8E548BF27E7C}"/>
            </a:ext>
          </a:extLst>
        </xdr:cNvPr>
        <xdr:cNvCxnSpPr/>
      </xdr:nvCxnSpPr>
      <xdr:spPr>
        <a:xfrm flipV="1">
          <a:off x="6972300" y="6879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C4363621-9A55-4F71-99C3-CB7C8FE3D3A6}"/>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708F1C4D-26FE-4DEC-9E7E-264163AAEBA0}"/>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A3435F6B-CCF7-421C-9019-E90737126F32}"/>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C9ACC547-00D0-4734-8A6C-C1B4E4F82F0D}"/>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54119</xdr:rowOff>
    </xdr:from>
    <xdr:ext cx="469744" cy="259045"/>
    <xdr:sp macro="" textlink="">
      <xdr:nvSpPr>
        <xdr:cNvPr id="143" name="n_1mainValue【図書館】&#10;一人当たり面積">
          <a:extLst>
            <a:ext uri="{FF2B5EF4-FFF2-40B4-BE49-F238E27FC236}">
              <a16:creationId xmlns:a16="http://schemas.microsoft.com/office/drawing/2014/main" id="{A1143C58-419E-4D8E-A46B-4C26B338B5A9}"/>
            </a:ext>
          </a:extLst>
        </xdr:cNvPr>
        <xdr:cNvSpPr txBox="1"/>
      </xdr:nvSpPr>
      <xdr:spPr>
        <a:xfrm>
          <a:off x="93917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58691</xdr:rowOff>
    </xdr:from>
    <xdr:ext cx="469744" cy="259045"/>
    <xdr:sp macro="" textlink="">
      <xdr:nvSpPr>
        <xdr:cNvPr id="144" name="n_2mainValue【図書館】&#10;一人当たり面積">
          <a:extLst>
            <a:ext uri="{FF2B5EF4-FFF2-40B4-BE49-F238E27FC236}">
              <a16:creationId xmlns:a16="http://schemas.microsoft.com/office/drawing/2014/main" id="{DE6B923A-B549-420A-A66B-802C43AC77E0}"/>
            </a:ext>
          </a:extLst>
        </xdr:cNvPr>
        <xdr:cNvSpPr txBox="1"/>
      </xdr:nvSpPr>
      <xdr:spPr>
        <a:xfrm>
          <a:off x="8515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63263</xdr:rowOff>
    </xdr:from>
    <xdr:ext cx="469744" cy="259045"/>
    <xdr:sp macro="" textlink="">
      <xdr:nvSpPr>
        <xdr:cNvPr id="145" name="n_3mainValue【図書館】&#10;一人当たり面積">
          <a:extLst>
            <a:ext uri="{FF2B5EF4-FFF2-40B4-BE49-F238E27FC236}">
              <a16:creationId xmlns:a16="http://schemas.microsoft.com/office/drawing/2014/main" id="{3BBBB005-63E7-4DB3-B578-326DA18F01DB}"/>
            </a:ext>
          </a:extLst>
        </xdr:cNvPr>
        <xdr:cNvSpPr txBox="1"/>
      </xdr:nvSpPr>
      <xdr:spPr>
        <a:xfrm>
          <a:off x="7626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67835</xdr:rowOff>
    </xdr:from>
    <xdr:ext cx="469744" cy="259045"/>
    <xdr:sp macro="" textlink="">
      <xdr:nvSpPr>
        <xdr:cNvPr id="146" name="n_4mainValue【図書館】&#10;一人当たり面積">
          <a:extLst>
            <a:ext uri="{FF2B5EF4-FFF2-40B4-BE49-F238E27FC236}">
              <a16:creationId xmlns:a16="http://schemas.microsoft.com/office/drawing/2014/main" id="{A88EE1BF-140B-438D-A5DF-AEC720E7F4BD}"/>
            </a:ext>
          </a:extLst>
        </xdr:cNvPr>
        <xdr:cNvSpPr txBox="1"/>
      </xdr:nvSpPr>
      <xdr:spPr>
        <a:xfrm>
          <a:off x="6737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41308A1-BC5C-4F87-9F59-31C905FC3D3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6F1AE6B-1552-484A-9643-D0F340AFAA1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A37019BC-7600-4406-825C-FA036EDA9DA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671F9C7-7FAA-4485-ABB4-7BFCFF7231B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8E2B16C-C5DD-4574-A064-9AC511C2097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EB8851C-6FDA-4BF7-BBB3-E351ECB1A54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60B20E1-E258-4FAE-8A82-E980E411A18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9025237-2468-4CFA-B84E-F5B61A69F4D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4BF60A7-4A1E-4B5A-9C76-FBCD8E51827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C6722E7E-91F3-4C7C-9271-220E903758F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92B6E28C-82D6-4064-ADD2-CD14BA0DC1C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655EB0B-4FC1-4DA0-977F-C984DC9D225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391192CB-7DC9-4417-9BA9-549539509C2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A7FDC343-4450-4DE7-82E4-5664981FF4B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70C4FF2C-567E-4CCB-BE4F-927F99B955E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7F1A1CB-EAB2-4E75-B0B9-2038C5163A3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8F020EE5-79F7-4636-B0B0-30F049EE992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F5C9D36-913D-4353-BF76-D9B714E0DA0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9DB355E4-7E13-4BCC-A6C3-DB63D3CC843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C90A88B-D7FC-49B6-95D9-96E233CC41E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2A62DD22-937A-4547-AF10-C45866C90E7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0E9685D-00C1-473B-974E-4A346E0020F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B5F645D1-203C-436B-8B9E-69756AAFC65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92D75E2-9CE0-42A1-BCD0-809408610E1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4FDEBAF9-2BA5-4AE1-8DD1-53BB34F12CDB}"/>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DEFC1581-5794-434B-AF37-09013B2DFA3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BD2292F4-9E9F-4278-B61E-58EAD7269CD7}"/>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3A168472-EC28-431B-AFB0-52B4BD2B5DB5}"/>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52D36C40-7D80-4E19-AF33-7266BEA52606}"/>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F47BC19-2EB9-40A9-9CBE-70A8BF5415B6}"/>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07CA5D46-FD14-4993-AA1B-47227EF79989}"/>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2B201DFB-B2BE-4F68-997A-092FDFA2AF37}"/>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BD6052DB-D510-4470-85E5-509D2E5FA2DE}"/>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A8938615-0026-4A38-BC13-799C2B94C500}"/>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5C7C252B-05B4-4444-8BFC-DA2A68CD58EA}"/>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6AC2BE8-24B1-42CC-BA13-3ACCC0A9367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B2BC55B-B8C5-44E1-86CC-299A9CD1468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9F11626-A8A6-441A-A8A4-0F90CE662C3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B262720-7A0D-4B12-927B-C9A20A0A4BF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ED82F74-2EA9-412B-98C7-B5774705EBA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7" name="楕円 186">
          <a:extLst>
            <a:ext uri="{FF2B5EF4-FFF2-40B4-BE49-F238E27FC236}">
              <a16:creationId xmlns:a16="http://schemas.microsoft.com/office/drawing/2014/main" id="{89EF79CD-9892-412E-87E6-2302143C6815}"/>
            </a:ext>
          </a:extLst>
        </xdr:cNvPr>
        <xdr:cNvSpPr/>
      </xdr:nvSpPr>
      <xdr:spPr>
        <a:xfrm>
          <a:off x="4584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76217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15837C5-E04D-41F9-950A-FD5902268D6E}"/>
            </a:ext>
          </a:extLst>
        </xdr:cNvPr>
        <xdr:cNvSpPr txBox="1"/>
      </xdr:nvSpPr>
      <xdr:spPr>
        <a:xfrm>
          <a:off x="4673600"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63500</xdr:rowOff>
    </xdr:from>
    <xdr:to>
      <xdr:col>20</xdr:col>
      <xdr:colOff>38100</xdr:colOff>
      <xdr:row>62</xdr:row>
      <xdr:rowOff>165100</xdr:rowOff>
    </xdr:to>
    <xdr:sp macro="" textlink="">
      <xdr:nvSpPr>
        <xdr:cNvPr id="189" name="楕円 188">
          <a:extLst>
            <a:ext uri="{FF2B5EF4-FFF2-40B4-BE49-F238E27FC236}">
              <a16:creationId xmlns:a16="http://schemas.microsoft.com/office/drawing/2014/main" id="{E9F608D8-ADC5-4DDA-8265-D9D57D787104}"/>
            </a:ext>
          </a:extLst>
        </xdr:cNvPr>
        <xdr:cNvSpPr/>
      </xdr:nvSpPr>
      <xdr:spPr>
        <a:xfrm>
          <a:off x="3746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114300</xdr:rowOff>
    </xdr:from>
    <xdr:to>
      <xdr:col>24</xdr:col>
      <xdr:colOff>63500</xdr:colOff>
      <xdr:row>62</xdr:row>
      <xdr:rowOff>148590</xdr:rowOff>
    </xdr:to>
    <xdr:cxnSp macro="">
      <xdr:nvCxnSpPr>
        <xdr:cNvPr id="190" name="直線コネクタ 189">
          <a:extLst>
            <a:ext uri="{FF2B5EF4-FFF2-40B4-BE49-F238E27FC236}">
              <a16:creationId xmlns:a16="http://schemas.microsoft.com/office/drawing/2014/main" id="{DC72F491-A9CE-4F60-94E1-A6FCAC46AD3B}"/>
            </a:ext>
          </a:extLst>
        </xdr:cNvPr>
        <xdr:cNvCxnSpPr/>
      </xdr:nvCxnSpPr>
      <xdr:spPr>
        <a:xfrm>
          <a:off x="3797300" y="107442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27305</xdr:rowOff>
    </xdr:from>
    <xdr:to>
      <xdr:col>15</xdr:col>
      <xdr:colOff>101600</xdr:colOff>
      <xdr:row>62</xdr:row>
      <xdr:rowOff>128905</xdr:rowOff>
    </xdr:to>
    <xdr:sp macro="" textlink="">
      <xdr:nvSpPr>
        <xdr:cNvPr id="191" name="楕円 190">
          <a:extLst>
            <a:ext uri="{FF2B5EF4-FFF2-40B4-BE49-F238E27FC236}">
              <a16:creationId xmlns:a16="http://schemas.microsoft.com/office/drawing/2014/main" id="{354E4139-F274-4126-8056-C359671AF4BD}"/>
            </a:ext>
          </a:extLst>
        </xdr:cNvPr>
        <xdr:cNvSpPr/>
      </xdr:nvSpPr>
      <xdr:spPr>
        <a:xfrm>
          <a:off x="2857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78105</xdr:rowOff>
    </xdr:from>
    <xdr:to>
      <xdr:col>19</xdr:col>
      <xdr:colOff>177800</xdr:colOff>
      <xdr:row>62</xdr:row>
      <xdr:rowOff>114300</xdr:rowOff>
    </xdr:to>
    <xdr:cxnSp macro="">
      <xdr:nvCxnSpPr>
        <xdr:cNvPr id="192" name="直線コネクタ 191">
          <a:extLst>
            <a:ext uri="{FF2B5EF4-FFF2-40B4-BE49-F238E27FC236}">
              <a16:creationId xmlns:a16="http://schemas.microsoft.com/office/drawing/2014/main" id="{7C81A232-79EB-4774-9D60-FF25AF695F8A}"/>
            </a:ext>
          </a:extLst>
        </xdr:cNvPr>
        <xdr:cNvCxnSpPr/>
      </xdr:nvCxnSpPr>
      <xdr:spPr>
        <a:xfrm>
          <a:off x="2908300" y="107080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635</xdr:rowOff>
    </xdr:from>
    <xdr:to>
      <xdr:col>10</xdr:col>
      <xdr:colOff>165100</xdr:colOff>
      <xdr:row>62</xdr:row>
      <xdr:rowOff>102235</xdr:rowOff>
    </xdr:to>
    <xdr:sp macro="" textlink="">
      <xdr:nvSpPr>
        <xdr:cNvPr id="193" name="楕円 192">
          <a:extLst>
            <a:ext uri="{FF2B5EF4-FFF2-40B4-BE49-F238E27FC236}">
              <a16:creationId xmlns:a16="http://schemas.microsoft.com/office/drawing/2014/main" id="{B9C4A667-4706-4C28-8CD4-ECFC44D9487E}"/>
            </a:ext>
          </a:extLst>
        </xdr:cNvPr>
        <xdr:cNvSpPr/>
      </xdr:nvSpPr>
      <xdr:spPr>
        <a:xfrm>
          <a:off x="1968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51435</xdr:rowOff>
    </xdr:from>
    <xdr:to>
      <xdr:col>15</xdr:col>
      <xdr:colOff>50800</xdr:colOff>
      <xdr:row>62</xdr:row>
      <xdr:rowOff>78105</xdr:rowOff>
    </xdr:to>
    <xdr:cxnSp macro="">
      <xdr:nvCxnSpPr>
        <xdr:cNvPr id="194" name="直線コネクタ 193">
          <a:extLst>
            <a:ext uri="{FF2B5EF4-FFF2-40B4-BE49-F238E27FC236}">
              <a16:creationId xmlns:a16="http://schemas.microsoft.com/office/drawing/2014/main" id="{527A31DF-9880-4982-91EA-423375E7EA21}"/>
            </a:ext>
          </a:extLst>
        </xdr:cNvPr>
        <xdr:cNvCxnSpPr/>
      </xdr:nvCxnSpPr>
      <xdr:spPr>
        <a:xfrm>
          <a:off x="2019300" y="106813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132080</xdr:rowOff>
    </xdr:from>
    <xdr:to>
      <xdr:col>6</xdr:col>
      <xdr:colOff>38100</xdr:colOff>
      <xdr:row>62</xdr:row>
      <xdr:rowOff>62230</xdr:rowOff>
    </xdr:to>
    <xdr:sp macro="" textlink="">
      <xdr:nvSpPr>
        <xdr:cNvPr id="195" name="楕円 194">
          <a:extLst>
            <a:ext uri="{FF2B5EF4-FFF2-40B4-BE49-F238E27FC236}">
              <a16:creationId xmlns:a16="http://schemas.microsoft.com/office/drawing/2014/main" id="{63643E15-B649-47FD-9925-295C7ACE08C6}"/>
            </a:ext>
          </a:extLst>
        </xdr:cNvPr>
        <xdr:cNvSpPr/>
      </xdr:nvSpPr>
      <xdr:spPr>
        <a:xfrm>
          <a:off x="1079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11430</xdr:rowOff>
    </xdr:from>
    <xdr:to>
      <xdr:col>10</xdr:col>
      <xdr:colOff>114300</xdr:colOff>
      <xdr:row>62</xdr:row>
      <xdr:rowOff>51435</xdr:rowOff>
    </xdr:to>
    <xdr:cxnSp macro="">
      <xdr:nvCxnSpPr>
        <xdr:cNvPr id="196" name="直線コネクタ 195">
          <a:extLst>
            <a:ext uri="{FF2B5EF4-FFF2-40B4-BE49-F238E27FC236}">
              <a16:creationId xmlns:a16="http://schemas.microsoft.com/office/drawing/2014/main" id="{A56EB06D-CED5-48D2-B6DA-FB5194CEDAE4}"/>
            </a:ext>
          </a:extLst>
        </xdr:cNvPr>
        <xdr:cNvCxnSpPr/>
      </xdr:nvCxnSpPr>
      <xdr:spPr>
        <a:xfrm>
          <a:off x="1130300" y="106413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C72FA28F-0BFD-48B7-8487-5F96D983BF52}"/>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C4DD5836-012D-4DCC-A9F1-E0A1BDEAFD41}"/>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8439763D-8267-4500-A282-82B6C0F82B0C}"/>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CB325D29-C02D-4DC2-AFD6-8DC620687616}"/>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156227</xdr:rowOff>
    </xdr:from>
    <xdr:ext cx="405111" cy="259045"/>
    <xdr:sp macro="" textlink="">
      <xdr:nvSpPr>
        <xdr:cNvPr id="201" name="n_1mainValue【体育館・プール】&#10;有形固定資産減価償却率">
          <a:extLst>
            <a:ext uri="{FF2B5EF4-FFF2-40B4-BE49-F238E27FC236}">
              <a16:creationId xmlns:a16="http://schemas.microsoft.com/office/drawing/2014/main" id="{DA804303-BDBC-4950-AFCB-F6A07C9A07F7}"/>
            </a:ext>
          </a:extLst>
        </xdr:cNvPr>
        <xdr:cNvSpPr txBox="1"/>
      </xdr:nvSpPr>
      <xdr:spPr>
        <a:xfrm>
          <a:off x="3582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120032</xdr:rowOff>
    </xdr:from>
    <xdr:ext cx="405111" cy="259045"/>
    <xdr:sp macro="" textlink="">
      <xdr:nvSpPr>
        <xdr:cNvPr id="202" name="n_2mainValue【体育館・プール】&#10;有形固定資産減価償却率">
          <a:extLst>
            <a:ext uri="{FF2B5EF4-FFF2-40B4-BE49-F238E27FC236}">
              <a16:creationId xmlns:a16="http://schemas.microsoft.com/office/drawing/2014/main" id="{42393117-3181-403F-9ED9-F393BF70B808}"/>
            </a:ext>
          </a:extLst>
        </xdr:cNvPr>
        <xdr:cNvSpPr txBox="1"/>
      </xdr:nvSpPr>
      <xdr:spPr>
        <a:xfrm>
          <a:off x="2705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93362</xdr:rowOff>
    </xdr:from>
    <xdr:ext cx="405111" cy="259045"/>
    <xdr:sp macro="" textlink="">
      <xdr:nvSpPr>
        <xdr:cNvPr id="203" name="n_3mainValue【体育館・プール】&#10;有形固定資産減価償却率">
          <a:extLst>
            <a:ext uri="{FF2B5EF4-FFF2-40B4-BE49-F238E27FC236}">
              <a16:creationId xmlns:a16="http://schemas.microsoft.com/office/drawing/2014/main" id="{D0FAEA10-C12D-48F7-9937-F411B79C9B1A}"/>
            </a:ext>
          </a:extLst>
        </xdr:cNvPr>
        <xdr:cNvSpPr txBox="1"/>
      </xdr:nvSpPr>
      <xdr:spPr>
        <a:xfrm>
          <a:off x="18167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53357</xdr:rowOff>
    </xdr:from>
    <xdr:ext cx="405111" cy="259045"/>
    <xdr:sp macro="" textlink="">
      <xdr:nvSpPr>
        <xdr:cNvPr id="204" name="n_4mainValue【体育館・プール】&#10;有形固定資産減価償却率">
          <a:extLst>
            <a:ext uri="{FF2B5EF4-FFF2-40B4-BE49-F238E27FC236}">
              <a16:creationId xmlns:a16="http://schemas.microsoft.com/office/drawing/2014/main" id="{880037C3-DB1F-46D8-B04F-A964784B07D8}"/>
            </a:ext>
          </a:extLst>
        </xdr:cNvPr>
        <xdr:cNvSpPr txBox="1"/>
      </xdr:nvSpPr>
      <xdr:spPr>
        <a:xfrm>
          <a:off x="927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EEA0FEF-08D4-4A0D-8C47-DFFF2051A9A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7AA59F3-C58E-43B5-9312-FB5D6290418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9A52F09-0F51-40EA-87C7-B629D60A546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AECD4B6-4CBC-4CE2-B777-4FCE3C5E162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172EBB3-B8CC-43AA-920A-6226B147115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222B550-D9F5-4093-9866-CF446626B0D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0677384-0CFF-47C7-A22E-A4B4BBE3E38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D91BD65-46CD-44E0-B113-0220C33D2D0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9F8563E-A4BE-4AB4-A9DF-C3B4A8163C8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08782DE-1628-4442-A423-25EE007C487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09F9FB7-6E8C-4184-ABB3-CD290AC886E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9BDFE4B6-F8BC-473C-A10D-B9C2D416AAC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CA56955-694A-4B83-9AE6-47D52B34907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A205301C-29FE-4137-80CE-B3E89D60543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BE2A8A5-6D6E-462F-B899-78D37450842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94541F4B-52F7-4BB2-9F2B-F7A290EAABF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B83B430-8448-4CD1-91B8-6837D1B74D2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15DF7481-DB3A-4B95-922D-7A1E3A55440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1F2B38D-678C-4792-8D7D-CD3A3A3FCD8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EA9B949-237D-40FA-A621-A7854611EE2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BA29712-2C20-46DA-90CD-295F9E154B9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54670D1C-D88B-45DD-96F8-23543DEBE37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A3A6FEF-8C05-4EDB-94B1-9194D667431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F5C87A68-C0B2-472A-86AF-F54C6F985A2C}"/>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3FB53B15-5FD0-4CD2-8B70-3CE53799C78A}"/>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2A189AE3-1CE6-45F8-B685-C82F23F8FBD8}"/>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3EAFC0AA-E57B-4751-A117-D5E2996D0B2D}"/>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8B6A0980-9C72-4B1E-97A0-F1F1C8189C4B}"/>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AD1A6B9D-F910-471D-8665-C0AA03089FFD}"/>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9D65E038-19CD-4A3F-B599-4360636B5ACD}"/>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C2CAD763-4715-4343-B403-DAC085D79C51}"/>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77F8AEBD-3944-425E-A206-C81958B5FDEC}"/>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838E61D5-3246-4EFC-92B8-BC1F8427B214}"/>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8683C507-71CD-4BD5-9970-4D680327A675}"/>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44942E5-477B-42AF-BC54-C43D5967B0C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28B5BA7-D6EC-4F7A-A005-212B528CA52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04EBCB3-2F95-4EA5-A2FB-18C94FBB50B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77448F9-E5E8-4B7D-8F09-4377748ADC4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481BA53-0A1F-4497-8593-24534388616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122936</xdr:rowOff>
    </xdr:from>
    <xdr:to>
      <xdr:col>55</xdr:col>
      <xdr:colOff>50800</xdr:colOff>
      <xdr:row>63</xdr:row>
      <xdr:rowOff>53086</xdr:rowOff>
    </xdr:to>
    <xdr:sp macro="" textlink="">
      <xdr:nvSpPr>
        <xdr:cNvPr id="244" name="楕円 243">
          <a:extLst>
            <a:ext uri="{FF2B5EF4-FFF2-40B4-BE49-F238E27FC236}">
              <a16:creationId xmlns:a16="http://schemas.microsoft.com/office/drawing/2014/main" id="{4B9B5227-3F81-45E9-AD59-B6D20F26A61A}"/>
            </a:ext>
          </a:extLst>
        </xdr:cNvPr>
        <xdr:cNvSpPr/>
      </xdr:nvSpPr>
      <xdr:spPr>
        <a:xfrm>
          <a:off x="104267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145813</xdr:rowOff>
    </xdr:from>
    <xdr:ext cx="469744" cy="259045"/>
    <xdr:sp macro="" textlink="">
      <xdr:nvSpPr>
        <xdr:cNvPr id="245" name="【体育館・プール】&#10;一人当たり面積該当値テキスト">
          <a:extLst>
            <a:ext uri="{FF2B5EF4-FFF2-40B4-BE49-F238E27FC236}">
              <a16:creationId xmlns:a16="http://schemas.microsoft.com/office/drawing/2014/main" id="{18D201C6-0347-4965-9083-52C96F798099}"/>
            </a:ext>
          </a:extLst>
        </xdr:cNvPr>
        <xdr:cNvSpPr txBox="1"/>
      </xdr:nvSpPr>
      <xdr:spPr>
        <a:xfrm>
          <a:off x="10515600" y="1060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127889</xdr:rowOff>
    </xdr:from>
    <xdr:to>
      <xdr:col>50</xdr:col>
      <xdr:colOff>165100</xdr:colOff>
      <xdr:row>63</xdr:row>
      <xdr:rowOff>58039</xdr:rowOff>
    </xdr:to>
    <xdr:sp macro="" textlink="">
      <xdr:nvSpPr>
        <xdr:cNvPr id="246" name="楕円 245">
          <a:extLst>
            <a:ext uri="{FF2B5EF4-FFF2-40B4-BE49-F238E27FC236}">
              <a16:creationId xmlns:a16="http://schemas.microsoft.com/office/drawing/2014/main" id="{526E5B1A-BC8C-4004-86A9-0A5670CD893B}"/>
            </a:ext>
          </a:extLst>
        </xdr:cNvPr>
        <xdr:cNvSpPr/>
      </xdr:nvSpPr>
      <xdr:spPr>
        <a:xfrm>
          <a:off x="9588500" y="107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xdr:rowOff>
    </xdr:from>
    <xdr:to>
      <xdr:col>55</xdr:col>
      <xdr:colOff>0</xdr:colOff>
      <xdr:row>63</xdr:row>
      <xdr:rowOff>7239</xdr:rowOff>
    </xdr:to>
    <xdr:cxnSp macro="">
      <xdr:nvCxnSpPr>
        <xdr:cNvPr id="247" name="直線コネクタ 246">
          <a:extLst>
            <a:ext uri="{FF2B5EF4-FFF2-40B4-BE49-F238E27FC236}">
              <a16:creationId xmlns:a16="http://schemas.microsoft.com/office/drawing/2014/main" id="{FD3D9039-04BB-48BD-BAFD-DB74059961C4}"/>
            </a:ext>
          </a:extLst>
        </xdr:cNvPr>
        <xdr:cNvCxnSpPr/>
      </xdr:nvCxnSpPr>
      <xdr:spPr>
        <a:xfrm flipV="1">
          <a:off x="9639300" y="10803636"/>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133223</xdr:rowOff>
    </xdr:from>
    <xdr:to>
      <xdr:col>46</xdr:col>
      <xdr:colOff>38100</xdr:colOff>
      <xdr:row>63</xdr:row>
      <xdr:rowOff>63373</xdr:rowOff>
    </xdr:to>
    <xdr:sp macro="" textlink="">
      <xdr:nvSpPr>
        <xdr:cNvPr id="248" name="楕円 247">
          <a:extLst>
            <a:ext uri="{FF2B5EF4-FFF2-40B4-BE49-F238E27FC236}">
              <a16:creationId xmlns:a16="http://schemas.microsoft.com/office/drawing/2014/main" id="{19ABAEB4-88D4-4C8F-917A-228FD1A17C51}"/>
            </a:ext>
          </a:extLst>
        </xdr:cNvPr>
        <xdr:cNvSpPr/>
      </xdr:nvSpPr>
      <xdr:spPr>
        <a:xfrm>
          <a:off x="8699500" y="107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7239</xdr:rowOff>
    </xdr:from>
    <xdr:to>
      <xdr:col>50</xdr:col>
      <xdr:colOff>114300</xdr:colOff>
      <xdr:row>63</xdr:row>
      <xdr:rowOff>12573</xdr:rowOff>
    </xdr:to>
    <xdr:cxnSp macro="">
      <xdr:nvCxnSpPr>
        <xdr:cNvPr id="249" name="直線コネクタ 248">
          <a:extLst>
            <a:ext uri="{FF2B5EF4-FFF2-40B4-BE49-F238E27FC236}">
              <a16:creationId xmlns:a16="http://schemas.microsoft.com/office/drawing/2014/main" id="{2922857D-1E71-4B81-8044-0D733765E68D}"/>
            </a:ext>
          </a:extLst>
        </xdr:cNvPr>
        <xdr:cNvCxnSpPr/>
      </xdr:nvCxnSpPr>
      <xdr:spPr>
        <a:xfrm flipV="1">
          <a:off x="8750300" y="10808589"/>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137033</xdr:rowOff>
    </xdr:from>
    <xdr:to>
      <xdr:col>41</xdr:col>
      <xdr:colOff>101600</xdr:colOff>
      <xdr:row>63</xdr:row>
      <xdr:rowOff>67183</xdr:rowOff>
    </xdr:to>
    <xdr:sp macro="" textlink="">
      <xdr:nvSpPr>
        <xdr:cNvPr id="250" name="楕円 249">
          <a:extLst>
            <a:ext uri="{FF2B5EF4-FFF2-40B4-BE49-F238E27FC236}">
              <a16:creationId xmlns:a16="http://schemas.microsoft.com/office/drawing/2014/main" id="{8100CC58-30F7-4252-B8A4-4B1E0D727621}"/>
            </a:ext>
          </a:extLst>
        </xdr:cNvPr>
        <xdr:cNvSpPr/>
      </xdr:nvSpPr>
      <xdr:spPr>
        <a:xfrm>
          <a:off x="7810500" y="1076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12573</xdr:rowOff>
    </xdr:from>
    <xdr:to>
      <xdr:col>45</xdr:col>
      <xdr:colOff>177800</xdr:colOff>
      <xdr:row>63</xdr:row>
      <xdr:rowOff>16383</xdr:rowOff>
    </xdr:to>
    <xdr:cxnSp macro="">
      <xdr:nvCxnSpPr>
        <xdr:cNvPr id="251" name="直線コネクタ 250">
          <a:extLst>
            <a:ext uri="{FF2B5EF4-FFF2-40B4-BE49-F238E27FC236}">
              <a16:creationId xmlns:a16="http://schemas.microsoft.com/office/drawing/2014/main" id="{2592F348-1F71-4096-B93E-30B9BD6EBB89}"/>
            </a:ext>
          </a:extLst>
        </xdr:cNvPr>
        <xdr:cNvCxnSpPr/>
      </xdr:nvCxnSpPr>
      <xdr:spPr>
        <a:xfrm flipV="1">
          <a:off x="7861300" y="10813923"/>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140462</xdr:rowOff>
    </xdr:from>
    <xdr:to>
      <xdr:col>36</xdr:col>
      <xdr:colOff>165100</xdr:colOff>
      <xdr:row>63</xdr:row>
      <xdr:rowOff>70612</xdr:rowOff>
    </xdr:to>
    <xdr:sp macro="" textlink="">
      <xdr:nvSpPr>
        <xdr:cNvPr id="252" name="楕円 251">
          <a:extLst>
            <a:ext uri="{FF2B5EF4-FFF2-40B4-BE49-F238E27FC236}">
              <a16:creationId xmlns:a16="http://schemas.microsoft.com/office/drawing/2014/main" id="{AD6619E7-D5F7-46B7-B6E2-E9BAAB7373DB}"/>
            </a:ext>
          </a:extLst>
        </xdr:cNvPr>
        <xdr:cNvSpPr/>
      </xdr:nvSpPr>
      <xdr:spPr>
        <a:xfrm>
          <a:off x="6921500" y="1077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16383</xdr:rowOff>
    </xdr:from>
    <xdr:to>
      <xdr:col>41</xdr:col>
      <xdr:colOff>50800</xdr:colOff>
      <xdr:row>63</xdr:row>
      <xdr:rowOff>19812</xdr:rowOff>
    </xdr:to>
    <xdr:cxnSp macro="">
      <xdr:nvCxnSpPr>
        <xdr:cNvPr id="253" name="直線コネクタ 252">
          <a:extLst>
            <a:ext uri="{FF2B5EF4-FFF2-40B4-BE49-F238E27FC236}">
              <a16:creationId xmlns:a16="http://schemas.microsoft.com/office/drawing/2014/main" id="{AB9E1108-A613-49E8-8913-2180FC866DE8}"/>
            </a:ext>
          </a:extLst>
        </xdr:cNvPr>
        <xdr:cNvCxnSpPr/>
      </xdr:nvCxnSpPr>
      <xdr:spPr>
        <a:xfrm flipV="1">
          <a:off x="6972300" y="1081773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25BF3352-9206-48BB-80DB-AD4C64376D59}"/>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8AA63779-F9B8-411D-87F6-9C1A3577DEA5}"/>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5132A8E3-E680-47E0-B113-E216BA32CBD2}"/>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848D611D-8EDF-45BE-A1CC-3D304001E688}"/>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74566</xdr:rowOff>
    </xdr:from>
    <xdr:ext cx="469744" cy="259045"/>
    <xdr:sp macro="" textlink="">
      <xdr:nvSpPr>
        <xdr:cNvPr id="258" name="n_1mainValue【体育館・プール】&#10;一人当たり面積">
          <a:extLst>
            <a:ext uri="{FF2B5EF4-FFF2-40B4-BE49-F238E27FC236}">
              <a16:creationId xmlns:a16="http://schemas.microsoft.com/office/drawing/2014/main" id="{65E50357-5AEA-460A-9830-6A00CB69B828}"/>
            </a:ext>
          </a:extLst>
        </xdr:cNvPr>
        <xdr:cNvSpPr txBox="1"/>
      </xdr:nvSpPr>
      <xdr:spPr>
        <a:xfrm>
          <a:off x="9391727" y="1053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79900</xdr:rowOff>
    </xdr:from>
    <xdr:ext cx="469744" cy="259045"/>
    <xdr:sp macro="" textlink="">
      <xdr:nvSpPr>
        <xdr:cNvPr id="259" name="n_2mainValue【体育館・プール】&#10;一人当たり面積">
          <a:extLst>
            <a:ext uri="{FF2B5EF4-FFF2-40B4-BE49-F238E27FC236}">
              <a16:creationId xmlns:a16="http://schemas.microsoft.com/office/drawing/2014/main" id="{1767437E-158C-4948-9E64-C4FDA9922496}"/>
            </a:ext>
          </a:extLst>
        </xdr:cNvPr>
        <xdr:cNvSpPr txBox="1"/>
      </xdr:nvSpPr>
      <xdr:spPr>
        <a:xfrm>
          <a:off x="8515427" y="1053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83710</xdr:rowOff>
    </xdr:from>
    <xdr:ext cx="469744" cy="259045"/>
    <xdr:sp macro="" textlink="">
      <xdr:nvSpPr>
        <xdr:cNvPr id="260" name="n_3mainValue【体育館・プール】&#10;一人当たり面積">
          <a:extLst>
            <a:ext uri="{FF2B5EF4-FFF2-40B4-BE49-F238E27FC236}">
              <a16:creationId xmlns:a16="http://schemas.microsoft.com/office/drawing/2014/main" id="{B8A031D5-1C6E-4F66-8DB5-1040D4968B63}"/>
            </a:ext>
          </a:extLst>
        </xdr:cNvPr>
        <xdr:cNvSpPr txBox="1"/>
      </xdr:nvSpPr>
      <xdr:spPr>
        <a:xfrm>
          <a:off x="7626427" y="1054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87139</xdr:rowOff>
    </xdr:from>
    <xdr:ext cx="469744" cy="259045"/>
    <xdr:sp macro="" textlink="">
      <xdr:nvSpPr>
        <xdr:cNvPr id="261" name="n_4mainValue【体育館・プール】&#10;一人当たり面積">
          <a:extLst>
            <a:ext uri="{FF2B5EF4-FFF2-40B4-BE49-F238E27FC236}">
              <a16:creationId xmlns:a16="http://schemas.microsoft.com/office/drawing/2014/main" id="{B1E1BAFD-1E44-4D42-B63B-149FB1F72361}"/>
            </a:ext>
          </a:extLst>
        </xdr:cNvPr>
        <xdr:cNvSpPr txBox="1"/>
      </xdr:nvSpPr>
      <xdr:spPr>
        <a:xfrm>
          <a:off x="6737427" y="1054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5E41D01-A3B5-4F3F-A3A2-5DB435505A8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FBEE9BF6-6F95-4368-9246-0052D5E73B4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537A83B-FBDB-41DC-BF19-C6B9FBD7FE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29CDB17-ECAA-4A40-A011-98E141A96E0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0756EF2-C600-446D-BA4D-23B95812548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66A709D-7A42-460B-9722-DD19D616BCA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5A909AA-3C10-4BCF-A0C1-B975A8B4384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6AB3621-7904-4946-95F1-5C8CDA64E009}"/>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CB732CC-EAFD-48C3-9A67-8DF83B382A9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4D5EFC61-BDE6-4BA7-BF73-B44819222DB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AE6B963-3462-4BA2-83CC-E337D3F7270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EFE99607-F645-454C-B6FD-1E6E37768AD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C0535383-5D4F-40D1-91B4-CA1D86AE7AB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F73B985-E55B-4623-89A2-C6E89878FAB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B4A052F5-13EC-47D6-9026-D98CB61258D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7E0027E8-1057-4BC8-9D73-E4D6585E8116}"/>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6D82F376-8435-472D-B889-1BC6E093A70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85A49B88-0481-4D08-B7C4-F34011175E8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98440F0E-466C-4038-9D73-548E59C5945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248E55BB-B6EA-4C71-AB32-6839F1A4EEB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D7FD8DD2-5BA2-4E46-9AB3-AC59B247B38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3460B74C-5C9D-4490-BA7A-75387E75A8C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E5973775-EBDC-4C95-B4BE-373BF935085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FB81ED77-D57A-4551-8EEC-924AB13902A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8832925F-B466-48EF-B9DD-EA63A9126FD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FA5C0751-5EE3-4786-B45D-007BE4D7D96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884FFC54-EBEE-49C3-89AB-8A430AC92D4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C7911C35-17D9-4B74-AF35-4056FA7C122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BF63A270-49AD-4699-B353-3B2BBFCFB15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1F2DF088-51C4-4F36-8609-744F9BB5421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EA73FB07-A37F-4E0A-9FF5-DFC55959270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B68A21A3-6228-4B17-93C5-6BAD0492FAA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E923E6FD-7CC9-4A96-83DD-0EA7B1DBA62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1A4FDB5A-7B03-49B5-AEBA-1BC101E5E15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881EC30F-290A-425A-9BD9-C22EB98BD3C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BB0FF58A-060B-41C0-A4B4-BEB39535F1B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36CD932C-A787-4E09-9BA3-B093C196298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C60BB28B-F3AA-4496-A0B7-2FC7D890CCA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EA313BB0-8213-44AD-9429-7536BE3F6AB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270D32C9-D3A6-4539-8959-594EA9B4507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747B0EEE-561E-4256-AD13-96AA5B27C9F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id="{A7E2B913-E0EC-44AC-B2C9-9F87FC766A9C}"/>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825759D5-720B-40AC-8386-815A097F8245}"/>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id="{3E838B0C-2003-4059-B609-0541023A5F85}"/>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06" name="【市民会館】&#10;有形固定資産減価償却率最大値テキスト">
          <a:extLst>
            <a:ext uri="{FF2B5EF4-FFF2-40B4-BE49-F238E27FC236}">
              <a16:creationId xmlns:a16="http://schemas.microsoft.com/office/drawing/2014/main" id="{A4EDBFD0-82E5-4C9A-80ED-B94B8D39AA75}"/>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07" name="直線コネクタ 306">
          <a:extLst>
            <a:ext uri="{FF2B5EF4-FFF2-40B4-BE49-F238E27FC236}">
              <a16:creationId xmlns:a16="http://schemas.microsoft.com/office/drawing/2014/main" id="{C318BB8F-AD38-4FA5-8316-7BF00B9FDE47}"/>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AB276E20-5A50-4CFE-862A-2437E740185D}"/>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309" name="フローチャート: 判断 308">
          <a:extLst>
            <a:ext uri="{FF2B5EF4-FFF2-40B4-BE49-F238E27FC236}">
              <a16:creationId xmlns:a16="http://schemas.microsoft.com/office/drawing/2014/main" id="{71A6E2C3-15E3-4B37-AC4C-4C0275CC23C2}"/>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310" name="フローチャート: 判断 309">
          <a:extLst>
            <a:ext uri="{FF2B5EF4-FFF2-40B4-BE49-F238E27FC236}">
              <a16:creationId xmlns:a16="http://schemas.microsoft.com/office/drawing/2014/main" id="{3213F6B3-4C2E-4915-A17A-4924A964FBB0}"/>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311" name="フローチャート: 判断 310">
          <a:extLst>
            <a:ext uri="{FF2B5EF4-FFF2-40B4-BE49-F238E27FC236}">
              <a16:creationId xmlns:a16="http://schemas.microsoft.com/office/drawing/2014/main" id="{F9CD9DF0-D486-4B32-B7F4-ED936CAFE508}"/>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312" name="フローチャート: 判断 311">
          <a:extLst>
            <a:ext uri="{FF2B5EF4-FFF2-40B4-BE49-F238E27FC236}">
              <a16:creationId xmlns:a16="http://schemas.microsoft.com/office/drawing/2014/main" id="{6FA93988-AB68-4E18-BE36-ECFBC29C2160}"/>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313" name="フローチャート: 判断 312">
          <a:extLst>
            <a:ext uri="{FF2B5EF4-FFF2-40B4-BE49-F238E27FC236}">
              <a16:creationId xmlns:a16="http://schemas.microsoft.com/office/drawing/2014/main" id="{8F45FC14-8F32-48DC-A92E-076E0D1B3779}"/>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C636FE4A-52BA-47DC-842C-8CD36728660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72F873C-B139-41E2-B023-34B79CC83EC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AE80E652-9759-4B73-8DF5-7987672F2DB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D13EF54C-CA07-461F-BFD2-ADE9FBBA82A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74C718E2-42A5-43C2-952B-0F8D8819080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79284</xdr:rowOff>
    </xdr:from>
    <xdr:to>
      <xdr:col>24</xdr:col>
      <xdr:colOff>114300</xdr:colOff>
      <xdr:row>109</xdr:row>
      <xdr:rowOff>9434</xdr:rowOff>
    </xdr:to>
    <xdr:sp macro="" textlink="">
      <xdr:nvSpPr>
        <xdr:cNvPr id="319" name="楕円 318">
          <a:extLst>
            <a:ext uri="{FF2B5EF4-FFF2-40B4-BE49-F238E27FC236}">
              <a16:creationId xmlns:a16="http://schemas.microsoft.com/office/drawing/2014/main" id="{9183BA94-1FA5-4876-BC30-C399B33D57DC}"/>
            </a:ext>
          </a:extLst>
        </xdr:cNvPr>
        <xdr:cNvSpPr/>
      </xdr:nvSpPr>
      <xdr:spPr>
        <a:xfrm>
          <a:off x="4584700" y="1859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165661</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2581B40C-A320-45AC-9162-C68919EA4EFC}"/>
            </a:ext>
          </a:extLst>
        </xdr:cNvPr>
        <xdr:cNvSpPr txBox="1"/>
      </xdr:nvSpPr>
      <xdr:spPr>
        <a:xfrm>
          <a:off x="4673600" y="18510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71120</xdr:rowOff>
    </xdr:from>
    <xdr:to>
      <xdr:col>20</xdr:col>
      <xdr:colOff>38100</xdr:colOff>
      <xdr:row>109</xdr:row>
      <xdr:rowOff>1270</xdr:rowOff>
    </xdr:to>
    <xdr:sp macro="" textlink="">
      <xdr:nvSpPr>
        <xdr:cNvPr id="321" name="楕円 320">
          <a:extLst>
            <a:ext uri="{FF2B5EF4-FFF2-40B4-BE49-F238E27FC236}">
              <a16:creationId xmlns:a16="http://schemas.microsoft.com/office/drawing/2014/main" id="{9A8E7920-8BC4-47ED-9893-3CB63C9D6951}"/>
            </a:ext>
          </a:extLst>
        </xdr:cNvPr>
        <xdr:cNvSpPr/>
      </xdr:nvSpPr>
      <xdr:spPr>
        <a:xfrm>
          <a:off x="3746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121920</xdr:rowOff>
    </xdr:from>
    <xdr:to>
      <xdr:col>24</xdr:col>
      <xdr:colOff>63500</xdr:colOff>
      <xdr:row>108</xdr:row>
      <xdr:rowOff>130084</xdr:rowOff>
    </xdr:to>
    <xdr:cxnSp macro="">
      <xdr:nvCxnSpPr>
        <xdr:cNvPr id="322" name="直線コネクタ 321">
          <a:extLst>
            <a:ext uri="{FF2B5EF4-FFF2-40B4-BE49-F238E27FC236}">
              <a16:creationId xmlns:a16="http://schemas.microsoft.com/office/drawing/2014/main" id="{09F166A1-F8FC-4FFE-94B1-065B9913A73E}"/>
            </a:ext>
          </a:extLst>
        </xdr:cNvPr>
        <xdr:cNvCxnSpPr/>
      </xdr:nvCxnSpPr>
      <xdr:spPr>
        <a:xfrm>
          <a:off x="3797300" y="1863852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61323</xdr:rowOff>
    </xdr:from>
    <xdr:to>
      <xdr:col>15</xdr:col>
      <xdr:colOff>101600</xdr:colOff>
      <xdr:row>108</xdr:row>
      <xdr:rowOff>162923</xdr:rowOff>
    </xdr:to>
    <xdr:sp macro="" textlink="">
      <xdr:nvSpPr>
        <xdr:cNvPr id="323" name="楕円 322">
          <a:extLst>
            <a:ext uri="{FF2B5EF4-FFF2-40B4-BE49-F238E27FC236}">
              <a16:creationId xmlns:a16="http://schemas.microsoft.com/office/drawing/2014/main" id="{FE578F3C-4687-446B-89B2-498B5E0FF893}"/>
            </a:ext>
          </a:extLst>
        </xdr:cNvPr>
        <xdr:cNvSpPr/>
      </xdr:nvSpPr>
      <xdr:spPr>
        <a:xfrm>
          <a:off x="2857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112123</xdr:rowOff>
    </xdr:from>
    <xdr:to>
      <xdr:col>19</xdr:col>
      <xdr:colOff>177800</xdr:colOff>
      <xdr:row>108</xdr:row>
      <xdr:rowOff>121920</xdr:rowOff>
    </xdr:to>
    <xdr:cxnSp macro="">
      <xdr:nvCxnSpPr>
        <xdr:cNvPr id="324" name="直線コネクタ 323">
          <a:extLst>
            <a:ext uri="{FF2B5EF4-FFF2-40B4-BE49-F238E27FC236}">
              <a16:creationId xmlns:a16="http://schemas.microsoft.com/office/drawing/2014/main" id="{A57ACE17-EB96-433A-9C52-C1131094EC92}"/>
            </a:ext>
          </a:extLst>
        </xdr:cNvPr>
        <xdr:cNvCxnSpPr/>
      </xdr:nvCxnSpPr>
      <xdr:spPr>
        <a:xfrm>
          <a:off x="2908300" y="186287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67855</xdr:rowOff>
    </xdr:from>
    <xdr:to>
      <xdr:col>10</xdr:col>
      <xdr:colOff>165100</xdr:colOff>
      <xdr:row>108</xdr:row>
      <xdr:rowOff>169455</xdr:rowOff>
    </xdr:to>
    <xdr:sp macro="" textlink="">
      <xdr:nvSpPr>
        <xdr:cNvPr id="325" name="楕円 324">
          <a:extLst>
            <a:ext uri="{FF2B5EF4-FFF2-40B4-BE49-F238E27FC236}">
              <a16:creationId xmlns:a16="http://schemas.microsoft.com/office/drawing/2014/main" id="{1C7AA5BA-86CA-4B06-8970-DB3B5889815C}"/>
            </a:ext>
          </a:extLst>
        </xdr:cNvPr>
        <xdr:cNvSpPr/>
      </xdr:nvSpPr>
      <xdr:spPr>
        <a:xfrm>
          <a:off x="1968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112123</xdr:rowOff>
    </xdr:from>
    <xdr:to>
      <xdr:col>15</xdr:col>
      <xdr:colOff>50800</xdr:colOff>
      <xdr:row>108</xdr:row>
      <xdr:rowOff>118655</xdr:rowOff>
    </xdr:to>
    <xdr:cxnSp macro="">
      <xdr:nvCxnSpPr>
        <xdr:cNvPr id="326" name="直線コネクタ 325">
          <a:extLst>
            <a:ext uri="{FF2B5EF4-FFF2-40B4-BE49-F238E27FC236}">
              <a16:creationId xmlns:a16="http://schemas.microsoft.com/office/drawing/2014/main" id="{FFF2B114-FDDC-43C9-B105-431E21CC35EB}"/>
            </a:ext>
          </a:extLst>
        </xdr:cNvPr>
        <xdr:cNvCxnSpPr/>
      </xdr:nvCxnSpPr>
      <xdr:spPr>
        <a:xfrm flipV="1">
          <a:off x="2019300" y="186287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58057</xdr:rowOff>
    </xdr:from>
    <xdr:to>
      <xdr:col>6</xdr:col>
      <xdr:colOff>38100</xdr:colOff>
      <xdr:row>108</xdr:row>
      <xdr:rowOff>159657</xdr:rowOff>
    </xdr:to>
    <xdr:sp macro="" textlink="">
      <xdr:nvSpPr>
        <xdr:cNvPr id="327" name="楕円 326">
          <a:extLst>
            <a:ext uri="{FF2B5EF4-FFF2-40B4-BE49-F238E27FC236}">
              <a16:creationId xmlns:a16="http://schemas.microsoft.com/office/drawing/2014/main" id="{C1D30F3C-D19A-4A9C-9B34-1BE6A4FFA29D}"/>
            </a:ext>
          </a:extLst>
        </xdr:cNvPr>
        <xdr:cNvSpPr/>
      </xdr:nvSpPr>
      <xdr:spPr>
        <a:xfrm>
          <a:off x="1079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108857</xdr:rowOff>
    </xdr:from>
    <xdr:to>
      <xdr:col>10</xdr:col>
      <xdr:colOff>114300</xdr:colOff>
      <xdr:row>108</xdr:row>
      <xdr:rowOff>118655</xdr:rowOff>
    </xdr:to>
    <xdr:cxnSp macro="">
      <xdr:nvCxnSpPr>
        <xdr:cNvPr id="328" name="直線コネクタ 327">
          <a:extLst>
            <a:ext uri="{FF2B5EF4-FFF2-40B4-BE49-F238E27FC236}">
              <a16:creationId xmlns:a16="http://schemas.microsoft.com/office/drawing/2014/main" id="{96FACF51-56DE-4ED7-BCFA-996C83C7397A}"/>
            </a:ext>
          </a:extLst>
        </xdr:cNvPr>
        <xdr:cNvCxnSpPr/>
      </xdr:nvCxnSpPr>
      <xdr:spPr>
        <a:xfrm>
          <a:off x="1130300" y="186254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329" name="n_1aveValue【市民会館】&#10;有形固定資産減価償却率">
          <a:extLst>
            <a:ext uri="{FF2B5EF4-FFF2-40B4-BE49-F238E27FC236}">
              <a16:creationId xmlns:a16="http://schemas.microsoft.com/office/drawing/2014/main" id="{F48B11D9-0D75-4FF0-B1BD-5ACD3A80D1B0}"/>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330" name="n_2aveValue【市民会館】&#10;有形固定資産減価償却率">
          <a:extLst>
            <a:ext uri="{FF2B5EF4-FFF2-40B4-BE49-F238E27FC236}">
              <a16:creationId xmlns:a16="http://schemas.microsoft.com/office/drawing/2014/main" id="{4C093A34-FA12-487A-8106-201CC7A12C81}"/>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331" name="n_3aveValue【市民会館】&#10;有形固定資産減価償却率">
          <a:extLst>
            <a:ext uri="{FF2B5EF4-FFF2-40B4-BE49-F238E27FC236}">
              <a16:creationId xmlns:a16="http://schemas.microsoft.com/office/drawing/2014/main" id="{2152436A-76F0-4B98-BCDA-99D290BD34F9}"/>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332" name="n_4aveValue【市民会館】&#10;有形固定資産減価償却率">
          <a:extLst>
            <a:ext uri="{FF2B5EF4-FFF2-40B4-BE49-F238E27FC236}">
              <a16:creationId xmlns:a16="http://schemas.microsoft.com/office/drawing/2014/main" id="{AF977003-ED99-413A-87CE-7602326741E0}"/>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163847</xdr:rowOff>
    </xdr:from>
    <xdr:ext cx="405111" cy="259045"/>
    <xdr:sp macro="" textlink="">
      <xdr:nvSpPr>
        <xdr:cNvPr id="333" name="n_1mainValue【市民会館】&#10;有形固定資産減価償却率">
          <a:extLst>
            <a:ext uri="{FF2B5EF4-FFF2-40B4-BE49-F238E27FC236}">
              <a16:creationId xmlns:a16="http://schemas.microsoft.com/office/drawing/2014/main" id="{E5BDC625-BFC3-4E7C-B12C-FE17E18F78D4}"/>
            </a:ext>
          </a:extLst>
        </xdr:cNvPr>
        <xdr:cNvSpPr txBox="1"/>
      </xdr:nvSpPr>
      <xdr:spPr>
        <a:xfrm>
          <a:off x="3582044" y="186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154050</xdr:rowOff>
    </xdr:from>
    <xdr:ext cx="405111" cy="259045"/>
    <xdr:sp macro="" textlink="">
      <xdr:nvSpPr>
        <xdr:cNvPr id="334" name="n_2mainValue【市民会館】&#10;有形固定資産減価償却率">
          <a:extLst>
            <a:ext uri="{FF2B5EF4-FFF2-40B4-BE49-F238E27FC236}">
              <a16:creationId xmlns:a16="http://schemas.microsoft.com/office/drawing/2014/main" id="{1B3E25AC-7FC9-49A1-9509-86C967D30895}"/>
            </a:ext>
          </a:extLst>
        </xdr:cNvPr>
        <xdr:cNvSpPr txBox="1"/>
      </xdr:nvSpPr>
      <xdr:spPr>
        <a:xfrm>
          <a:off x="2705744" y="1867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160582</xdr:rowOff>
    </xdr:from>
    <xdr:ext cx="405111" cy="259045"/>
    <xdr:sp macro="" textlink="">
      <xdr:nvSpPr>
        <xdr:cNvPr id="335" name="n_3mainValue【市民会館】&#10;有形固定資産減価償却率">
          <a:extLst>
            <a:ext uri="{FF2B5EF4-FFF2-40B4-BE49-F238E27FC236}">
              <a16:creationId xmlns:a16="http://schemas.microsoft.com/office/drawing/2014/main" id="{8566392C-1D66-4181-9EA8-A618609B656C}"/>
            </a:ext>
          </a:extLst>
        </xdr:cNvPr>
        <xdr:cNvSpPr txBox="1"/>
      </xdr:nvSpPr>
      <xdr:spPr>
        <a:xfrm>
          <a:off x="1816744" y="1867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150784</xdr:rowOff>
    </xdr:from>
    <xdr:ext cx="405111" cy="259045"/>
    <xdr:sp macro="" textlink="">
      <xdr:nvSpPr>
        <xdr:cNvPr id="336" name="n_4mainValue【市民会館】&#10;有形固定資産減価償却率">
          <a:extLst>
            <a:ext uri="{FF2B5EF4-FFF2-40B4-BE49-F238E27FC236}">
              <a16:creationId xmlns:a16="http://schemas.microsoft.com/office/drawing/2014/main" id="{0F8807E5-931B-4A55-83CD-4F85D1A81B40}"/>
            </a:ext>
          </a:extLst>
        </xdr:cNvPr>
        <xdr:cNvSpPr txBox="1"/>
      </xdr:nvSpPr>
      <xdr:spPr>
        <a:xfrm>
          <a:off x="927744" y="186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C53A5B49-7652-41F1-826E-9F92809DAE7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2C45091C-33A0-4DDC-9073-11177DA1782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DBC02462-EA2A-4DC6-A164-99A77CCF378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6AA71DEE-13BE-49D5-B675-B07EA0AFC3A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05F93CF0-3E4F-4844-8D4B-FC44CF87BB6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2A788A2C-CADA-4E4E-B094-BF95E7C12F9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7D25285E-C27D-4574-B7E3-44FB3EB0B37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7F44EB6B-1AAE-4F94-8108-86D44204C1E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948FB54A-C749-4B14-90E0-7DC362D11CF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5CA3DF74-42E7-4DF8-B2DD-17E49B8D688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3AD884A7-E420-4AE7-898E-663C015F3EE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6CA10A6A-35EC-412A-AC2E-C419250140E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E8210D6E-7A90-4C18-BA57-32907BD601A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17FCEE90-3407-4115-A0F9-7D3D2D2E298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0F0194E3-274B-425D-BD44-5ED69FF5FF6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1FEF78FC-163A-4A75-ABC8-2B32B4A7645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C949DD68-A70B-4530-BE90-EE9837CAD36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D94E5BFC-375A-4F63-8819-B2B5D120FDD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21BF1818-10F1-4818-A380-E3B8F024262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EB3F0AF8-3013-494A-B3C8-7EF94B19742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771EDDFB-61AD-4B36-803A-8862930A1F4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FC005ABB-D19A-4E30-940E-9C9CC6571FB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60150AE1-365F-49B3-92C3-1FA48848284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360" name="直線コネクタ 359">
          <a:extLst>
            <a:ext uri="{FF2B5EF4-FFF2-40B4-BE49-F238E27FC236}">
              <a16:creationId xmlns:a16="http://schemas.microsoft.com/office/drawing/2014/main" id="{DF58A73B-2D8D-44F6-AC14-03E16642AF3E}"/>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61" name="【市民会館】&#10;一人当たり面積最小値テキスト">
          <a:extLst>
            <a:ext uri="{FF2B5EF4-FFF2-40B4-BE49-F238E27FC236}">
              <a16:creationId xmlns:a16="http://schemas.microsoft.com/office/drawing/2014/main" id="{733330DF-E45D-4357-946B-DF9AA6A8F92B}"/>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62" name="直線コネクタ 361">
          <a:extLst>
            <a:ext uri="{FF2B5EF4-FFF2-40B4-BE49-F238E27FC236}">
              <a16:creationId xmlns:a16="http://schemas.microsoft.com/office/drawing/2014/main" id="{9E14B1DA-4FDC-4432-A2EA-7C3D36BBB711}"/>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363" name="【市民会館】&#10;一人当たり面積最大値テキスト">
          <a:extLst>
            <a:ext uri="{FF2B5EF4-FFF2-40B4-BE49-F238E27FC236}">
              <a16:creationId xmlns:a16="http://schemas.microsoft.com/office/drawing/2014/main" id="{74FA0346-2E4A-4F74-A6C6-5D9837C9A707}"/>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364" name="直線コネクタ 363">
          <a:extLst>
            <a:ext uri="{FF2B5EF4-FFF2-40B4-BE49-F238E27FC236}">
              <a16:creationId xmlns:a16="http://schemas.microsoft.com/office/drawing/2014/main" id="{DC6D6878-B783-4918-BF03-D32B2341F58E}"/>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365" name="【市民会館】&#10;一人当たり面積平均値テキスト">
          <a:extLst>
            <a:ext uri="{FF2B5EF4-FFF2-40B4-BE49-F238E27FC236}">
              <a16:creationId xmlns:a16="http://schemas.microsoft.com/office/drawing/2014/main" id="{2ECC92DF-D282-4B1E-B8D7-CF2CB1C5C29D}"/>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366" name="フローチャート: 判断 365">
          <a:extLst>
            <a:ext uri="{FF2B5EF4-FFF2-40B4-BE49-F238E27FC236}">
              <a16:creationId xmlns:a16="http://schemas.microsoft.com/office/drawing/2014/main" id="{48A42747-ADEA-42CA-BEB3-54A2A81DAD03}"/>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367" name="フローチャート: 判断 366">
          <a:extLst>
            <a:ext uri="{FF2B5EF4-FFF2-40B4-BE49-F238E27FC236}">
              <a16:creationId xmlns:a16="http://schemas.microsoft.com/office/drawing/2014/main" id="{AD21240E-1937-4BA0-93E2-885B69006FB9}"/>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368" name="フローチャート: 判断 367">
          <a:extLst>
            <a:ext uri="{FF2B5EF4-FFF2-40B4-BE49-F238E27FC236}">
              <a16:creationId xmlns:a16="http://schemas.microsoft.com/office/drawing/2014/main" id="{69A2C7D9-335F-493F-BFA1-AD063DDD214E}"/>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369" name="フローチャート: 判断 368">
          <a:extLst>
            <a:ext uri="{FF2B5EF4-FFF2-40B4-BE49-F238E27FC236}">
              <a16:creationId xmlns:a16="http://schemas.microsoft.com/office/drawing/2014/main" id="{DF6886C4-EFB1-48A3-B979-5A254727C995}"/>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70" name="フローチャート: 判断 369">
          <a:extLst>
            <a:ext uri="{FF2B5EF4-FFF2-40B4-BE49-F238E27FC236}">
              <a16:creationId xmlns:a16="http://schemas.microsoft.com/office/drawing/2014/main" id="{E15CB720-5E1E-4044-81C8-FE987FDFFB8E}"/>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27D8EB3B-CF3D-4637-AA3B-4ADF3896058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96D6DC0E-A731-4EB0-8541-EF0C406498E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FAF18F8A-06AC-440F-9871-B820C4DBAC7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47C254D-2B6E-491F-9870-CC0ED5E6E27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CD02DA5B-A19D-44C7-8E06-EC2926D7144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149225</xdr:rowOff>
    </xdr:from>
    <xdr:to>
      <xdr:col>55</xdr:col>
      <xdr:colOff>50800</xdr:colOff>
      <xdr:row>107</xdr:row>
      <xdr:rowOff>79375</xdr:rowOff>
    </xdr:to>
    <xdr:sp macro="" textlink="">
      <xdr:nvSpPr>
        <xdr:cNvPr id="376" name="楕円 375">
          <a:extLst>
            <a:ext uri="{FF2B5EF4-FFF2-40B4-BE49-F238E27FC236}">
              <a16:creationId xmlns:a16="http://schemas.microsoft.com/office/drawing/2014/main" id="{45FC031B-A39D-42EE-A0E0-4E8D7A78269F}"/>
            </a:ext>
          </a:extLst>
        </xdr:cNvPr>
        <xdr:cNvSpPr/>
      </xdr:nvSpPr>
      <xdr:spPr>
        <a:xfrm>
          <a:off x="104267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127652</xdr:rowOff>
    </xdr:from>
    <xdr:ext cx="469744" cy="259045"/>
    <xdr:sp macro="" textlink="">
      <xdr:nvSpPr>
        <xdr:cNvPr id="377" name="【市民会館】&#10;一人当たり面積該当値テキスト">
          <a:extLst>
            <a:ext uri="{FF2B5EF4-FFF2-40B4-BE49-F238E27FC236}">
              <a16:creationId xmlns:a16="http://schemas.microsoft.com/office/drawing/2014/main" id="{BE69B7AA-6CFE-47C1-B190-70F5000FF750}"/>
            </a:ext>
          </a:extLst>
        </xdr:cNvPr>
        <xdr:cNvSpPr txBox="1"/>
      </xdr:nvSpPr>
      <xdr:spPr>
        <a:xfrm>
          <a:off x="10515600" y="1830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154939</xdr:rowOff>
    </xdr:from>
    <xdr:to>
      <xdr:col>50</xdr:col>
      <xdr:colOff>165100</xdr:colOff>
      <xdr:row>107</xdr:row>
      <xdr:rowOff>85089</xdr:rowOff>
    </xdr:to>
    <xdr:sp macro="" textlink="">
      <xdr:nvSpPr>
        <xdr:cNvPr id="378" name="楕円 377">
          <a:extLst>
            <a:ext uri="{FF2B5EF4-FFF2-40B4-BE49-F238E27FC236}">
              <a16:creationId xmlns:a16="http://schemas.microsoft.com/office/drawing/2014/main" id="{8B7017AD-96BC-4246-B288-F9050C4CD738}"/>
            </a:ext>
          </a:extLst>
        </xdr:cNvPr>
        <xdr:cNvSpPr/>
      </xdr:nvSpPr>
      <xdr:spPr>
        <a:xfrm>
          <a:off x="9588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28575</xdr:rowOff>
    </xdr:from>
    <xdr:to>
      <xdr:col>55</xdr:col>
      <xdr:colOff>0</xdr:colOff>
      <xdr:row>107</xdr:row>
      <xdr:rowOff>34289</xdr:rowOff>
    </xdr:to>
    <xdr:cxnSp macro="">
      <xdr:nvCxnSpPr>
        <xdr:cNvPr id="379" name="直線コネクタ 378">
          <a:extLst>
            <a:ext uri="{FF2B5EF4-FFF2-40B4-BE49-F238E27FC236}">
              <a16:creationId xmlns:a16="http://schemas.microsoft.com/office/drawing/2014/main" id="{6CC8E6ED-C49F-4B89-8876-FF0ECEEEA18C}"/>
            </a:ext>
          </a:extLst>
        </xdr:cNvPr>
        <xdr:cNvCxnSpPr/>
      </xdr:nvCxnSpPr>
      <xdr:spPr>
        <a:xfrm flipV="1">
          <a:off x="9639300" y="1837372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160655</xdr:rowOff>
    </xdr:from>
    <xdr:to>
      <xdr:col>46</xdr:col>
      <xdr:colOff>38100</xdr:colOff>
      <xdr:row>107</xdr:row>
      <xdr:rowOff>90805</xdr:rowOff>
    </xdr:to>
    <xdr:sp macro="" textlink="">
      <xdr:nvSpPr>
        <xdr:cNvPr id="380" name="楕円 379">
          <a:extLst>
            <a:ext uri="{FF2B5EF4-FFF2-40B4-BE49-F238E27FC236}">
              <a16:creationId xmlns:a16="http://schemas.microsoft.com/office/drawing/2014/main" id="{763E064A-222F-4A1C-9056-996D91E188C3}"/>
            </a:ext>
          </a:extLst>
        </xdr:cNvPr>
        <xdr:cNvSpPr/>
      </xdr:nvSpPr>
      <xdr:spPr>
        <a:xfrm>
          <a:off x="8699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34289</xdr:rowOff>
    </xdr:from>
    <xdr:to>
      <xdr:col>50</xdr:col>
      <xdr:colOff>114300</xdr:colOff>
      <xdr:row>107</xdr:row>
      <xdr:rowOff>40005</xdr:rowOff>
    </xdr:to>
    <xdr:cxnSp macro="">
      <xdr:nvCxnSpPr>
        <xdr:cNvPr id="381" name="直線コネクタ 380">
          <a:extLst>
            <a:ext uri="{FF2B5EF4-FFF2-40B4-BE49-F238E27FC236}">
              <a16:creationId xmlns:a16="http://schemas.microsoft.com/office/drawing/2014/main" id="{06C4BCB5-2FC9-47A6-87FB-A8785D003A07}"/>
            </a:ext>
          </a:extLst>
        </xdr:cNvPr>
        <xdr:cNvCxnSpPr/>
      </xdr:nvCxnSpPr>
      <xdr:spPr>
        <a:xfrm flipV="1">
          <a:off x="8750300" y="183794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166370</xdr:rowOff>
    </xdr:from>
    <xdr:to>
      <xdr:col>41</xdr:col>
      <xdr:colOff>101600</xdr:colOff>
      <xdr:row>107</xdr:row>
      <xdr:rowOff>96520</xdr:rowOff>
    </xdr:to>
    <xdr:sp macro="" textlink="">
      <xdr:nvSpPr>
        <xdr:cNvPr id="382" name="楕円 381">
          <a:extLst>
            <a:ext uri="{FF2B5EF4-FFF2-40B4-BE49-F238E27FC236}">
              <a16:creationId xmlns:a16="http://schemas.microsoft.com/office/drawing/2014/main" id="{1AA9DBC0-B485-424D-A087-8094B021F591}"/>
            </a:ext>
          </a:extLst>
        </xdr:cNvPr>
        <xdr:cNvSpPr/>
      </xdr:nvSpPr>
      <xdr:spPr>
        <a:xfrm>
          <a:off x="7810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40005</xdr:rowOff>
    </xdr:from>
    <xdr:to>
      <xdr:col>45</xdr:col>
      <xdr:colOff>177800</xdr:colOff>
      <xdr:row>107</xdr:row>
      <xdr:rowOff>45720</xdr:rowOff>
    </xdr:to>
    <xdr:cxnSp macro="">
      <xdr:nvCxnSpPr>
        <xdr:cNvPr id="383" name="直線コネクタ 382">
          <a:extLst>
            <a:ext uri="{FF2B5EF4-FFF2-40B4-BE49-F238E27FC236}">
              <a16:creationId xmlns:a16="http://schemas.microsoft.com/office/drawing/2014/main" id="{7B83B0A1-BEEE-424A-9287-4EBFD3908A78}"/>
            </a:ext>
          </a:extLst>
        </xdr:cNvPr>
        <xdr:cNvCxnSpPr/>
      </xdr:nvCxnSpPr>
      <xdr:spPr>
        <a:xfrm flipV="1">
          <a:off x="7861300" y="183851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384" name="楕円 383">
          <a:extLst>
            <a:ext uri="{FF2B5EF4-FFF2-40B4-BE49-F238E27FC236}">
              <a16:creationId xmlns:a16="http://schemas.microsoft.com/office/drawing/2014/main" id="{5681947F-6C4B-49FA-BAFB-F1B17CECC54C}"/>
            </a:ext>
          </a:extLst>
        </xdr:cNvPr>
        <xdr:cNvSpPr/>
      </xdr:nvSpPr>
      <xdr:spPr>
        <a:xfrm>
          <a:off x="6921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45720</xdr:rowOff>
    </xdr:from>
    <xdr:to>
      <xdr:col>41</xdr:col>
      <xdr:colOff>50800</xdr:colOff>
      <xdr:row>107</xdr:row>
      <xdr:rowOff>49530</xdr:rowOff>
    </xdr:to>
    <xdr:cxnSp macro="">
      <xdr:nvCxnSpPr>
        <xdr:cNvPr id="385" name="直線コネクタ 384">
          <a:extLst>
            <a:ext uri="{FF2B5EF4-FFF2-40B4-BE49-F238E27FC236}">
              <a16:creationId xmlns:a16="http://schemas.microsoft.com/office/drawing/2014/main" id="{AF6B6995-FF75-4637-AA2B-002F40FB9B9A}"/>
            </a:ext>
          </a:extLst>
        </xdr:cNvPr>
        <xdr:cNvCxnSpPr/>
      </xdr:nvCxnSpPr>
      <xdr:spPr>
        <a:xfrm flipV="1">
          <a:off x="6972300" y="1839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386" name="n_1aveValue【市民会館】&#10;一人当たり面積">
          <a:extLst>
            <a:ext uri="{FF2B5EF4-FFF2-40B4-BE49-F238E27FC236}">
              <a16:creationId xmlns:a16="http://schemas.microsoft.com/office/drawing/2014/main" id="{F0855A1F-9F58-4E83-B074-21A140A64555}"/>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387" name="n_2aveValue【市民会館】&#10;一人当たり面積">
          <a:extLst>
            <a:ext uri="{FF2B5EF4-FFF2-40B4-BE49-F238E27FC236}">
              <a16:creationId xmlns:a16="http://schemas.microsoft.com/office/drawing/2014/main" id="{5C7E3B4E-C880-4E47-BE2B-9A68555D4423}"/>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388" name="n_3aveValue【市民会館】&#10;一人当たり面積">
          <a:extLst>
            <a:ext uri="{FF2B5EF4-FFF2-40B4-BE49-F238E27FC236}">
              <a16:creationId xmlns:a16="http://schemas.microsoft.com/office/drawing/2014/main" id="{BDDB95FB-6BDB-4998-8618-ADD3F8C67244}"/>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389" name="n_4aveValue【市民会館】&#10;一人当たり面積">
          <a:extLst>
            <a:ext uri="{FF2B5EF4-FFF2-40B4-BE49-F238E27FC236}">
              <a16:creationId xmlns:a16="http://schemas.microsoft.com/office/drawing/2014/main" id="{CE324DC6-CBDB-46D4-B240-482A866FC508}"/>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76216</xdr:rowOff>
    </xdr:from>
    <xdr:ext cx="469744" cy="259045"/>
    <xdr:sp macro="" textlink="">
      <xdr:nvSpPr>
        <xdr:cNvPr id="390" name="n_1mainValue【市民会館】&#10;一人当たり面積">
          <a:extLst>
            <a:ext uri="{FF2B5EF4-FFF2-40B4-BE49-F238E27FC236}">
              <a16:creationId xmlns:a16="http://schemas.microsoft.com/office/drawing/2014/main" id="{0D132BFB-C20A-49CB-BB82-1F3C63C818E0}"/>
            </a:ext>
          </a:extLst>
        </xdr:cNvPr>
        <xdr:cNvSpPr txBox="1"/>
      </xdr:nvSpPr>
      <xdr:spPr>
        <a:xfrm>
          <a:off x="93917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81932</xdr:rowOff>
    </xdr:from>
    <xdr:ext cx="469744" cy="259045"/>
    <xdr:sp macro="" textlink="">
      <xdr:nvSpPr>
        <xdr:cNvPr id="391" name="n_2mainValue【市民会館】&#10;一人当たり面積">
          <a:extLst>
            <a:ext uri="{FF2B5EF4-FFF2-40B4-BE49-F238E27FC236}">
              <a16:creationId xmlns:a16="http://schemas.microsoft.com/office/drawing/2014/main" id="{896FB971-1401-4B64-BBFF-39AE3C99B4E2}"/>
            </a:ext>
          </a:extLst>
        </xdr:cNvPr>
        <xdr:cNvSpPr txBox="1"/>
      </xdr:nvSpPr>
      <xdr:spPr>
        <a:xfrm>
          <a:off x="85154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87647</xdr:rowOff>
    </xdr:from>
    <xdr:ext cx="469744" cy="259045"/>
    <xdr:sp macro="" textlink="">
      <xdr:nvSpPr>
        <xdr:cNvPr id="392" name="n_3mainValue【市民会館】&#10;一人当たり面積">
          <a:extLst>
            <a:ext uri="{FF2B5EF4-FFF2-40B4-BE49-F238E27FC236}">
              <a16:creationId xmlns:a16="http://schemas.microsoft.com/office/drawing/2014/main" id="{51726DB9-4E17-48DE-A01E-73AC40622433}"/>
            </a:ext>
          </a:extLst>
        </xdr:cNvPr>
        <xdr:cNvSpPr txBox="1"/>
      </xdr:nvSpPr>
      <xdr:spPr>
        <a:xfrm>
          <a:off x="7626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91457</xdr:rowOff>
    </xdr:from>
    <xdr:ext cx="469744" cy="259045"/>
    <xdr:sp macro="" textlink="">
      <xdr:nvSpPr>
        <xdr:cNvPr id="393" name="n_4mainValue【市民会館】&#10;一人当たり面積">
          <a:extLst>
            <a:ext uri="{FF2B5EF4-FFF2-40B4-BE49-F238E27FC236}">
              <a16:creationId xmlns:a16="http://schemas.microsoft.com/office/drawing/2014/main" id="{E27C8B91-C1F5-484D-8690-32E10DF6FCB7}"/>
            </a:ext>
          </a:extLst>
        </xdr:cNvPr>
        <xdr:cNvSpPr txBox="1"/>
      </xdr:nvSpPr>
      <xdr:spPr>
        <a:xfrm>
          <a:off x="6737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EDF8DA69-80E4-4756-B8EE-5C89066DE7F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53F10C32-0E09-4DA6-B26E-E8D570429BC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988BF2A5-232A-4173-A857-82430C97D2D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A1009254-A7F7-4A29-B8DD-D3E6949D473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433D68A1-E75A-4DDA-BE7A-9A866FD609A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3F7AAF26-FCC9-408A-86BA-F9CAAA7E338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F9AC1253-5277-4948-8C07-8AD8C31DDDB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B2451616-E441-480D-8365-8E90465E974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57827CD5-2C2E-4F61-BA7E-06B2FCF0024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B4509FE8-7D1D-46F8-8ABB-9C09DD929FA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1C19D44-2B57-4601-8517-C64AC0C38A3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F33DCE5F-ADB9-4721-9BD6-29E800C509D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54649478-B172-4C31-AC73-D1A1E0BCC49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B875F869-DE30-4160-9E13-B8F66B87B83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EB2C342E-B635-4162-A028-650C697FD09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9DCC5CAA-1DE2-4E8C-AA0F-6E589656540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7E1E7F23-4FB3-437A-AEA2-AD7BD3ABC09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D7C487C5-4091-465F-BDA2-883D6F4A4E3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01348E81-454E-4685-AC74-3EB27A37A30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269E1BA0-D424-43C1-BB8B-0B2253832E2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56BAA8F6-9D44-49DB-BD1F-342BE502BC0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AD98D938-35BE-4F85-8906-9126329D115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2A6F16A8-F175-476B-9F93-0622D152CAC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18FF3010-6BB5-404A-81DE-FA5B254CE01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D816DA69-B44E-407D-A09B-F2BA38E4808E}"/>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36D6B3E1-2FE4-418F-9D64-2E177CD74A3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22B03DBD-3A99-4A60-A6F8-C510E587863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1B7ABDA6-959E-411F-B16C-BC386D33922C}"/>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2" name="直線コネクタ 421">
          <a:extLst>
            <a:ext uri="{FF2B5EF4-FFF2-40B4-BE49-F238E27FC236}">
              <a16:creationId xmlns:a16="http://schemas.microsoft.com/office/drawing/2014/main" id="{34AF9C6E-9997-41A6-A46F-70349F8CE145}"/>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A3403029-A469-4BBE-A5DD-59A92E5CD7A8}"/>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24" name="フローチャート: 判断 423">
          <a:extLst>
            <a:ext uri="{FF2B5EF4-FFF2-40B4-BE49-F238E27FC236}">
              <a16:creationId xmlns:a16="http://schemas.microsoft.com/office/drawing/2014/main" id="{57B3C9F6-9365-48C8-88CD-FD6E9E4FA8B5}"/>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5" name="フローチャート: 判断 424">
          <a:extLst>
            <a:ext uri="{FF2B5EF4-FFF2-40B4-BE49-F238E27FC236}">
              <a16:creationId xmlns:a16="http://schemas.microsoft.com/office/drawing/2014/main" id="{CF631A91-0116-4AA2-ABDC-3B60A6E9C172}"/>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6" name="フローチャート: 判断 425">
          <a:extLst>
            <a:ext uri="{FF2B5EF4-FFF2-40B4-BE49-F238E27FC236}">
              <a16:creationId xmlns:a16="http://schemas.microsoft.com/office/drawing/2014/main" id="{55501CFB-D20E-4D3E-928E-8B259B062CB7}"/>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a:extLst>
            <a:ext uri="{FF2B5EF4-FFF2-40B4-BE49-F238E27FC236}">
              <a16:creationId xmlns:a16="http://schemas.microsoft.com/office/drawing/2014/main" id="{B3DD986B-B6CC-4D99-8160-FB526A8AE334}"/>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8" name="フローチャート: 判断 427">
          <a:extLst>
            <a:ext uri="{FF2B5EF4-FFF2-40B4-BE49-F238E27FC236}">
              <a16:creationId xmlns:a16="http://schemas.microsoft.com/office/drawing/2014/main" id="{B6B5F0A9-5926-42C8-A977-98AE6465D986}"/>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6C8F570-ED1C-46A5-A64B-3A73E64D9A3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4CD9D6D-FCE2-45FA-8C65-98480029988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E4E8340-2193-47AB-996E-7EB035A9FDB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72999FC-83E9-4A4E-8BA4-6A19C902702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BD8F26B-987F-4E79-BB72-EF2DD22B6A2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113030</xdr:rowOff>
    </xdr:from>
    <xdr:to>
      <xdr:col>85</xdr:col>
      <xdr:colOff>177800</xdr:colOff>
      <xdr:row>39</xdr:row>
      <xdr:rowOff>43180</xdr:rowOff>
    </xdr:to>
    <xdr:sp macro="" textlink="">
      <xdr:nvSpPr>
        <xdr:cNvPr id="434" name="楕円 433">
          <a:extLst>
            <a:ext uri="{FF2B5EF4-FFF2-40B4-BE49-F238E27FC236}">
              <a16:creationId xmlns:a16="http://schemas.microsoft.com/office/drawing/2014/main" id="{AB5DA353-8319-4EE3-9784-E8059E3AE657}"/>
            </a:ext>
          </a:extLst>
        </xdr:cNvPr>
        <xdr:cNvSpPr/>
      </xdr:nvSpPr>
      <xdr:spPr>
        <a:xfrm>
          <a:off x="162687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91457</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F874829B-A57F-4B1C-98B9-CC95D29EF5F9}"/>
            </a:ext>
          </a:extLst>
        </xdr:cNvPr>
        <xdr:cNvSpPr txBox="1"/>
      </xdr:nvSpPr>
      <xdr:spPr>
        <a:xfrm>
          <a:off x="16357600"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88265</xdr:rowOff>
    </xdr:from>
    <xdr:to>
      <xdr:col>81</xdr:col>
      <xdr:colOff>101600</xdr:colOff>
      <xdr:row>39</xdr:row>
      <xdr:rowOff>18415</xdr:rowOff>
    </xdr:to>
    <xdr:sp macro="" textlink="">
      <xdr:nvSpPr>
        <xdr:cNvPr id="436" name="楕円 435">
          <a:extLst>
            <a:ext uri="{FF2B5EF4-FFF2-40B4-BE49-F238E27FC236}">
              <a16:creationId xmlns:a16="http://schemas.microsoft.com/office/drawing/2014/main" id="{4882925C-1B03-4DBA-9162-64B24A32C519}"/>
            </a:ext>
          </a:extLst>
        </xdr:cNvPr>
        <xdr:cNvSpPr/>
      </xdr:nvSpPr>
      <xdr:spPr>
        <a:xfrm>
          <a:off x="15430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139065</xdr:rowOff>
    </xdr:from>
    <xdr:to>
      <xdr:col>85</xdr:col>
      <xdr:colOff>127000</xdr:colOff>
      <xdr:row>38</xdr:row>
      <xdr:rowOff>163830</xdr:rowOff>
    </xdr:to>
    <xdr:cxnSp macro="">
      <xdr:nvCxnSpPr>
        <xdr:cNvPr id="437" name="直線コネクタ 436">
          <a:extLst>
            <a:ext uri="{FF2B5EF4-FFF2-40B4-BE49-F238E27FC236}">
              <a16:creationId xmlns:a16="http://schemas.microsoft.com/office/drawing/2014/main" id="{642FE45B-E232-4B9E-AFDF-4A0199436E85}"/>
            </a:ext>
          </a:extLst>
        </xdr:cNvPr>
        <xdr:cNvCxnSpPr/>
      </xdr:nvCxnSpPr>
      <xdr:spPr>
        <a:xfrm>
          <a:off x="15481300" y="665416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73025</xdr:rowOff>
    </xdr:from>
    <xdr:to>
      <xdr:col>76</xdr:col>
      <xdr:colOff>165100</xdr:colOff>
      <xdr:row>39</xdr:row>
      <xdr:rowOff>3175</xdr:rowOff>
    </xdr:to>
    <xdr:sp macro="" textlink="">
      <xdr:nvSpPr>
        <xdr:cNvPr id="438" name="楕円 437">
          <a:extLst>
            <a:ext uri="{FF2B5EF4-FFF2-40B4-BE49-F238E27FC236}">
              <a16:creationId xmlns:a16="http://schemas.microsoft.com/office/drawing/2014/main" id="{87309AAC-5EE8-46F9-87F3-602F75D4A0E2}"/>
            </a:ext>
          </a:extLst>
        </xdr:cNvPr>
        <xdr:cNvSpPr/>
      </xdr:nvSpPr>
      <xdr:spPr>
        <a:xfrm>
          <a:off x="14541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123825</xdr:rowOff>
    </xdr:from>
    <xdr:to>
      <xdr:col>81</xdr:col>
      <xdr:colOff>50800</xdr:colOff>
      <xdr:row>38</xdr:row>
      <xdr:rowOff>139065</xdr:rowOff>
    </xdr:to>
    <xdr:cxnSp macro="">
      <xdr:nvCxnSpPr>
        <xdr:cNvPr id="439" name="直線コネクタ 438">
          <a:extLst>
            <a:ext uri="{FF2B5EF4-FFF2-40B4-BE49-F238E27FC236}">
              <a16:creationId xmlns:a16="http://schemas.microsoft.com/office/drawing/2014/main" id="{6D3D6189-8237-4DB4-82F1-75FBBC1B3C00}"/>
            </a:ext>
          </a:extLst>
        </xdr:cNvPr>
        <xdr:cNvCxnSpPr/>
      </xdr:nvCxnSpPr>
      <xdr:spPr>
        <a:xfrm>
          <a:off x="14592300" y="66389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440" name="楕円 439">
          <a:extLst>
            <a:ext uri="{FF2B5EF4-FFF2-40B4-BE49-F238E27FC236}">
              <a16:creationId xmlns:a16="http://schemas.microsoft.com/office/drawing/2014/main" id="{6644718A-6F29-4B5B-8739-81C7318B42A4}"/>
            </a:ext>
          </a:extLst>
        </xdr:cNvPr>
        <xdr:cNvSpPr/>
      </xdr:nvSpPr>
      <xdr:spPr>
        <a:xfrm>
          <a:off x="1365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76200</xdr:rowOff>
    </xdr:from>
    <xdr:to>
      <xdr:col>76</xdr:col>
      <xdr:colOff>114300</xdr:colOff>
      <xdr:row>38</xdr:row>
      <xdr:rowOff>123825</xdr:rowOff>
    </xdr:to>
    <xdr:cxnSp macro="">
      <xdr:nvCxnSpPr>
        <xdr:cNvPr id="441" name="直線コネクタ 440">
          <a:extLst>
            <a:ext uri="{FF2B5EF4-FFF2-40B4-BE49-F238E27FC236}">
              <a16:creationId xmlns:a16="http://schemas.microsoft.com/office/drawing/2014/main" id="{7734F086-BAD1-437B-8FE1-F6792EE0268D}"/>
            </a:ext>
          </a:extLst>
        </xdr:cNvPr>
        <xdr:cNvCxnSpPr/>
      </xdr:nvCxnSpPr>
      <xdr:spPr>
        <a:xfrm>
          <a:off x="13703300" y="65913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63500</xdr:rowOff>
    </xdr:from>
    <xdr:to>
      <xdr:col>67</xdr:col>
      <xdr:colOff>101600</xdr:colOff>
      <xdr:row>40</xdr:row>
      <xdr:rowOff>165100</xdr:rowOff>
    </xdr:to>
    <xdr:sp macro="" textlink="">
      <xdr:nvSpPr>
        <xdr:cNvPr id="442" name="楕円 441">
          <a:extLst>
            <a:ext uri="{FF2B5EF4-FFF2-40B4-BE49-F238E27FC236}">
              <a16:creationId xmlns:a16="http://schemas.microsoft.com/office/drawing/2014/main" id="{3BA3159C-A6D6-4ECD-90A1-821E33F3D9DC}"/>
            </a:ext>
          </a:extLst>
        </xdr:cNvPr>
        <xdr:cNvSpPr/>
      </xdr:nvSpPr>
      <xdr:spPr>
        <a:xfrm>
          <a:off x="12763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76200</xdr:rowOff>
    </xdr:from>
    <xdr:to>
      <xdr:col>71</xdr:col>
      <xdr:colOff>177800</xdr:colOff>
      <xdr:row>40</xdr:row>
      <xdr:rowOff>114300</xdr:rowOff>
    </xdr:to>
    <xdr:cxnSp macro="">
      <xdr:nvCxnSpPr>
        <xdr:cNvPr id="443" name="直線コネクタ 442">
          <a:extLst>
            <a:ext uri="{FF2B5EF4-FFF2-40B4-BE49-F238E27FC236}">
              <a16:creationId xmlns:a16="http://schemas.microsoft.com/office/drawing/2014/main" id="{237FB658-8EAF-48C2-8488-E78C1756FDD9}"/>
            </a:ext>
          </a:extLst>
        </xdr:cNvPr>
        <xdr:cNvCxnSpPr/>
      </xdr:nvCxnSpPr>
      <xdr:spPr>
        <a:xfrm flipV="1">
          <a:off x="12814300" y="65913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96E21E21-88A1-4D02-9FD1-02F43239A901}"/>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9329F13B-7C17-4444-90A9-9A49A480A111}"/>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2436A762-5309-4817-A76D-1DE390C8216B}"/>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06A7B08F-BCC9-46D0-A7A0-95E4A8047DA2}"/>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9542</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CD3FFA67-EED2-4DDE-8C28-67439B0D0D85}"/>
            </a:ext>
          </a:extLst>
        </xdr:cNvPr>
        <xdr:cNvSpPr txBox="1"/>
      </xdr:nvSpPr>
      <xdr:spPr>
        <a:xfrm>
          <a:off x="1526604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165752</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32037981-4AB5-4FFD-AD59-60A43C367580}"/>
            </a:ext>
          </a:extLst>
        </xdr:cNvPr>
        <xdr:cNvSpPr txBox="1"/>
      </xdr:nvSpPr>
      <xdr:spPr>
        <a:xfrm>
          <a:off x="14389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8178AF09-3CDA-40DA-BE08-FCF9F8DB7C8A}"/>
            </a:ext>
          </a:extLst>
        </xdr:cNvPr>
        <xdr:cNvSpPr txBox="1"/>
      </xdr:nvSpPr>
      <xdr:spPr>
        <a:xfrm>
          <a:off x="13500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156227</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48FB9F15-02B9-4972-AA00-454A492C82F1}"/>
            </a:ext>
          </a:extLst>
        </xdr:cNvPr>
        <xdr:cNvSpPr txBox="1"/>
      </xdr:nvSpPr>
      <xdr:spPr>
        <a:xfrm>
          <a:off x="12611744"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9C81E7E4-6827-4106-86C3-065E3FF2B38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D925B8FF-1981-4531-8AF7-2415B2FD463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7EE689A9-6442-4F79-998A-9C6FDD84EC1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2F945472-C545-4F31-B9B3-D95FF82994B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618921AB-C306-48FA-8364-48DBAC9EDC9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C9D145ED-4F4F-4EBC-96CA-14724E22EDC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A7F7B731-765E-4FB3-AB81-7D4144D153E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E7AA20EF-E5C8-4C79-8905-F56DD624FAD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EFD25890-CB0D-4A34-8C86-667D6F39485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CB74B339-0209-401D-B3D6-E16AE893F7F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5D9C6F7E-F996-4250-BA3C-AAEEBA78C75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a:extLst>
            <a:ext uri="{FF2B5EF4-FFF2-40B4-BE49-F238E27FC236}">
              <a16:creationId xmlns:a16="http://schemas.microsoft.com/office/drawing/2014/main" id="{BEA3289F-C5C3-42CE-B158-40A2944E957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DE262D89-46B3-4051-9064-AAA117DDF9C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a:extLst>
            <a:ext uri="{FF2B5EF4-FFF2-40B4-BE49-F238E27FC236}">
              <a16:creationId xmlns:a16="http://schemas.microsoft.com/office/drawing/2014/main" id="{126C29D5-F741-458F-BC9A-B0D31213C72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EA5CEF2E-6CB6-44EB-8D4A-A40FA51D25D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D464865F-EDD1-48A1-993F-6C69C2AC0CB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32D1A018-237C-4E2B-92B7-DC71A98036F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a:extLst>
            <a:ext uri="{FF2B5EF4-FFF2-40B4-BE49-F238E27FC236}">
              <a16:creationId xmlns:a16="http://schemas.microsoft.com/office/drawing/2014/main" id="{DFE2D56E-26DE-4F5F-B187-8D7DD440199C}"/>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419FD28A-F325-41C9-8B6C-7F02BDF61B9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a:extLst>
            <a:ext uri="{FF2B5EF4-FFF2-40B4-BE49-F238E27FC236}">
              <a16:creationId xmlns:a16="http://schemas.microsoft.com/office/drawing/2014/main" id="{68005E67-37A0-4606-89D3-A6C78AB7CABA}"/>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7AC919DB-9EB1-47BE-86E0-39DD1FE7B89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77E6D810-5A65-4BA4-93AA-0C4DA1C7046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4D3A9962-2838-415D-A1E0-3EF0FCBC8D1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75" name="直線コネクタ 474">
          <a:extLst>
            <a:ext uri="{FF2B5EF4-FFF2-40B4-BE49-F238E27FC236}">
              <a16:creationId xmlns:a16="http://schemas.microsoft.com/office/drawing/2014/main" id="{A5883BE7-91F6-4CC0-9DAB-5FBA1A56A0B4}"/>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76" name="【一般廃棄物処理施設】&#10;一人当たり有形固定資産（償却資産）額最小値テキスト">
          <a:extLst>
            <a:ext uri="{FF2B5EF4-FFF2-40B4-BE49-F238E27FC236}">
              <a16:creationId xmlns:a16="http://schemas.microsoft.com/office/drawing/2014/main" id="{FF438E28-E101-4991-BB7E-63E40C0D5D21}"/>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77" name="直線コネクタ 476">
          <a:extLst>
            <a:ext uri="{FF2B5EF4-FFF2-40B4-BE49-F238E27FC236}">
              <a16:creationId xmlns:a16="http://schemas.microsoft.com/office/drawing/2014/main" id="{76A2F262-2635-4BD6-8F9D-F0D15186E747}"/>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64AEF5E3-A75F-4ACD-B1E8-62E5832769CA}"/>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79" name="直線コネクタ 478">
          <a:extLst>
            <a:ext uri="{FF2B5EF4-FFF2-40B4-BE49-F238E27FC236}">
              <a16:creationId xmlns:a16="http://schemas.microsoft.com/office/drawing/2014/main" id="{A6AE22AD-3B53-4108-B0CC-9E093468A2DD}"/>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B4FA698F-0BCF-4C04-B68C-965401B0FD77}"/>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81" name="フローチャート: 判断 480">
          <a:extLst>
            <a:ext uri="{FF2B5EF4-FFF2-40B4-BE49-F238E27FC236}">
              <a16:creationId xmlns:a16="http://schemas.microsoft.com/office/drawing/2014/main" id="{45719E2C-FDF7-4768-835C-6D4C520FCFB2}"/>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82" name="フローチャート: 判断 481">
          <a:extLst>
            <a:ext uri="{FF2B5EF4-FFF2-40B4-BE49-F238E27FC236}">
              <a16:creationId xmlns:a16="http://schemas.microsoft.com/office/drawing/2014/main" id="{35571182-B29D-4486-B462-1D77FD4529C5}"/>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83" name="フローチャート: 判断 482">
          <a:extLst>
            <a:ext uri="{FF2B5EF4-FFF2-40B4-BE49-F238E27FC236}">
              <a16:creationId xmlns:a16="http://schemas.microsoft.com/office/drawing/2014/main" id="{531DFBF9-8B7F-4ADA-B0A6-34B191A83F9C}"/>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484" name="フローチャート: 判断 483">
          <a:extLst>
            <a:ext uri="{FF2B5EF4-FFF2-40B4-BE49-F238E27FC236}">
              <a16:creationId xmlns:a16="http://schemas.microsoft.com/office/drawing/2014/main" id="{2178C28C-1FB3-414B-8F7B-E2315BA2940D}"/>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485" name="フローチャート: 判断 484">
          <a:extLst>
            <a:ext uri="{FF2B5EF4-FFF2-40B4-BE49-F238E27FC236}">
              <a16:creationId xmlns:a16="http://schemas.microsoft.com/office/drawing/2014/main" id="{1C2A9785-74FE-44B3-B45C-02879FA9C140}"/>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F941BEB-2A08-494A-8A01-C0C1F7F42B7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64E9534-E2BF-4B57-BD42-56E605F6C25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11A5F1C-9EEC-4E0C-8300-DF9BAEDA9A3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5B11010-E69D-4003-B253-7169CAAD965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6A94120-BCBA-4133-961E-7E33821ADDD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86162</xdr:rowOff>
    </xdr:from>
    <xdr:to>
      <xdr:col>116</xdr:col>
      <xdr:colOff>114300</xdr:colOff>
      <xdr:row>40</xdr:row>
      <xdr:rowOff>16312</xdr:rowOff>
    </xdr:to>
    <xdr:sp macro="" textlink="">
      <xdr:nvSpPr>
        <xdr:cNvPr id="491" name="楕円 490">
          <a:extLst>
            <a:ext uri="{FF2B5EF4-FFF2-40B4-BE49-F238E27FC236}">
              <a16:creationId xmlns:a16="http://schemas.microsoft.com/office/drawing/2014/main" id="{4255E707-6BB3-4564-808E-920DEF10C7B2}"/>
            </a:ext>
          </a:extLst>
        </xdr:cNvPr>
        <xdr:cNvSpPr/>
      </xdr:nvSpPr>
      <xdr:spPr>
        <a:xfrm>
          <a:off x="22110700" y="677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64589</xdr:rowOff>
    </xdr:from>
    <xdr:ext cx="599010" cy="259045"/>
    <xdr:sp macro="" textlink="">
      <xdr:nvSpPr>
        <xdr:cNvPr id="492" name="【一般廃棄物処理施設】&#10;一人当たり有形固定資産（償却資産）額該当値テキスト">
          <a:extLst>
            <a:ext uri="{FF2B5EF4-FFF2-40B4-BE49-F238E27FC236}">
              <a16:creationId xmlns:a16="http://schemas.microsoft.com/office/drawing/2014/main" id="{97125DF9-F9FF-46C1-A7CE-86641D0E50B3}"/>
            </a:ext>
          </a:extLst>
        </xdr:cNvPr>
        <xdr:cNvSpPr txBox="1"/>
      </xdr:nvSpPr>
      <xdr:spPr>
        <a:xfrm>
          <a:off x="22199600" y="675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109913</xdr:rowOff>
    </xdr:from>
    <xdr:to>
      <xdr:col>112</xdr:col>
      <xdr:colOff>38100</xdr:colOff>
      <xdr:row>40</xdr:row>
      <xdr:rowOff>40063</xdr:rowOff>
    </xdr:to>
    <xdr:sp macro="" textlink="">
      <xdr:nvSpPr>
        <xdr:cNvPr id="493" name="楕円 492">
          <a:extLst>
            <a:ext uri="{FF2B5EF4-FFF2-40B4-BE49-F238E27FC236}">
              <a16:creationId xmlns:a16="http://schemas.microsoft.com/office/drawing/2014/main" id="{3FC4174D-6F23-428F-9DF7-A1E1DEE57242}"/>
            </a:ext>
          </a:extLst>
        </xdr:cNvPr>
        <xdr:cNvSpPr/>
      </xdr:nvSpPr>
      <xdr:spPr>
        <a:xfrm>
          <a:off x="21272500" y="67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136962</xdr:rowOff>
    </xdr:from>
    <xdr:to>
      <xdr:col>116</xdr:col>
      <xdr:colOff>63500</xdr:colOff>
      <xdr:row>39</xdr:row>
      <xdr:rowOff>160713</xdr:rowOff>
    </xdr:to>
    <xdr:cxnSp macro="">
      <xdr:nvCxnSpPr>
        <xdr:cNvPr id="494" name="直線コネクタ 493">
          <a:extLst>
            <a:ext uri="{FF2B5EF4-FFF2-40B4-BE49-F238E27FC236}">
              <a16:creationId xmlns:a16="http://schemas.microsoft.com/office/drawing/2014/main" id="{98360A73-816E-409A-897B-E7C54523DC78}"/>
            </a:ext>
          </a:extLst>
        </xdr:cNvPr>
        <xdr:cNvCxnSpPr/>
      </xdr:nvCxnSpPr>
      <xdr:spPr>
        <a:xfrm flipV="1">
          <a:off x="21323300" y="6823512"/>
          <a:ext cx="838200" cy="2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131223</xdr:rowOff>
    </xdr:from>
    <xdr:to>
      <xdr:col>107</xdr:col>
      <xdr:colOff>101600</xdr:colOff>
      <xdr:row>40</xdr:row>
      <xdr:rowOff>61373</xdr:rowOff>
    </xdr:to>
    <xdr:sp macro="" textlink="">
      <xdr:nvSpPr>
        <xdr:cNvPr id="495" name="楕円 494">
          <a:extLst>
            <a:ext uri="{FF2B5EF4-FFF2-40B4-BE49-F238E27FC236}">
              <a16:creationId xmlns:a16="http://schemas.microsoft.com/office/drawing/2014/main" id="{C7D2A615-61E2-4A98-88FB-09D43730E0B1}"/>
            </a:ext>
          </a:extLst>
        </xdr:cNvPr>
        <xdr:cNvSpPr/>
      </xdr:nvSpPr>
      <xdr:spPr>
        <a:xfrm>
          <a:off x="20383500" y="681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160713</xdr:rowOff>
    </xdr:from>
    <xdr:to>
      <xdr:col>111</xdr:col>
      <xdr:colOff>177800</xdr:colOff>
      <xdr:row>40</xdr:row>
      <xdr:rowOff>10573</xdr:rowOff>
    </xdr:to>
    <xdr:cxnSp macro="">
      <xdr:nvCxnSpPr>
        <xdr:cNvPr id="496" name="直線コネクタ 495">
          <a:extLst>
            <a:ext uri="{FF2B5EF4-FFF2-40B4-BE49-F238E27FC236}">
              <a16:creationId xmlns:a16="http://schemas.microsoft.com/office/drawing/2014/main" id="{BBF64A1E-8BEE-4FA3-945F-5BBFF8735290}"/>
            </a:ext>
          </a:extLst>
        </xdr:cNvPr>
        <xdr:cNvCxnSpPr/>
      </xdr:nvCxnSpPr>
      <xdr:spPr>
        <a:xfrm flipV="1">
          <a:off x="20434300" y="6847263"/>
          <a:ext cx="889000" cy="2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137486</xdr:rowOff>
    </xdr:from>
    <xdr:to>
      <xdr:col>102</xdr:col>
      <xdr:colOff>165100</xdr:colOff>
      <xdr:row>40</xdr:row>
      <xdr:rowOff>67636</xdr:rowOff>
    </xdr:to>
    <xdr:sp macro="" textlink="">
      <xdr:nvSpPr>
        <xdr:cNvPr id="497" name="楕円 496">
          <a:extLst>
            <a:ext uri="{FF2B5EF4-FFF2-40B4-BE49-F238E27FC236}">
              <a16:creationId xmlns:a16="http://schemas.microsoft.com/office/drawing/2014/main" id="{05D45977-3044-47FF-9E0A-F686F113A10D}"/>
            </a:ext>
          </a:extLst>
        </xdr:cNvPr>
        <xdr:cNvSpPr/>
      </xdr:nvSpPr>
      <xdr:spPr>
        <a:xfrm>
          <a:off x="19494500" y="682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10573</xdr:rowOff>
    </xdr:from>
    <xdr:to>
      <xdr:col>107</xdr:col>
      <xdr:colOff>50800</xdr:colOff>
      <xdr:row>40</xdr:row>
      <xdr:rowOff>16836</xdr:rowOff>
    </xdr:to>
    <xdr:cxnSp macro="">
      <xdr:nvCxnSpPr>
        <xdr:cNvPr id="498" name="直線コネクタ 497">
          <a:extLst>
            <a:ext uri="{FF2B5EF4-FFF2-40B4-BE49-F238E27FC236}">
              <a16:creationId xmlns:a16="http://schemas.microsoft.com/office/drawing/2014/main" id="{8FE2C2C7-3793-4596-BA22-FDC4B28E38CE}"/>
            </a:ext>
          </a:extLst>
        </xdr:cNvPr>
        <xdr:cNvCxnSpPr/>
      </xdr:nvCxnSpPr>
      <xdr:spPr>
        <a:xfrm flipV="1">
          <a:off x="19545300" y="6868573"/>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144337</xdr:rowOff>
    </xdr:from>
    <xdr:to>
      <xdr:col>98</xdr:col>
      <xdr:colOff>38100</xdr:colOff>
      <xdr:row>36</xdr:row>
      <xdr:rowOff>74487</xdr:rowOff>
    </xdr:to>
    <xdr:sp macro="" textlink="">
      <xdr:nvSpPr>
        <xdr:cNvPr id="499" name="楕円 498">
          <a:extLst>
            <a:ext uri="{FF2B5EF4-FFF2-40B4-BE49-F238E27FC236}">
              <a16:creationId xmlns:a16="http://schemas.microsoft.com/office/drawing/2014/main" id="{98ECBA2D-6843-44AD-A812-F08F48077BDA}"/>
            </a:ext>
          </a:extLst>
        </xdr:cNvPr>
        <xdr:cNvSpPr/>
      </xdr:nvSpPr>
      <xdr:spPr>
        <a:xfrm>
          <a:off x="18605500" y="614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23687</xdr:rowOff>
    </xdr:from>
    <xdr:to>
      <xdr:col>102</xdr:col>
      <xdr:colOff>114300</xdr:colOff>
      <xdr:row>40</xdr:row>
      <xdr:rowOff>16836</xdr:rowOff>
    </xdr:to>
    <xdr:cxnSp macro="">
      <xdr:nvCxnSpPr>
        <xdr:cNvPr id="500" name="直線コネクタ 499">
          <a:extLst>
            <a:ext uri="{FF2B5EF4-FFF2-40B4-BE49-F238E27FC236}">
              <a16:creationId xmlns:a16="http://schemas.microsoft.com/office/drawing/2014/main" id="{D4E1C284-1008-4022-AE88-BC6667C1E41D}"/>
            </a:ext>
          </a:extLst>
        </xdr:cNvPr>
        <xdr:cNvCxnSpPr/>
      </xdr:nvCxnSpPr>
      <xdr:spPr>
        <a:xfrm>
          <a:off x="18656300" y="6195887"/>
          <a:ext cx="889000" cy="67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01" name="n_1aveValue【一般廃棄物処理施設】&#10;一人当たり有形固定資産（償却資産）額">
          <a:extLst>
            <a:ext uri="{FF2B5EF4-FFF2-40B4-BE49-F238E27FC236}">
              <a16:creationId xmlns:a16="http://schemas.microsoft.com/office/drawing/2014/main" id="{3F9D6F5D-D291-4BBE-9BFE-41A98A115F3C}"/>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02" name="n_2aveValue【一般廃棄物処理施設】&#10;一人当たり有形固定資産（償却資産）額">
          <a:extLst>
            <a:ext uri="{FF2B5EF4-FFF2-40B4-BE49-F238E27FC236}">
              <a16:creationId xmlns:a16="http://schemas.microsoft.com/office/drawing/2014/main" id="{8023A636-F01C-4BE6-8250-2DF22B311689}"/>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503" name="n_3aveValue【一般廃棄物処理施設】&#10;一人当たり有形固定資産（償却資産）額">
          <a:extLst>
            <a:ext uri="{FF2B5EF4-FFF2-40B4-BE49-F238E27FC236}">
              <a16:creationId xmlns:a16="http://schemas.microsoft.com/office/drawing/2014/main" id="{4B081869-0888-411B-BE07-AE79D5EDF93A}"/>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504" name="n_4aveValue【一般廃棄物処理施設】&#10;一人当たり有形固定資産（償却資産）額">
          <a:extLst>
            <a:ext uri="{FF2B5EF4-FFF2-40B4-BE49-F238E27FC236}">
              <a16:creationId xmlns:a16="http://schemas.microsoft.com/office/drawing/2014/main" id="{0B207D21-44D4-480F-9BD3-0A1B787445CF}"/>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31190</xdr:rowOff>
    </xdr:from>
    <xdr:ext cx="599010" cy="259045"/>
    <xdr:sp macro="" textlink="">
      <xdr:nvSpPr>
        <xdr:cNvPr id="505" name="n_1mainValue【一般廃棄物処理施設】&#10;一人当たり有形固定資産（償却資産）額">
          <a:extLst>
            <a:ext uri="{FF2B5EF4-FFF2-40B4-BE49-F238E27FC236}">
              <a16:creationId xmlns:a16="http://schemas.microsoft.com/office/drawing/2014/main" id="{C081CA82-4F2F-46B0-82B5-9101456B0256}"/>
            </a:ext>
          </a:extLst>
        </xdr:cNvPr>
        <xdr:cNvSpPr txBox="1"/>
      </xdr:nvSpPr>
      <xdr:spPr>
        <a:xfrm>
          <a:off x="21011095" y="688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52500</xdr:rowOff>
    </xdr:from>
    <xdr:ext cx="534377" cy="259045"/>
    <xdr:sp macro="" textlink="">
      <xdr:nvSpPr>
        <xdr:cNvPr id="506" name="n_2mainValue【一般廃棄物処理施設】&#10;一人当たり有形固定資産（償却資産）額">
          <a:extLst>
            <a:ext uri="{FF2B5EF4-FFF2-40B4-BE49-F238E27FC236}">
              <a16:creationId xmlns:a16="http://schemas.microsoft.com/office/drawing/2014/main" id="{F87A52F0-B319-4313-9D3F-1312AA99B7E3}"/>
            </a:ext>
          </a:extLst>
        </xdr:cNvPr>
        <xdr:cNvSpPr txBox="1"/>
      </xdr:nvSpPr>
      <xdr:spPr>
        <a:xfrm>
          <a:off x="20167111" y="69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58763</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4395C3C5-3845-4524-A99B-623EBE3EC69E}"/>
            </a:ext>
          </a:extLst>
        </xdr:cNvPr>
        <xdr:cNvSpPr txBox="1"/>
      </xdr:nvSpPr>
      <xdr:spPr>
        <a:xfrm>
          <a:off x="19278111" y="691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91014</xdr:rowOff>
    </xdr:from>
    <xdr:ext cx="599010" cy="259045"/>
    <xdr:sp macro="" textlink="">
      <xdr:nvSpPr>
        <xdr:cNvPr id="508" name="n_4mainValue【一般廃棄物処理施設】&#10;一人当たり有形固定資産（償却資産）額">
          <a:extLst>
            <a:ext uri="{FF2B5EF4-FFF2-40B4-BE49-F238E27FC236}">
              <a16:creationId xmlns:a16="http://schemas.microsoft.com/office/drawing/2014/main" id="{F36B3304-40F5-46BC-9A17-26038158A939}"/>
            </a:ext>
          </a:extLst>
        </xdr:cNvPr>
        <xdr:cNvSpPr txBox="1"/>
      </xdr:nvSpPr>
      <xdr:spPr>
        <a:xfrm>
          <a:off x="18356795" y="592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A446B28-B3C4-4E20-AF0C-798A9346A2F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F77A40D9-AB7A-4774-BF4C-02B740A94B4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8C029AE9-8A54-4804-B2C7-E23E565C4FD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8D32383C-1DAA-4696-A920-100D286AFFA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EF787668-9A83-4638-9169-28F4D1188BF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98F411D8-5A1D-44AA-B76B-5D40D679B85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8E03BEEF-910A-41E9-B8A3-48B13DB838A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8E40B4B0-CCC7-43DA-A0D7-F308081F312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A4819BD1-C86A-4A63-A11A-5D0325C31EB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AC542277-A01A-42C3-A174-58B3C855AB8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150058A0-FC70-4944-9057-41199BFFB36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AE92A9B4-0FAF-4424-9A80-3DB25716278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37647931-3B68-486C-BC24-91C95E38B9C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ADFD1FDF-B3F9-4785-987D-DEFB0B9628D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5E1F983F-177C-4969-A9CF-D332FD550BC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382FA098-FE55-463F-B111-1512B7787A2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FC4D932F-396F-4C77-9E63-2862563C30E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3B07569B-ABB9-4930-80F7-9639D1B4382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C0271BE8-0F3A-4616-B6BF-1748A4F5C13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F3F07FE1-91C4-4F0C-B53E-039CC15FDE9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BB5E2683-94CF-414F-9639-7F35E3B574A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E62C3403-24CC-424C-AB1C-A83D451B0BB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E9B7A97B-65C3-4466-A6A8-BD9D7854EF7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1E9460B2-975A-487D-B0B3-B570AED6181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33" name="直線コネクタ 532">
          <a:extLst>
            <a:ext uri="{FF2B5EF4-FFF2-40B4-BE49-F238E27FC236}">
              <a16:creationId xmlns:a16="http://schemas.microsoft.com/office/drawing/2014/main" id="{B119C726-D418-438A-B470-5C2B8B8438B9}"/>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4" name="【保健センター・保健所】&#10;有形固定資産減価償却率最小値テキスト">
          <a:extLst>
            <a:ext uri="{FF2B5EF4-FFF2-40B4-BE49-F238E27FC236}">
              <a16:creationId xmlns:a16="http://schemas.microsoft.com/office/drawing/2014/main" id="{95C49477-0F0E-4A77-BEE0-3BD4D72A2AD7}"/>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5" name="直線コネクタ 534">
          <a:extLst>
            <a:ext uri="{FF2B5EF4-FFF2-40B4-BE49-F238E27FC236}">
              <a16:creationId xmlns:a16="http://schemas.microsoft.com/office/drawing/2014/main" id="{D71A9C36-EEA3-4AB8-9578-8FC0EDEC1A83}"/>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DA1ED325-902D-4B20-B1C6-295941B02F10}"/>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7" name="直線コネクタ 536">
          <a:extLst>
            <a:ext uri="{FF2B5EF4-FFF2-40B4-BE49-F238E27FC236}">
              <a16:creationId xmlns:a16="http://schemas.microsoft.com/office/drawing/2014/main" id="{DDD2E433-4344-4A88-81B7-FE113B90D25F}"/>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C839BE3D-BD00-45DF-B294-DB42872F91E8}"/>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9" name="フローチャート: 判断 538">
          <a:extLst>
            <a:ext uri="{FF2B5EF4-FFF2-40B4-BE49-F238E27FC236}">
              <a16:creationId xmlns:a16="http://schemas.microsoft.com/office/drawing/2014/main" id="{310734F5-D166-4476-A788-E4E9F97F44B5}"/>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40" name="フローチャート: 判断 539">
          <a:extLst>
            <a:ext uri="{FF2B5EF4-FFF2-40B4-BE49-F238E27FC236}">
              <a16:creationId xmlns:a16="http://schemas.microsoft.com/office/drawing/2014/main" id="{13020F82-093A-45C6-9AE4-CD714273385B}"/>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41" name="フローチャート: 判断 540">
          <a:extLst>
            <a:ext uri="{FF2B5EF4-FFF2-40B4-BE49-F238E27FC236}">
              <a16:creationId xmlns:a16="http://schemas.microsoft.com/office/drawing/2014/main" id="{172C53CA-7492-4DC1-BBD0-FED51B06C7C8}"/>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42" name="フローチャート: 判断 541">
          <a:extLst>
            <a:ext uri="{FF2B5EF4-FFF2-40B4-BE49-F238E27FC236}">
              <a16:creationId xmlns:a16="http://schemas.microsoft.com/office/drawing/2014/main" id="{457DF54F-6704-4C63-853F-648DB8A5F667}"/>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43" name="フローチャート: 判断 542">
          <a:extLst>
            <a:ext uri="{FF2B5EF4-FFF2-40B4-BE49-F238E27FC236}">
              <a16:creationId xmlns:a16="http://schemas.microsoft.com/office/drawing/2014/main" id="{3AABADD2-8AA7-4846-8250-16B0D7720BC6}"/>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61C992-E03F-4509-9FF2-A1C60F03FCB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1D3D99E-23E3-4565-93E9-A590A687451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C51DE71-7444-4BD8-82F3-AC3E0711A3A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DDB9E36-FD8B-4420-8477-2387AFBBFE6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989FF30-7624-44DF-9E2B-F7BC4FE00FD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49" name="楕円 548">
          <a:extLst>
            <a:ext uri="{FF2B5EF4-FFF2-40B4-BE49-F238E27FC236}">
              <a16:creationId xmlns:a16="http://schemas.microsoft.com/office/drawing/2014/main" id="{0C8A63BA-57D1-4936-AD3A-DDAF8D98B9CE}"/>
            </a:ext>
          </a:extLst>
        </xdr:cNvPr>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144797</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2C664043-DDC4-4E27-AA0E-B86B4083B138}"/>
            </a:ext>
          </a:extLst>
        </xdr:cNvPr>
        <xdr:cNvSpPr txBox="1"/>
      </xdr:nvSpPr>
      <xdr:spPr>
        <a:xfrm>
          <a:off x="163576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133985</xdr:rowOff>
    </xdr:from>
    <xdr:to>
      <xdr:col>81</xdr:col>
      <xdr:colOff>101600</xdr:colOff>
      <xdr:row>60</xdr:row>
      <xdr:rowOff>64135</xdr:rowOff>
    </xdr:to>
    <xdr:sp macro="" textlink="">
      <xdr:nvSpPr>
        <xdr:cNvPr id="551" name="楕円 550">
          <a:extLst>
            <a:ext uri="{FF2B5EF4-FFF2-40B4-BE49-F238E27FC236}">
              <a16:creationId xmlns:a16="http://schemas.microsoft.com/office/drawing/2014/main" id="{937A9F49-0C2D-4D0D-A675-480AFB2047E3}"/>
            </a:ext>
          </a:extLst>
        </xdr:cNvPr>
        <xdr:cNvSpPr/>
      </xdr:nvSpPr>
      <xdr:spPr>
        <a:xfrm>
          <a:off x="15430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13335</xdr:rowOff>
    </xdr:from>
    <xdr:to>
      <xdr:col>85</xdr:col>
      <xdr:colOff>127000</xdr:colOff>
      <xdr:row>60</xdr:row>
      <xdr:rowOff>45720</xdr:rowOff>
    </xdr:to>
    <xdr:cxnSp macro="">
      <xdr:nvCxnSpPr>
        <xdr:cNvPr id="552" name="直線コネクタ 551">
          <a:extLst>
            <a:ext uri="{FF2B5EF4-FFF2-40B4-BE49-F238E27FC236}">
              <a16:creationId xmlns:a16="http://schemas.microsoft.com/office/drawing/2014/main" id="{8CFBF854-E5B2-4552-B2A9-3F39ACDA3CD6}"/>
            </a:ext>
          </a:extLst>
        </xdr:cNvPr>
        <xdr:cNvCxnSpPr/>
      </xdr:nvCxnSpPr>
      <xdr:spPr>
        <a:xfrm>
          <a:off x="15481300" y="1030033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99695</xdr:rowOff>
    </xdr:from>
    <xdr:to>
      <xdr:col>76</xdr:col>
      <xdr:colOff>165100</xdr:colOff>
      <xdr:row>60</xdr:row>
      <xdr:rowOff>29845</xdr:rowOff>
    </xdr:to>
    <xdr:sp macro="" textlink="">
      <xdr:nvSpPr>
        <xdr:cNvPr id="553" name="楕円 552">
          <a:extLst>
            <a:ext uri="{FF2B5EF4-FFF2-40B4-BE49-F238E27FC236}">
              <a16:creationId xmlns:a16="http://schemas.microsoft.com/office/drawing/2014/main" id="{9E8AC9CA-2F84-4A33-B9A5-77CE986B6A25}"/>
            </a:ext>
          </a:extLst>
        </xdr:cNvPr>
        <xdr:cNvSpPr/>
      </xdr:nvSpPr>
      <xdr:spPr>
        <a:xfrm>
          <a:off x="14541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150495</xdr:rowOff>
    </xdr:from>
    <xdr:to>
      <xdr:col>81</xdr:col>
      <xdr:colOff>50800</xdr:colOff>
      <xdr:row>60</xdr:row>
      <xdr:rowOff>13335</xdr:rowOff>
    </xdr:to>
    <xdr:cxnSp macro="">
      <xdr:nvCxnSpPr>
        <xdr:cNvPr id="554" name="直線コネクタ 553">
          <a:extLst>
            <a:ext uri="{FF2B5EF4-FFF2-40B4-BE49-F238E27FC236}">
              <a16:creationId xmlns:a16="http://schemas.microsoft.com/office/drawing/2014/main" id="{76868909-532B-474A-A496-6B271C689BE9}"/>
            </a:ext>
          </a:extLst>
        </xdr:cNvPr>
        <xdr:cNvCxnSpPr/>
      </xdr:nvCxnSpPr>
      <xdr:spPr>
        <a:xfrm>
          <a:off x="14592300" y="102660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xdr:rowOff>
    </xdr:from>
    <xdr:to>
      <xdr:col>72</xdr:col>
      <xdr:colOff>38100</xdr:colOff>
      <xdr:row>60</xdr:row>
      <xdr:rowOff>104140</xdr:rowOff>
    </xdr:to>
    <xdr:sp macro="" textlink="">
      <xdr:nvSpPr>
        <xdr:cNvPr id="555" name="楕円 554">
          <a:extLst>
            <a:ext uri="{FF2B5EF4-FFF2-40B4-BE49-F238E27FC236}">
              <a16:creationId xmlns:a16="http://schemas.microsoft.com/office/drawing/2014/main" id="{77DCDD59-18D4-4ADE-884A-F6F9B01B5515}"/>
            </a:ext>
          </a:extLst>
        </xdr:cNvPr>
        <xdr:cNvSpPr/>
      </xdr:nvSpPr>
      <xdr:spPr>
        <a:xfrm>
          <a:off x="13652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150495</xdr:rowOff>
    </xdr:from>
    <xdr:to>
      <xdr:col>76</xdr:col>
      <xdr:colOff>114300</xdr:colOff>
      <xdr:row>60</xdr:row>
      <xdr:rowOff>53340</xdr:rowOff>
    </xdr:to>
    <xdr:cxnSp macro="">
      <xdr:nvCxnSpPr>
        <xdr:cNvPr id="556" name="直線コネクタ 555">
          <a:extLst>
            <a:ext uri="{FF2B5EF4-FFF2-40B4-BE49-F238E27FC236}">
              <a16:creationId xmlns:a16="http://schemas.microsoft.com/office/drawing/2014/main" id="{E6F521EA-0165-4142-B293-3C6CAF0173D8}"/>
            </a:ext>
          </a:extLst>
        </xdr:cNvPr>
        <xdr:cNvCxnSpPr/>
      </xdr:nvCxnSpPr>
      <xdr:spPr>
        <a:xfrm flipV="1">
          <a:off x="13703300" y="1026604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149225</xdr:rowOff>
    </xdr:from>
    <xdr:to>
      <xdr:col>67</xdr:col>
      <xdr:colOff>101600</xdr:colOff>
      <xdr:row>60</xdr:row>
      <xdr:rowOff>79375</xdr:rowOff>
    </xdr:to>
    <xdr:sp macro="" textlink="">
      <xdr:nvSpPr>
        <xdr:cNvPr id="557" name="楕円 556">
          <a:extLst>
            <a:ext uri="{FF2B5EF4-FFF2-40B4-BE49-F238E27FC236}">
              <a16:creationId xmlns:a16="http://schemas.microsoft.com/office/drawing/2014/main" id="{9BD3879A-6E3B-4441-90C3-59763CFE0E2A}"/>
            </a:ext>
          </a:extLst>
        </xdr:cNvPr>
        <xdr:cNvSpPr/>
      </xdr:nvSpPr>
      <xdr:spPr>
        <a:xfrm>
          <a:off x="12763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28575</xdr:rowOff>
    </xdr:from>
    <xdr:to>
      <xdr:col>71</xdr:col>
      <xdr:colOff>177800</xdr:colOff>
      <xdr:row>60</xdr:row>
      <xdr:rowOff>53340</xdr:rowOff>
    </xdr:to>
    <xdr:cxnSp macro="">
      <xdr:nvCxnSpPr>
        <xdr:cNvPr id="558" name="直線コネクタ 557">
          <a:extLst>
            <a:ext uri="{FF2B5EF4-FFF2-40B4-BE49-F238E27FC236}">
              <a16:creationId xmlns:a16="http://schemas.microsoft.com/office/drawing/2014/main" id="{62CD70AA-388C-4BE1-A1C3-387491C38407}"/>
            </a:ext>
          </a:extLst>
        </xdr:cNvPr>
        <xdr:cNvCxnSpPr/>
      </xdr:nvCxnSpPr>
      <xdr:spPr>
        <a:xfrm>
          <a:off x="12814300" y="103155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164275E5-EB9A-430B-B58B-7455A878073D}"/>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30EFA65A-35C3-44F8-AEF7-69FF7F97D8E0}"/>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35FF4BA0-D296-49C9-883C-D2B38F2E73C0}"/>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F03D5CEE-D1EA-41EB-85D0-D896D57DAED3}"/>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55262</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AE319227-9F45-44D3-BD96-833A292CD683}"/>
            </a:ext>
          </a:extLst>
        </xdr:cNvPr>
        <xdr:cNvSpPr txBox="1"/>
      </xdr:nvSpPr>
      <xdr:spPr>
        <a:xfrm>
          <a:off x="152660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20972</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C139B234-2AFB-4A9C-888E-CBCA116C13D8}"/>
            </a:ext>
          </a:extLst>
        </xdr:cNvPr>
        <xdr:cNvSpPr txBox="1"/>
      </xdr:nvSpPr>
      <xdr:spPr>
        <a:xfrm>
          <a:off x="14389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95267</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A562671D-1757-4B28-AD21-3F6DBF32F556}"/>
            </a:ext>
          </a:extLst>
        </xdr:cNvPr>
        <xdr:cNvSpPr txBox="1"/>
      </xdr:nvSpPr>
      <xdr:spPr>
        <a:xfrm>
          <a:off x="13500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70502</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DC0A4904-CF92-4AC9-A94E-D0288318E1B2}"/>
            </a:ext>
          </a:extLst>
        </xdr:cNvPr>
        <xdr:cNvSpPr txBox="1"/>
      </xdr:nvSpPr>
      <xdr:spPr>
        <a:xfrm>
          <a:off x="12611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F0DFB615-B330-457D-B911-BBE40DD2063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4975014C-E48E-4886-86B4-943E180C013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B510C78C-84F2-41C6-AF12-6FF79F4BEAC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7A6B42DB-EA1C-4B33-A8E7-8CBE87D865E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AB0DDC59-B0B8-46DC-9AAE-4ED8E250D55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833B1ED6-E086-4CBC-8726-0852E27EA63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43338887-4E7E-4D9C-85B4-8A449AB28A7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F03E7FFD-0418-4DA4-9455-1694180A694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1C0FE142-9F9C-4606-8E6E-E88845B96FF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B5969324-BB87-4C3E-915F-2B2D48C97CD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ECB64AF6-3A52-4904-BFBD-1A439D6DFEF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5B1287E2-608D-4442-A0B4-97CB28A572B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AF346DB5-734A-43CE-AAF0-DD4C1A115BE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F4BA385E-FC73-4D19-AC39-FBC72D5E891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77CA507D-95DB-47F2-82F8-B4FF5832140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6589C76D-3881-4A2E-85DB-CFB1DD518E1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32A8E8F7-DB2C-4859-8C92-A7D09B13C0C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01B4B8FA-15F6-4A31-BB0A-64650C5E465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0AF7D791-1FD4-491C-8112-4E55AC61B28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0396E27A-78D8-4E91-95E5-12996B08C69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E07DD80F-D32E-4BC2-993A-CD796F4D1B2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7D8E691F-9AA6-48C3-B869-0714A83AB84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9B580101-B623-4232-9AF7-9FD61532558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90" name="直線コネクタ 589">
          <a:extLst>
            <a:ext uri="{FF2B5EF4-FFF2-40B4-BE49-F238E27FC236}">
              <a16:creationId xmlns:a16="http://schemas.microsoft.com/office/drawing/2014/main" id="{A10B4F1A-189D-4143-9971-C7ECDD0646EC}"/>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629CD679-E8C8-4F77-899A-6B7BD839D351}"/>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2" name="直線コネクタ 591">
          <a:extLst>
            <a:ext uri="{FF2B5EF4-FFF2-40B4-BE49-F238E27FC236}">
              <a16:creationId xmlns:a16="http://schemas.microsoft.com/office/drawing/2014/main" id="{468B1FC6-9C89-4608-9A04-05932FA93D87}"/>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AF53B78D-F94C-4AAA-976D-7283E58AC431}"/>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4" name="直線コネクタ 593">
          <a:extLst>
            <a:ext uri="{FF2B5EF4-FFF2-40B4-BE49-F238E27FC236}">
              <a16:creationId xmlns:a16="http://schemas.microsoft.com/office/drawing/2014/main" id="{E6FC6D67-DD41-49EC-ABDC-EFDA56C272E8}"/>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001F0A63-A38A-4773-BADD-5442C8BE3244}"/>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6" name="フローチャート: 判断 595">
          <a:extLst>
            <a:ext uri="{FF2B5EF4-FFF2-40B4-BE49-F238E27FC236}">
              <a16:creationId xmlns:a16="http://schemas.microsoft.com/office/drawing/2014/main" id="{A8386A6A-F534-4C6D-B78B-F1376BDA1B6F}"/>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7" name="フローチャート: 判断 596">
          <a:extLst>
            <a:ext uri="{FF2B5EF4-FFF2-40B4-BE49-F238E27FC236}">
              <a16:creationId xmlns:a16="http://schemas.microsoft.com/office/drawing/2014/main" id="{C4E46255-20C9-42D0-9A19-AB9359CC67E8}"/>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98" name="フローチャート: 判断 597">
          <a:extLst>
            <a:ext uri="{FF2B5EF4-FFF2-40B4-BE49-F238E27FC236}">
              <a16:creationId xmlns:a16="http://schemas.microsoft.com/office/drawing/2014/main" id="{824F1260-4B87-4AB5-B25C-EC1603CCAB4C}"/>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99" name="フローチャート: 判断 598">
          <a:extLst>
            <a:ext uri="{FF2B5EF4-FFF2-40B4-BE49-F238E27FC236}">
              <a16:creationId xmlns:a16="http://schemas.microsoft.com/office/drawing/2014/main" id="{38CD1DAF-8C96-433F-8B21-EDB589352043}"/>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00" name="フローチャート: 判断 599">
          <a:extLst>
            <a:ext uri="{FF2B5EF4-FFF2-40B4-BE49-F238E27FC236}">
              <a16:creationId xmlns:a16="http://schemas.microsoft.com/office/drawing/2014/main" id="{DA098B6B-88C2-418D-B45A-45950FAC63CB}"/>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E7039423-5444-4474-AD7A-98EAC9FB5AD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8C42F6D9-265F-43A3-ADAD-CF58B18D763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06CB15C-4714-4321-B07F-0281D674BC4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2362C01-C19E-42E4-B449-5732210747F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D60E8EE-4AFA-49DB-8AF7-F87550DC3F4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06" name="楕円 605">
          <a:extLst>
            <a:ext uri="{FF2B5EF4-FFF2-40B4-BE49-F238E27FC236}">
              <a16:creationId xmlns:a16="http://schemas.microsoft.com/office/drawing/2014/main" id="{C442F7D9-B3EF-4875-B9DC-CA47A48948BD}"/>
            </a:ext>
          </a:extLst>
        </xdr:cNvPr>
        <xdr:cNvSpPr/>
      </xdr:nvSpPr>
      <xdr:spPr>
        <a:xfrm>
          <a:off x="22110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86377</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080BDB77-FD8C-4DCD-96EC-9C513BC9101A}"/>
            </a:ext>
          </a:extLst>
        </xdr:cNvPr>
        <xdr:cNvSpPr txBox="1"/>
      </xdr:nvSpPr>
      <xdr:spPr>
        <a:xfrm>
          <a:off x="22199600"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74930</xdr:rowOff>
    </xdr:from>
    <xdr:to>
      <xdr:col>112</xdr:col>
      <xdr:colOff>38100</xdr:colOff>
      <xdr:row>62</xdr:row>
      <xdr:rowOff>5080</xdr:rowOff>
    </xdr:to>
    <xdr:sp macro="" textlink="">
      <xdr:nvSpPr>
        <xdr:cNvPr id="608" name="楕円 607">
          <a:extLst>
            <a:ext uri="{FF2B5EF4-FFF2-40B4-BE49-F238E27FC236}">
              <a16:creationId xmlns:a16="http://schemas.microsoft.com/office/drawing/2014/main" id="{C591982F-5EF7-46E7-981D-1E3C450ABCC0}"/>
            </a:ext>
          </a:extLst>
        </xdr:cNvPr>
        <xdr:cNvSpPr/>
      </xdr:nvSpPr>
      <xdr:spPr>
        <a:xfrm>
          <a:off x="21272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114300</xdr:rowOff>
    </xdr:from>
    <xdr:to>
      <xdr:col>116</xdr:col>
      <xdr:colOff>63500</xdr:colOff>
      <xdr:row>61</xdr:row>
      <xdr:rowOff>125730</xdr:rowOff>
    </xdr:to>
    <xdr:cxnSp macro="">
      <xdr:nvCxnSpPr>
        <xdr:cNvPr id="609" name="直線コネクタ 608">
          <a:extLst>
            <a:ext uri="{FF2B5EF4-FFF2-40B4-BE49-F238E27FC236}">
              <a16:creationId xmlns:a16="http://schemas.microsoft.com/office/drawing/2014/main" id="{175B53CF-5DB8-4178-BC9F-1DAF362805D0}"/>
            </a:ext>
          </a:extLst>
        </xdr:cNvPr>
        <xdr:cNvCxnSpPr/>
      </xdr:nvCxnSpPr>
      <xdr:spPr>
        <a:xfrm flipV="1">
          <a:off x="21323300" y="105727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82550</xdr:rowOff>
    </xdr:from>
    <xdr:to>
      <xdr:col>107</xdr:col>
      <xdr:colOff>101600</xdr:colOff>
      <xdr:row>62</xdr:row>
      <xdr:rowOff>12700</xdr:rowOff>
    </xdr:to>
    <xdr:sp macro="" textlink="">
      <xdr:nvSpPr>
        <xdr:cNvPr id="610" name="楕円 609">
          <a:extLst>
            <a:ext uri="{FF2B5EF4-FFF2-40B4-BE49-F238E27FC236}">
              <a16:creationId xmlns:a16="http://schemas.microsoft.com/office/drawing/2014/main" id="{EF4119D7-3A62-422E-B98E-EF481B9F45C5}"/>
            </a:ext>
          </a:extLst>
        </xdr:cNvPr>
        <xdr:cNvSpPr/>
      </xdr:nvSpPr>
      <xdr:spPr>
        <a:xfrm>
          <a:off x="20383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125730</xdr:rowOff>
    </xdr:from>
    <xdr:to>
      <xdr:col>111</xdr:col>
      <xdr:colOff>177800</xdr:colOff>
      <xdr:row>61</xdr:row>
      <xdr:rowOff>133350</xdr:rowOff>
    </xdr:to>
    <xdr:cxnSp macro="">
      <xdr:nvCxnSpPr>
        <xdr:cNvPr id="611" name="直線コネクタ 610">
          <a:extLst>
            <a:ext uri="{FF2B5EF4-FFF2-40B4-BE49-F238E27FC236}">
              <a16:creationId xmlns:a16="http://schemas.microsoft.com/office/drawing/2014/main" id="{D2BBABE0-66C3-4FAA-BC9D-F2FE1668B30A}"/>
            </a:ext>
          </a:extLst>
        </xdr:cNvPr>
        <xdr:cNvCxnSpPr/>
      </xdr:nvCxnSpPr>
      <xdr:spPr>
        <a:xfrm flipV="1">
          <a:off x="20434300" y="10584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90170</xdr:rowOff>
    </xdr:from>
    <xdr:to>
      <xdr:col>102</xdr:col>
      <xdr:colOff>165100</xdr:colOff>
      <xdr:row>62</xdr:row>
      <xdr:rowOff>20320</xdr:rowOff>
    </xdr:to>
    <xdr:sp macro="" textlink="">
      <xdr:nvSpPr>
        <xdr:cNvPr id="612" name="楕円 611">
          <a:extLst>
            <a:ext uri="{FF2B5EF4-FFF2-40B4-BE49-F238E27FC236}">
              <a16:creationId xmlns:a16="http://schemas.microsoft.com/office/drawing/2014/main" id="{1C3A0E28-86D1-45DE-959A-9EE740300CDA}"/>
            </a:ext>
          </a:extLst>
        </xdr:cNvPr>
        <xdr:cNvSpPr/>
      </xdr:nvSpPr>
      <xdr:spPr>
        <a:xfrm>
          <a:off x="19494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133350</xdr:rowOff>
    </xdr:from>
    <xdr:to>
      <xdr:col>107</xdr:col>
      <xdr:colOff>50800</xdr:colOff>
      <xdr:row>61</xdr:row>
      <xdr:rowOff>140970</xdr:rowOff>
    </xdr:to>
    <xdr:cxnSp macro="">
      <xdr:nvCxnSpPr>
        <xdr:cNvPr id="613" name="直線コネクタ 612">
          <a:extLst>
            <a:ext uri="{FF2B5EF4-FFF2-40B4-BE49-F238E27FC236}">
              <a16:creationId xmlns:a16="http://schemas.microsoft.com/office/drawing/2014/main" id="{FB7A3852-1968-43CF-9AB2-617E84F1208F}"/>
            </a:ext>
          </a:extLst>
        </xdr:cNvPr>
        <xdr:cNvCxnSpPr/>
      </xdr:nvCxnSpPr>
      <xdr:spPr>
        <a:xfrm flipV="1">
          <a:off x="19545300" y="1059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97790</xdr:rowOff>
    </xdr:from>
    <xdr:to>
      <xdr:col>98</xdr:col>
      <xdr:colOff>38100</xdr:colOff>
      <xdr:row>62</xdr:row>
      <xdr:rowOff>27940</xdr:rowOff>
    </xdr:to>
    <xdr:sp macro="" textlink="">
      <xdr:nvSpPr>
        <xdr:cNvPr id="614" name="楕円 613">
          <a:extLst>
            <a:ext uri="{FF2B5EF4-FFF2-40B4-BE49-F238E27FC236}">
              <a16:creationId xmlns:a16="http://schemas.microsoft.com/office/drawing/2014/main" id="{119EAB3D-29B6-4E0C-941C-12F9C4B17057}"/>
            </a:ext>
          </a:extLst>
        </xdr:cNvPr>
        <xdr:cNvSpPr/>
      </xdr:nvSpPr>
      <xdr:spPr>
        <a:xfrm>
          <a:off x="18605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140970</xdr:rowOff>
    </xdr:from>
    <xdr:to>
      <xdr:col>102</xdr:col>
      <xdr:colOff>114300</xdr:colOff>
      <xdr:row>61</xdr:row>
      <xdr:rowOff>148590</xdr:rowOff>
    </xdr:to>
    <xdr:cxnSp macro="">
      <xdr:nvCxnSpPr>
        <xdr:cNvPr id="615" name="直線コネクタ 614">
          <a:extLst>
            <a:ext uri="{FF2B5EF4-FFF2-40B4-BE49-F238E27FC236}">
              <a16:creationId xmlns:a16="http://schemas.microsoft.com/office/drawing/2014/main" id="{11284DC4-28FB-4DA9-A750-2514CF1BAEAC}"/>
            </a:ext>
          </a:extLst>
        </xdr:cNvPr>
        <xdr:cNvCxnSpPr/>
      </xdr:nvCxnSpPr>
      <xdr:spPr>
        <a:xfrm flipV="1">
          <a:off x="18656300" y="10599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616" name="n_1aveValue【保健センター・保健所】&#10;一人当たり面積">
          <a:extLst>
            <a:ext uri="{FF2B5EF4-FFF2-40B4-BE49-F238E27FC236}">
              <a16:creationId xmlns:a16="http://schemas.microsoft.com/office/drawing/2014/main" id="{B658068B-8FEB-4AC1-9635-4CB79E19620B}"/>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617" name="n_2aveValue【保健センター・保健所】&#10;一人当たり面積">
          <a:extLst>
            <a:ext uri="{FF2B5EF4-FFF2-40B4-BE49-F238E27FC236}">
              <a16:creationId xmlns:a16="http://schemas.microsoft.com/office/drawing/2014/main" id="{AD8D74C9-00FD-4F07-A1CA-CAD26E3A76C8}"/>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618" name="n_3aveValue【保健センター・保健所】&#10;一人当たり面積">
          <a:extLst>
            <a:ext uri="{FF2B5EF4-FFF2-40B4-BE49-F238E27FC236}">
              <a16:creationId xmlns:a16="http://schemas.microsoft.com/office/drawing/2014/main" id="{0511BED8-527E-4D3A-A668-239A6CA401DE}"/>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619" name="n_4aveValue【保健センター・保健所】&#10;一人当たり面積">
          <a:extLst>
            <a:ext uri="{FF2B5EF4-FFF2-40B4-BE49-F238E27FC236}">
              <a16:creationId xmlns:a16="http://schemas.microsoft.com/office/drawing/2014/main" id="{7F37182B-81FA-4EAA-8094-CDAF5E244380}"/>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21607</xdr:rowOff>
    </xdr:from>
    <xdr:ext cx="469744" cy="259045"/>
    <xdr:sp macro="" textlink="">
      <xdr:nvSpPr>
        <xdr:cNvPr id="620" name="n_1mainValue【保健センター・保健所】&#10;一人当たり面積">
          <a:extLst>
            <a:ext uri="{FF2B5EF4-FFF2-40B4-BE49-F238E27FC236}">
              <a16:creationId xmlns:a16="http://schemas.microsoft.com/office/drawing/2014/main" id="{545A6E68-E316-4777-A4DB-A89121C44043}"/>
            </a:ext>
          </a:extLst>
        </xdr:cNvPr>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621" name="n_2mainValue【保健センター・保健所】&#10;一人当たり面積">
          <a:extLst>
            <a:ext uri="{FF2B5EF4-FFF2-40B4-BE49-F238E27FC236}">
              <a16:creationId xmlns:a16="http://schemas.microsoft.com/office/drawing/2014/main" id="{2911C47A-B9EF-40AA-AED6-95FF8A443DFF}"/>
            </a:ext>
          </a:extLst>
        </xdr:cNvPr>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36847</xdr:rowOff>
    </xdr:from>
    <xdr:ext cx="469744" cy="259045"/>
    <xdr:sp macro="" textlink="">
      <xdr:nvSpPr>
        <xdr:cNvPr id="622" name="n_3mainValue【保健センター・保健所】&#10;一人当たり面積">
          <a:extLst>
            <a:ext uri="{FF2B5EF4-FFF2-40B4-BE49-F238E27FC236}">
              <a16:creationId xmlns:a16="http://schemas.microsoft.com/office/drawing/2014/main" id="{14433995-4C4A-458B-9B7C-C18BE407E9A5}"/>
            </a:ext>
          </a:extLst>
        </xdr:cNvPr>
        <xdr:cNvSpPr txBox="1"/>
      </xdr:nvSpPr>
      <xdr:spPr>
        <a:xfrm>
          <a:off x="19310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623" name="n_4mainValue【保健センター・保健所】&#10;一人当たり面積">
          <a:extLst>
            <a:ext uri="{FF2B5EF4-FFF2-40B4-BE49-F238E27FC236}">
              <a16:creationId xmlns:a16="http://schemas.microsoft.com/office/drawing/2014/main" id="{9CDF26AC-3A39-46CA-9A8C-29131480D7DC}"/>
            </a:ext>
          </a:extLst>
        </xdr:cNvPr>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F71C4AC2-6FFC-4FB4-AE4A-E1B9067C8CA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FCC855D3-66F6-4900-94E5-4ED7BADDBCE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961EE9D3-21DF-4E0C-89C9-AFFD585938C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1406B2FA-64B6-4BDA-A6E0-97B6ED9E2DC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256060EB-7511-4F53-8FC3-AE997D6E297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68B6657F-79F8-4EAB-A161-0826A84229D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CADF0663-96CD-417B-8FBF-53EF388357E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2147FCC6-4D0E-4238-9EF9-FFB04401940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21545B2C-A8C2-493A-9147-81EC87BECF5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98D1612C-B478-4FF2-B476-D54EF202296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DBA2EB9E-F6C9-4539-9E72-5819E1B0A33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E84532CA-4991-4B58-BFF5-DFB41FA9B86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E0F87D59-25CE-4D36-B05E-3392F81A97C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0C5F894A-5DD2-47E8-AD95-03DE1B41D5B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B6411E0A-EF95-42E4-A259-D502898D685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3100B234-C70E-407B-A70F-B88012A99C4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C714EDEF-1072-4A12-9BCD-D10F23B84A8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C84801D8-F719-49EA-91CD-E07FBC63B0F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86C42715-DFA5-4EFE-A13A-6E8EAB90003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AB480253-578C-40C6-BE3F-8172C54E096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78395536-6C5C-45CC-9E58-1A2B559EF83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E6FBB740-CB63-4434-92C7-094B79BD6E6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42C9B962-53CD-4AD4-93E9-B6CE57B7055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C8DDD2E7-F564-41B3-9786-B0849320209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8" name="直線コネクタ 647">
          <a:extLst>
            <a:ext uri="{FF2B5EF4-FFF2-40B4-BE49-F238E27FC236}">
              <a16:creationId xmlns:a16="http://schemas.microsoft.com/office/drawing/2014/main" id="{1358C551-11CE-4B64-A2C6-A7FD2976D313}"/>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9" name="【消防施設】&#10;有形固定資産減価償却率最小値テキスト">
          <a:extLst>
            <a:ext uri="{FF2B5EF4-FFF2-40B4-BE49-F238E27FC236}">
              <a16:creationId xmlns:a16="http://schemas.microsoft.com/office/drawing/2014/main" id="{3678B669-6371-44E5-90C7-EF224A6912D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0" name="直線コネクタ 649">
          <a:extLst>
            <a:ext uri="{FF2B5EF4-FFF2-40B4-BE49-F238E27FC236}">
              <a16:creationId xmlns:a16="http://schemas.microsoft.com/office/drawing/2014/main" id="{60E7E721-2E20-4A37-8912-508AD97E4B24}"/>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8612F9DD-86DE-4A7B-A7B5-8ACE57993C33}"/>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2" name="直線コネクタ 651">
          <a:extLst>
            <a:ext uri="{FF2B5EF4-FFF2-40B4-BE49-F238E27FC236}">
              <a16:creationId xmlns:a16="http://schemas.microsoft.com/office/drawing/2014/main" id="{C265F9E3-F749-4AF0-B19C-897D1C20859C}"/>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7A412A5F-1C01-4FF7-AD77-E89B6F3EB352}"/>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4" name="フローチャート: 判断 653">
          <a:extLst>
            <a:ext uri="{FF2B5EF4-FFF2-40B4-BE49-F238E27FC236}">
              <a16:creationId xmlns:a16="http://schemas.microsoft.com/office/drawing/2014/main" id="{2A520109-9745-4EF5-AB02-25ACBB849A64}"/>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5" name="フローチャート: 判断 654">
          <a:extLst>
            <a:ext uri="{FF2B5EF4-FFF2-40B4-BE49-F238E27FC236}">
              <a16:creationId xmlns:a16="http://schemas.microsoft.com/office/drawing/2014/main" id="{CABA1D8C-CD76-4575-B017-382FAA863F46}"/>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6" name="フローチャート: 判断 655">
          <a:extLst>
            <a:ext uri="{FF2B5EF4-FFF2-40B4-BE49-F238E27FC236}">
              <a16:creationId xmlns:a16="http://schemas.microsoft.com/office/drawing/2014/main" id="{DB58FE8F-0332-44A9-8026-8B22656A9195}"/>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7" name="フローチャート: 判断 656">
          <a:extLst>
            <a:ext uri="{FF2B5EF4-FFF2-40B4-BE49-F238E27FC236}">
              <a16:creationId xmlns:a16="http://schemas.microsoft.com/office/drawing/2014/main" id="{B40E6CF2-0E47-402A-9794-E31835BB77E2}"/>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8" name="フローチャート: 判断 657">
          <a:extLst>
            <a:ext uri="{FF2B5EF4-FFF2-40B4-BE49-F238E27FC236}">
              <a16:creationId xmlns:a16="http://schemas.microsoft.com/office/drawing/2014/main" id="{E72A9E0B-EECA-4FB0-899C-AA3FF92FF7A1}"/>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8FF7C26D-F101-4609-AEFF-271E7AC7406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ACC19685-0859-44A2-99E1-14B9F5E50EF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E9EDCC62-4FA5-4289-B28C-99BD5109A92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2F31FA47-2CDD-4BA0-8DE4-BD13646FFAB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4A5AF164-A6FC-47F0-A013-33EE8B7A303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132080</xdr:rowOff>
    </xdr:from>
    <xdr:to>
      <xdr:col>85</xdr:col>
      <xdr:colOff>177800</xdr:colOff>
      <xdr:row>80</xdr:row>
      <xdr:rowOff>62230</xdr:rowOff>
    </xdr:to>
    <xdr:sp macro="" textlink="">
      <xdr:nvSpPr>
        <xdr:cNvPr id="664" name="楕円 663">
          <a:extLst>
            <a:ext uri="{FF2B5EF4-FFF2-40B4-BE49-F238E27FC236}">
              <a16:creationId xmlns:a16="http://schemas.microsoft.com/office/drawing/2014/main" id="{56B21DC4-08D2-414E-8009-074815067C5C}"/>
            </a:ext>
          </a:extLst>
        </xdr:cNvPr>
        <xdr:cNvSpPr/>
      </xdr:nvSpPr>
      <xdr:spPr>
        <a:xfrm>
          <a:off x="16268700" y="13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154957</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03377200-36D4-49ED-8043-183D6D4F75B7}"/>
            </a:ext>
          </a:extLst>
        </xdr:cNvPr>
        <xdr:cNvSpPr txBox="1"/>
      </xdr:nvSpPr>
      <xdr:spPr>
        <a:xfrm>
          <a:off x="16357600"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38736</xdr:rowOff>
    </xdr:from>
    <xdr:to>
      <xdr:col>81</xdr:col>
      <xdr:colOff>101600</xdr:colOff>
      <xdr:row>80</xdr:row>
      <xdr:rowOff>140336</xdr:rowOff>
    </xdr:to>
    <xdr:sp macro="" textlink="">
      <xdr:nvSpPr>
        <xdr:cNvPr id="666" name="楕円 665">
          <a:extLst>
            <a:ext uri="{FF2B5EF4-FFF2-40B4-BE49-F238E27FC236}">
              <a16:creationId xmlns:a16="http://schemas.microsoft.com/office/drawing/2014/main" id="{B0CE6763-0A1D-4468-A20D-14E01999406D}"/>
            </a:ext>
          </a:extLst>
        </xdr:cNvPr>
        <xdr:cNvSpPr/>
      </xdr:nvSpPr>
      <xdr:spPr>
        <a:xfrm>
          <a:off x="15430500" y="137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11430</xdr:rowOff>
    </xdr:from>
    <xdr:to>
      <xdr:col>85</xdr:col>
      <xdr:colOff>127000</xdr:colOff>
      <xdr:row>80</xdr:row>
      <xdr:rowOff>89536</xdr:rowOff>
    </xdr:to>
    <xdr:cxnSp macro="">
      <xdr:nvCxnSpPr>
        <xdr:cNvPr id="667" name="直線コネクタ 666">
          <a:extLst>
            <a:ext uri="{FF2B5EF4-FFF2-40B4-BE49-F238E27FC236}">
              <a16:creationId xmlns:a16="http://schemas.microsoft.com/office/drawing/2014/main" id="{7DF6E344-F3B5-4B67-9F53-2E1614D3C969}"/>
            </a:ext>
          </a:extLst>
        </xdr:cNvPr>
        <xdr:cNvCxnSpPr/>
      </xdr:nvCxnSpPr>
      <xdr:spPr>
        <a:xfrm flipV="1">
          <a:off x="15481300" y="13727430"/>
          <a:ext cx="8382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151130</xdr:rowOff>
    </xdr:from>
    <xdr:to>
      <xdr:col>76</xdr:col>
      <xdr:colOff>165100</xdr:colOff>
      <xdr:row>80</xdr:row>
      <xdr:rowOff>81280</xdr:rowOff>
    </xdr:to>
    <xdr:sp macro="" textlink="">
      <xdr:nvSpPr>
        <xdr:cNvPr id="668" name="楕円 667">
          <a:extLst>
            <a:ext uri="{FF2B5EF4-FFF2-40B4-BE49-F238E27FC236}">
              <a16:creationId xmlns:a16="http://schemas.microsoft.com/office/drawing/2014/main" id="{C9FFCC7F-87E4-4368-827F-9438E85414AC}"/>
            </a:ext>
          </a:extLst>
        </xdr:cNvPr>
        <xdr:cNvSpPr/>
      </xdr:nvSpPr>
      <xdr:spPr>
        <a:xfrm>
          <a:off x="145415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30480</xdr:rowOff>
    </xdr:from>
    <xdr:to>
      <xdr:col>81</xdr:col>
      <xdr:colOff>50800</xdr:colOff>
      <xdr:row>80</xdr:row>
      <xdr:rowOff>89536</xdr:rowOff>
    </xdr:to>
    <xdr:cxnSp macro="">
      <xdr:nvCxnSpPr>
        <xdr:cNvPr id="669" name="直線コネクタ 668">
          <a:extLst>
            <a:ext uri="{FF2B5EF4-FFF2-40B4-BE49-F238E27FC236}">
              <a16:creationId xmlns:a16="http://schemas.microsoft.com/office/drawing/2014/main" id="{A9AD1C1F-B787-4394-A17D-822452415979}"/>
            </a:ext>
          </a:extLst>
        </xdr:cNvPr>
        <xdr:cNvCxnSpPr/>
      </xdr:nvCxnSpPr>
      <xdr:spPr>
        <a:xfrm>
          <a:off x="14592300" y="1374648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90170</xdr:rowOff>
    </xdr:from>
    <xdr:to>
      <xdr:col>72</xdr:col>
      <xdr:colOff>38100</xdr:colOff>
      <xdr:row>80</xdr:row>
      <xdr:rowOff>20320</xdr:rowOff>
    </xdr:to>
    <xdr:sp macro="" textlink="">
      <xdr:nvSpPr>
        <xdr:cNvPr id="670" name="楕円 669">
          <a:extLst>
            <a:ext uri="{FF2B5EF4-FFF2-40B4-BE49-F238E27FC236}">
              <a16:creationId xmlns:a16="http://schemas.microsoft.com/office/drawing/2014/main" id="{FFAD1CFA-17B0-41B4-8A47-90D8CA40AB61}"/>
            </a:ext>
          </a:extLst>
        </xdr:cNvPr>
        <xdr:cNvSpPr/>
      </xdr:nvSpPr>
      <xdr:spPr>
        <a:xfrm>
          <a:off x="13652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140970</xdr:rowOff>
    </xdr:from>
    <xdr:to>
      <xdr:col>76</xdr:col>
      <xdr:colOff>114300</xdr:colOff>
      <xdr:row>80</xdr:row>
      <xdr:rowOff>30480</xdr:rowOff>
    </xdr:to>
    <xdr:cxnSp macro="">
      <xdr:nvCxnSpPr>
        <xdr:cNvPr id="671" name="直線コネクタ 670">
          <a:extLst>
            <a:ext uri="{FF2B5EF4-FFF2-40B4-BE49-F238E27FC236}">
              <a16:creationId xmlns:a16="http://schemas.microsoft.com/office/drawing/2014/main" id="{E322CCDC-A716-46E4-94C6-612E07EF5B6C}"/>
            </a:ext>
          </a:extLst>
        </xdr:cNvPr>
        <xdr:cNvCxnSpPr/>
      </xdr:nvCxnSpPr>
      <xdr:spPr>
        <a:xfrm>
          <a:off x="13703300" y="13685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29211</xdr:rowOff>
    </xdr:from>
    <xdr:to>
      <xdr:col>67</xdr:col>
      <xdr:colOff>101600</xdr:colOff>
      <xdr:row>79</xdr:row>
      <xdr:rowOff>130811</xdr:rowOff>
    </xdr:to>
    <xdr:sp macro="" textlink="">
      <xdr:nvSpPr>
        <xdr:cNvPr id="672" name="楕円 671">
          <a:extLst>
            <a:ext uri="{FF2B5EF4-FFF2-40B4-BE49-F238E27FC236}">
              <a16:creationId xmlns:a16="http://schemas.microsoft.com/office/drawing/2014/main" id="{8CB29316-A4A5-4B04-BD3B-F8AD2CDFF5A6}"/>
            </a:ext>
          </a:extLst>
        </xdr:cNvPr>
        <xdr:cNvSpPr/>
      </xdr:nvSpPr>
      <xdr:spPr>
        <a:xfrm>
          <a:off x="127635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80011</xdr:rowOff>
    </xdr:from>
    <xdr:to>
      <xdr:col>71</xdr:col>
      <xdr:colOff>177800</xdr:colOff>
      <xdr:row>79</xdr:row>
      <xdr:rowOff>140970</xdr:rowOff>
    </xdr:to>
    <xdr:cxnSp macro="">
      <xdr:nvCxnSpPr>
        <xdr:cNvPr id="673" name="直線コネクタ 672">
          <a:extLst>
            <a:ext uri="{FF2B5EF4-FFF2-40B4-BE49-F238E27FC236}">
              <a16:creationId xmlns:a16="http://schemas.microsoft.com/office/drawing/2014/main" id="{970F4DEF-0F54-4C5D-94B5-BFBF3FA63AE8}"/>
            </a:ext>
          </a:extLst>
        </xdr:cNvPr>
        <xdr:cNvCxnSpPr/>
      </xdr:nvCxnSpPr>
      <xdr:spPr>
        <a:xfrm>
          <a:off x="12814300" y="136245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74" name="n_1aveValue【消防施設】&#10;有形固定資産減価償却率">
          <a:extLst>
            <a:ext uri="{FF2B5EF4-FFF2-40B4-BE49-F238E27FC236}">
              <a16:creationId xmlns:a16="http://schemas.microsoft.com/office/drawing/2014/main" id="{49423EAF-B588-4858-994C-A5E4142E678E}"/>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75" name="n_2aveValue【消防施設】&#10;有形固定資産減価償却率">
          <a:extLst>
            <a:ext uri="{FF2B5EF4-FFF2-40B4-BE49-F238E27FC236}">
              <a16:creationId xmlns:a16="http://schemas.microsoft.com/office/drawing/2014/main" id="{65E94E42-4C5C-4832-9420-D1028E451316}"/>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6" name="n_3aveValue【消防施設】&#10;有形固定資産減価償却率">
          <a:extLst>
            <a:ext uri="{FF2B5EF4-FFF2-40B4-BE49-F238E27FC236}">
              <a16:creationId xmlns:a16="http://schemas.microsoft.com/office/drawing/2014/main" id="{3BC2F019-7D13-4BB1-9231-A43FD13C192F}"/>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77" name="n_4aveValue【消防施設】&#10;有形固定資産減価償却率">
          <a:extLst>
            <a:ext uri="{FF2B5EF4-FFF2-40B4-BE49-F238E27FC236}">
              <a16:creationId xmlns:a16="http://schemas.microsoft.com/office/drawing/2014/main" id="{C7FFF467-C92A-41EC-9D0E-020066D1A2E8}"/>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156863</xdr:rowOff>
    </xdr:from>
    <xdr:ext cx="405111" cy="259045"/>
    <xdr:sp macro="" textlink="">
      <xdr:nvSpPr>
        <xdr:cNvPr id="678" name="n_1mainValue【消防施設】&#10;有形固定資産減価償却率">
          <a:extLst>
            <a:ext uri="{FF2B5EF4-FFF2-40B4-BE49-F238E27FC236}">
              <a16:creationId xmlns:a16="http://schemas.microsoft.com/office/drawing/2014/main" id="{D7F3FD39-020E-4416-8DBB-18AF6E42F51E}"/>
            </a:ext>
          </a:extLst>
        </xdr:cNvPr>
        <xdr:cNvSpPr txBox="1"/>
      </xdr:nvSpPr>
      <xdr:spPr>
        <a:xfrm>
          <a:off x="152660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97807</xdr:rowOff>
    </xdr:from>
    <xdr:ext cx="405111" cy="259045"/>
    <xdr:sp macro="" textlink="">
      <xdr:nvSpPr>
        <xdr:cNvPr id="679" name="n_2mainValue【消防施設】&#10;有形固定資産減価償却率">
          <a:extLst>
            <a:ext uri="{FF2B5EF4-FFF2-40B4-BE49-F238E27FC236}">
              <a16:creationId xmlns:a16="http://schemas.microsoft.com/office/drawing/2014/main" id="{FD448543-DE2A-4646-856A-6FCC8A6A4FD2}"/>
            </a:ext>
          </a:extLst>
        </xdr:cNvPr>
        <xdr:cNvSpPr txBox="1"/>
      </xdr:nvSpPr>
      <xdr:spPr>
        <a:xfrm>
          <a:off x="143897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36847</xdr:rowOff>
    </xdr:from>
    <xdr:ext cx="405111" cy="259045"/>
    <xdr:sp macro="" textlink="">
      <xdr:nvSpPr>
        <xdr:cNvPr id="680" name="n_3mainValue【消防施設】&#10;有形固定資産減価償却率">
          <a:extLst>
            <a:ext uri="{FF2B5EF4-FFF2-40B4-BE49-F238E27FC236}">
              <a16:creationId xmlns:a16="http://schemas.microsoft.com/office/drawing/2014/main" id="{BA3398B9-926D-4C18-9CB1-815A4D57E4C4}"/>
            </a:ext>
          </a:extLst>
        </xdr:cNvPr>
        <xdr:cNvSpPr txBox="1"/>
      </xdr:nvSpPr>
      <xdr:spPr>
        <a:xfrm>
          <a:off x="13500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147338</xdr:rowOff>
    </xdr:from>
    <xdr:ext cx="405111" cy="259045"/>
    <xdr:sp macro="" textlink="">
      <xdr:nvSpPr>
        <xdr:cNvPr id="681" name="n_4mainValue【消防施設】&#10;有形固定資産減価償却率">
          <a:extLst>
            <a:ext uri="{FF2B5EF4-FFF2-40B4-BE49-F238E27FC236}">
              <a16:creationId xmlns:a16="http://schemas.microsoft.com/office/drawing/2014/main" id="{9623A4B9-FD9D-48C0-8916-29183D752FCE}"/>
            </a:ext>
          </a:extLst>
        </xdr:cNvPr>
        <xdr:cNvSpPr txBox="1"/>
      </xdr:nvSpPr>
      <xdr:spPr>
        <a:xfrm>
          <a:off x="12611744" y="1334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C4266C1C-EFC2-4DC8-9E3B-DC0DAA090BF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40D58223-8F26-4E5F-8985-A55853E8840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6B70445D-C9AD-4BA0-81F9-BEE4946BD06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2A3001E4-55F7-40EB-92B6-014F7BC4D71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E7BB1776-6D94-429D-B9D2-6E6FEE16671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E333EEE2-6189-44D9-A853-0AFE792B020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7D4BF7B6-C544-43B4-9F76-1347C6AF522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61D4D3D6-B967-4E88-A5EA-0046EE0C34A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7CD8D21D-070E-4908-9615-6515B8AFB0A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4B8B2192-45DD-4037-ABFF-C4A2EAB9A32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2" name="直線コネクタ 691">
          <a:extLst>
            <a:ext uri="{FF2B5EF4-FFF2-40B4-BE49-F238E27FC236}">
              <a16:creationId xmlns:a16="http://schemas.microsoft.com/office/drawing/2014/main" id="{31DEED42-2C8B-4024-8D14-FEBE2C312A5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3" name="テキスト ボックス 692">
          <a:extLst>
            <a:ext uri="{FF2B5EF4-FFF2-40B4-BE49-F238E27FC236}">
              <a16:creationId xmlns:a16="http://schemas.microsoft.com/office/drawing/2014/main" id="{CF739BCE-663A-4B7C-A113-82B1905FA60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4" name="直線コネクタ 693">
          <a:extLst>
            <a:ext uri="{FF2B5EF4-FFF2-40B4-BE49-F238E27FC236}">
              <a16:creationId xmlns:a16="http://schemas.microsoft.com/office/drawing/2014/main" id="{55F03D9B-43B0-46E3-9392-5D78778C7FA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5" name="テキスト ボックス 694">
          <a:extLst>
            <a:ext uri="{FF2B5EF4-FFF2-40B4-BE49-F238E27FC236}">
              <a16:creationId xmlns:a16="http://schemas.microsoft.com/office/drawing/2014/main" id="{B2BDAF05-94E1-4455-90FD-74D23C12A8C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6" name="直線コネクタ 695">
          <a:extLst>
            <a:ext uri="{FF2B5EF4-FFF2-40B4-BE49-F238E27FC236}">
              <a16:creationId xmlns:a16="http://schemas.microsoft.com/office/drawing/2014/main" id="{3AEB2CC3-2507-44D0-9133-E86D528DBF9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7" name="テキスト ボックス 696">
          <a:extLst>
            <a:ext uri="{FF2B5EF4-FFF2-40B4-BE49-F238E27FC236}">
              <a16:creationId xmlns:a16="http://schemas.microsoft.com/office/drawing/2014/main" id="{F15BD718-3ACC-49B7-A943-B5E0BAC5BB8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8" name="直線コネクタ 697">
          <a:extLst>
            <a:ext uri="{FF2B5EF4-FFF2-40B4-BE49-F238E27FC236}">
              <a16:creationId xmlns:a16="http://schemas.microsoft.com/office/drawing/2014/main" id="{6433F522-421A-49D5-BFE0-A9548F7DD64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9" name="テキスト ボックス 698">
          <a:extLst>
            <a:ext uri="{FF2B5EF4-FFF2-40B4-BE49-F238E27FC236}">
              <a16:creationId xmlns:a16="http://schemas.microsoft.com/office/drawing/2014/main" id="{E4A2F40F-6C43-43CD-96F7-2D810057311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0" name="直線コネクタ 699">
          <a:extLst>
            <a:ext uri="{FF2B5EF4-FFF2-40B4-BE49-F238E27FC236}">
              <a16:creationId xmlns:a16="http://schemas.microsoft.com/office/drawing/2014/main" id="{1A16F59B-FE28-41D6-BCC9-3DE786D9ED7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1" name="テキスト ボックス 700">
          <a:extLst>
            <a:ext uri="{FF2B5EF4-FFF2-40B4-BE49-F238E27FC236}">
              <a16:creationId xmlns:a16="http://schemas.microsoft.com/office/drawing/2014/main" id="{B2461395-E58F-4273-BBBE-6B2680460C5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2" name="直線コネクタ 701">
          <a:extLst>
            <a:ext uri="{FF2B5EF4-FFF2-40B4-BE49-F238E27FC236}">
              <a16:creationId xmlns:a16="http://schemas.microsoft.com/office/drawing/2014/main" id="{AB6F600B-E1E6-4E52-9EE4-D0EC111EABD5}"/>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3" name="テキスト ボックス 702">
          <a:extLst>
            <a:ext uri="{FF2B5EF4-FFF2-40B4-BE49-F238E27FC236}">
              <a16:creationId xmlns:a16="http://schemas.microsoft.com/office/drawing/2014/main" id="{1A1CBE64-8C28-4410-A3C3-4ED1297AB5C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E2A14888-7134-48C7-BA89-6DEE30B3697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989CE43E-5BF1-4F4D-95EE-FD8FCBA014A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C9B58744-0DF6-4832-ABFE-CD14A0BCA96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7" name="直線コネクタ 706">
          <a:extLst>
            <a:ext uri="{FF2B5EF4-FFF2-40B4-BE49-F238E27FC236}">
              <a16:creationId xmlns:a16="http://schemas.microsoft.com/office/drawing/2014/main" id="{62E8B67E-BDAC-421E-8F16-38DB8516B25D}"/>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8" name="【消防施設】&#10;一人当たり面積最小値テキスト">
          <a:extLst>
            <a:ext uri="{FF2B5EF4-FFF2-40B4-BE49-F238E27FC236}">
              <a16:creationId xmlns:a16="http://schemas.microsoft.com/office/drawing/2014/main" id="{B70B4199-BCB3-4239-AF4A-BFB444EC42F2}"/>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9" name="直線コネクタ 708">
          <a:extLst>
            <a:ext uri="{FF2B5EF4-FFF2-40B4-BE49-F238E27FC236}">
              <a16:creationId xmlns:a16="http://schemas.microsoft.com/office/drawing/2014/main" id="{EC311F71-5BB1-46A8-BFD3-7D6477D2A13B}"/>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10" name="【消防施設】&#10;一人当たり面積最大値テキスト">
          <a:extLst>
            <a:ext uri="{FF2B5EF4-FFF2-40B4-BE49-F238E27FC236}">
              <a16:creationId xmlns:a16="http://schemas.microsoft.com/office/drawing/2014/main" id="{733F595A-A62B-49EA-AF33-51B8C9EF175C}"/>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11" name="直線コネクタ 710">
          <a:extLst>
            <a:ext uri="{FF2B5EF4-FFF2-40B4-BE49-F238E27FC236}">
              <a16:creationId xmlns:a16="http://schemas.microsoft.com/office/drawing/2014/main" id="{DBF99BED-7A42-46F3-AE66-40FE25BF6851}"/>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12" name="【消防施設】&#10;一人当たり面積平均値テキスト">
          <a:extLst>
            <a:ext uri="{FF2B5EF4-FFF2-40B4-BE49-F238E27FC236}">
              <a16:creationId xmlns:a16="http://schemas.microsoft.com/office/drawing/2014/main" id="{422A3BAB-CBF7-48ED-891D-910C56615D7D}"/>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3" name="フローチャート: 判断 712">
          <a:extLst>
            <a:ext uri="{FF2B5EF4-FFF2-40B4-BE49-F238E27FC236}">
              <a16:creationId xmlns:a16="http://schemas.microsoft.com/office/drawing/2014/main" id="{AAAE89BB-0717-4845-B6F3-0609C5F8864C}"/>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4" name="フローチャート: 判断 713">
          <a:extLst>
            <a:ext uri="{FF2B5EF4-FFF2-40B4-BE49-F238E27FC236}">
              <a16:creationId xmlns:a16="http://schemas.microsoft.com/office/drawing/2014/main" id="{81973679-E94A-4512-A5B3-D6ABB393BD85}"/>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5" name="フローチャート: 判断 714">
          <a:extLst>
            <a:ext uri="{FF2B5EF4-FFF2-40B4-BE49-F238E27FC236}">
              <a16:creationId xmlns:a16="http://schemas.microsoft.com/office/drawing/2014/main" id="{A3202428-2C51-4751-8FCE-EAA87FFFCF65}"/>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6" name="フローチャート: 判断 715">
          <a:extLst>
            <a:ext uri="{FF2B5EF4-FFF2-40B4-BE49-F238E27FC236}">
              <a16:creationId xmlns:a16="http://schemas.microsoft.com/office/drawing/2014/main" id="{09527B2B-1D68-4279-AEA9-07597F2188B7}"/>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7" name="フローチャート: 判断 716">
          <a:extLst>
            <a:ext uri="{FF2B5EF4-FFF2-40B4-BE49-F238E27FC236}">
              <a16:creationId xmlns:a16="http://schemas.microsoft.com/office/drawing/2014/main" id="{9904F26C-121C-4189-8B39-F530B632AEE3}"/>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7009DF5A-323D-42E2-B34E-5A90924FF54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18410E0-01EB-4B16-9A34-491891BE662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8CA323C-61A4-4F10-AB41-4157AFE3D04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BB97E38E-E279-4D91-8461-188E3E95624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4A08DDF4-9D88-44A9-A356-125306BE21B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166914</xdr:rowOff>
    </xdr:from>
    <xdr:to>
      <xdr:col>116</xdr:col>
      <xdr:colOff>114300</xdr:colOff>
      <xdr:row>84</xdr:row>
      <xdr:rowOff>97064</xdr:rowOff>
    </xdr:to>
    <xdr:sp macro="" textlink="">
      <xdr:nvSpPr>
        <xdr:cNvPr id="723" name="楕円 722">
          <a:extLst>
            <a:ext uri="{FF2B5EF4-FFF2-40B4-BE49-F238E27FC236}">
              <a16:creationId xmlns:a16="http://schemas.microsoft.com/office/drawing/2014/main" id="{84C0B974-FC22-4935-9E48-2F3E96DF2C03}"/>
            </a:ext>
          </a:extLst>
        </xdr:cNvPr>
        <xdr:cNvSpPr/>
      </xdr:nvSpPr>
      <xdr:spPr>
        <a:xfrm>
          <a:off x="221107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18341</xdr:rowOff>
    </xdr:from>
    <xdr:ext cx="469744" cy="259045"/>
    <xdr:sp macro="" textlink="">
      <xdr:nvSpPr>
        <xdr:cNvPr id="724" name="【消防施設】&#10;一人当たり面積該当値テキスト">
          <a:extLst>
            <a:ext uri="{FF2B5EF4-FFF2-40B4-BE49-F238E27FC236}">
              <a16:creationId xmlns:a16="http://schemas.microsoft.com/office/drawing/2014/main" id="{595F3328-2FF4-4C49-A787-49117BBCA053}"/>
            </a:ext>
          </a:extLst>
        </xdr:cNvPr>
        <xdr:cNvSpPr txBox="1"/>
      </xdr:nvSpPr>
      <xdr:spPr>
        <a:xfrm>
          <a:off x="22199600" y="1424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5262</xdr:rowOff>
    </xdr:from>
    <xdr:to>
      <xdr:col>112</xdr:col>
      <xdr:colOff>38100</xdr:colOff>
      <xdr:row>84</xdr:row>
      <xdr:rowOff>106862</xdr:rowOff>
    </xdr:to>
    <xdr:sp macro="" textlink="">
      <xdr:nvSpPr>
        <xdr:cNvPr id="725" name="楕円 724">
          <a:extLst>
            <a:ext uri="{FF2B5EF4-FFF2-40B4-BE49-F238E27FC236}">
              <a16:creationId xmlns:a16="http://schemas.microsoft.com/office/drawing/2014/main" id="{FE46B5AB-BE82-4EFE-B8FF-DDC573768B82}"/>
            </a:ext>
          </a:extLst>
        </xdr:cNvPr>
        <xdr:cNvSpPr/>
      </xdr:nvSpPr>
      <xdr:spPr>
        <a:xfrm>
          <a:off x="21272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46264</xdr:rowOff>
    </xdr:from>
    <xdr:to>
      <xdr:col>116</xdr:col>
      <xdr:colOff>63500</xdr:colOff>
      <xdr:row>84</xdr:row>
      <xdr:rowOff>56062</xdr:rowOff>
    </xdr:to>
    <xdr:cxnSp macro="">
      <xdr:nvCxnSpPr>
        <xdr:cNvPr id="726" name="直線コネクタ 725">
          <a:extLst>
            <a:ext uri="{FF2B5EF4-FFF2-40B4-BE49-F238E27FC236}">
              <a16:creationId xmlns:a16="http://schemas.microsoft.com/office/drawing/2014/main" id="{467B0369-AAFA-48C9-938E-06392BE828C1}"/>
            </a:ext>
          </a:extLst>
        </xdr:cNvPr>
        <xdr:cNvCxnSpPr/>
      </xdr:nvCxnSpPr>
      <xdr:spPr>
        <a:xfrm flipV="1">
          <a:off x="21323300" y="1444806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15058</xdr:rowOff>
    </xdr:from>
    <xdr:to>
      <xdr:col>107</xdr:col>
      <xdr:colOff>101600</xdr:colOff>
      <xdr:row>84</xdr:row>
      <xdr:rowOff>116658</xdr:rowOff>
    </xdr:to>
    <xdr:sp macro="" textlink="">
      <xdr:nvSpPr>
        <xdr:cNvPr id="727" name="楕円 726">
          <a:extLst>
            <a:ext uri="{FF2B5EF4-FFF2-40B4-BE49-F238E27FC236}">
              <a16:creationId xmlns:a16="http://schemas.microsoft.com/office/drawing/2014/main" id="{832F9A06-3BE5-479D-ACA6-72912C1AE856}"/>
            </a:ext>
          </a:extLst>
        </xdr:cNvPr>
        <xdr:cNvSpPr/>
      </xdr:nvSpPr>
      <xdr:spPr>
        <a:xfrm>
          <a:off x="20383500" y="14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56062</xdr:rowOff>
    </xdr:from>
    <xdr:to>
      <xdr:col>111</xdr:col>
      <xdr:colOff>177800</xdr:colOff>
      <xdr:row>84</xdr:row>
      <xdr:rowOff>65858</xdr:rowOff>
    </xdr:to>
    <xdr:cxnSp macro="">
      <xdr:nvCxnSpPr>
        <xdr:cNvPr id="728" name="直線コネクタ 727">
          <a:extLst>
            <a:ext uri="{FF2B5EF4-FFF2-40B4-BE49-F238E27FC236}">
              <a16:creationId xmlns:a16="http://schemas.microsoft.com/office/drawing/2014/main" id="{E719B13F-3D9E-44A2-9BB7-22E8EE92EC2B}"/>
            </a:ext>
          </a:extLst>
        </xdr:cNvPr>
        <xdr:cNvCxnSpPr/>
      </xdr:nvCxnSpPr>
      <xdr:spPr>
        <a:xfrm flipV="1">
          <a:off x="20434300" y="1445786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21589</xdr:rowOff>
    </xdr:from>
    <xdr:to>
      <xdr:col>102</xdr:col>
      <xdr:colOff>165100</xdr:colOff>
      <xdr:row>84</xdr:row>
      <xdr:rowOff>123189</xdr:rowOff>
    </xdr:to>
    <xdr:sp macro="" textlink="">
      <xdr:nvSpPr>
        <xdr:cNvPr id="729" name="楕円 728">
          <a:extLst>
            <a:ext uri="{FF2B5EF4-FFF2-40B4-BE49-F238E27FC236}">
              <a16:creationId xmlns:a16="http://schemas.microsoft.com/office/drawing/2014/main" id="{1DA20ACF-4840-4DBC-98B7-E2B2D5C53B7F}"/>
            </a:ext>
          </a:extLst>
        </xdr:cNvPr>
        <xdr:cNvSpPr/>
      </xdr:nvSpPr>
      <xdr:spPr>
        <a:xfrm>
          <a:off x="19494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65858</xdr:rowOff>
    </xdr:from>
    <xdr:to>
      <xdr:col>107</xdr:col>
      <xdr:colOff>50800</xdr:colOff>
      <xdr:row>84</xdr:row>
      <xdr:rowOff>72389</xdr:rowOff>
    </xdr:to>
    <xdr:cxnSp macro="">
      <xdr:nvCxnSpPr>
        <xdr:cNvPr id="730" name="直線コネクタ 729">
          <a:extLst>
            <a:ext uri="{FF2B5EF4-FFF2-40B4-BE49-F238E27FC236}">
              <a16:creationId xmlns:a16="http://schemas.microsoft.com/office/drawing/2014/main" id="{8FF95BB7-0B33-4F97-8D95-CE188E4F6024}"/>
            </a:ext>
          </a:extLst>
        </xdr:cNvPr>
        <xdr:cNvCxnSpPr/>
      </xdr:nvCxnSpPr>
      <xdr:spPr>
        <a:xfrm flipV="1">
          <a:off x="19545300" y="1446765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28121</xdr:rowOff>
    </xdr:from>
    <xdr:to>
      <xdr:col>98</xdr:col>
      <xdr:colOff>38100</xdr:colOff>
      <xdr:row>84</xdr:row>
      <xdr:rowOff>129721</xdr:rowOff>
    </xdr:to>
    <xdr:sp macro="" textlink="">
      <xdr:nvSpPr>
        <xdr:cNvPr id="731" name="楕円 730">
          <a:extLst>
            <a:ext uri="{FF2B5EF4-FFF2-40B4-BE49-F238E27FC236}">
              <a16:creationId xmlns:a16="http://schemas.microsoft.com/office/drawing/2014/main" id="{FF4977CC-A002-47DB-9140-485DC41FAF41}"/>
            </a:ext>
          </a:extLst>
        </xdr:cNvPr>
        <xdr:cNvSpPr/>
      </xdr:nvSpPr>
      <xdr:spPr>
        <a:xfrm>
          <a:off x="18605500" y="14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72389</xdr:rowOff>
    </xdr:from>
    <xdr:to>
      <xdr:col>102</xdr:col>
      <xdr:colOff>114300</xdr:colOff>
      <xdr:row>84</xdr:row>
      <xdr:rowOff>78921</xdr:rowOff>
    </xdr:to>
    <xdr:cxnSp macro="">
      <xdr:nvCxnSpPr>
        <xdr:cNvPr id="732" name="直線コネクタ 731">
          <a:extLst>
            <a:ext uri="{FF2B5EF4-FFF2-40B4-BE49-F238E27FC236}">
              <a16:creationId xmlns:a16="http://schemas.microsoft.com/office/drawing/2014/main" id="{1EB7B0EA-FB48-45C7-BEFC-230C11FB725B}"/>
            </a:ext>
          </a:extLst>
        </xdr:cNvPr>
        <xdr:cNvCxnSpPr/>
      </xdr:nvCxnSpPr>
      <xdr:spPr>
        <a:xfrm flipV="1">
          <a:off x="18656300" y="1447418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733" name="n_1aveValue【消防施設】&#10;一人当たり面積">
          <a:extLst>
            <a:ext uri="{FF2B5EF4-FFF2-40B4-BE49-F238E27FC236}">
              <a16:creationId xmlns:a16="http://schemas.microsoft.com/office/drawing/2014/main" id="{685A5F97-861A-496E-A5D5-5654BB7426ED}"/>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734" name="n_2aveValue【消防施設】&#10;一人当たり面積">
          <a:extLst>
            <a:ext uri="{FF2B5EF4-FFF2-40B4-BE49-F238E27FC236}">
              <a16:creationId xmlns:a16="http://schemas.microsoft.com/office/drawing/2014/main" id="{86ABA7DB-5329-445E-9E0C-1CEC1719C7F1}"/>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35" name="n_3aveValue【消防施設】&#10;一人当たり面積">
          <a:extLst>
            <a:ext uri="{FF2B5EF4-FFF2-40B4-BE49-F238E27FC236}">
              <a16:creationId xmlns:a16="http://schemas.microsoft.com/office/drawing/2014/main" id="{2BD7D9F1-18E5-48C6-9A08-7D0CF8553877}"/>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6" name="n_4aveValue【消防施設】&#10;一人当たり面積">
          <a:extLst>
            <a:ext uri="{FF2B5EF4-FFF2-40B4-BE49-F238E27FC236}">
              <a16:creationId xmlns:a16="http://schemas.microsoft.com/office/drawing/2014/main" id="{485AA595-0AE2-404C-A7AF-4F8513F7E777}"/>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123389</xdr:rowOff>
    </xdr:from>
    <xdr:ext cx="469744" cy="259045"/>
    <xdr:sp macro="" textlink="">
      <xdr:nvSpPr>
        <xdr:cNvPr id="737" name="n_1mainValue【消防施設】&#10;一人当たり面積">
          <a:extLst>
            <a:ext uri="{FF2B5EF4-FFF2-40B4-BE49-F238E27FC236}">
              <a16:creationId xmlns:a16="http://schemas.microsoft.com/office/drawing/2014/main" id="{5127CD1D-8A77-4B7D-9D22-297E4ABBDFCC}"/>
            </a:ext>
          </a:extLst>
        </xdr:cNvPr>
        <xdr:cNvSpPr txBox="1"/>
      </xdr:nvSpPr>
      <xdr:spPr>
        <a:xfrm>
          <a:off x="21075727" y="1418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133185</xdr:rowOff>
    </xdr:from>
    <xdr:ext cx="469744" cy="259045"/>
    <xdr:sp macro="" textlink="">
      <xdr:nvSpPr>
        <xdr:cNvPr id="738" name="n_2mainValue【消防施設】&#10;一人当たり面積">
          <a:extLst>
            <a:ext uri="{FF2B5EF4-FFF2-40B4-BE49-F238E27FC236}">
              <a16:creationId xmlns:a16="http://schemas.microsoft.com/office/drawing/2014/main" id="{96414862-964A-4C4C-ACD2-7FE14E52BBA5}"/>
            </a:ext>
          </a:extLst>
        </xdr:cNvPr>
        <xdr:cNvSpPr txBox="1"/>
      </xdr:nvSpPr>
      <xdr:spPr>
        <a:xfrm>
          <a:off x="20199427" y="1419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139716</xdr:rowOff>
    </xdr:from>
    <xdr:ext cx="469744" cy="259045"/>
    <xdr:sp macro="" textlink="">
      <xdr:nvSpPr>
        <xdr:cNvPr id="739" name="n_3mainValue【消防施設】&#10;一人当たり面積">
          <a:extLst>
            <a:ext uri="{FF2B5EF4-FFF2-40B4-BE49-F238E27FC236}">
              <a16:creationId xmlns:a16="http://schemas.microsoft.com/office/drawing/2014/main" id="{9F593067-4D90-4676-961E-C7B3BD1563CC}"/>
            </a:ext>
          </a:extLst>
        </xdr:cNvPr>
        <xdr:cNvSpPr txBox="1"/>
      </xdr:nvSpPr>
      <xdr:spPr>
        <a:xfrm>
          <a:off x="19310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146248</xdr:rowOff>
    </xdr:from>
    <xdr:ext cx="469744" cy="259045"/>
    <xdr:sp macro="" textlink="">
      <xdr:nvSpPr>
        <xdr:cNvPr id="740" name="n_4mainValue【消防施設】&#10;一人当たり面積">
          <a:extLst>
            <a:ext uri="{FF2B5EF4-FFF2-40B4-BE49-F238E27FC236}">
              <a16:creationId xmlns:a16="http://schemas.microsoft.com/office/drawing/2014/main" id="{65F256F6-69EC-46E6-8084-631DD9FDA1D4}"/>
            </a:ext>
          </a:extLst>
        </xdr:cNvPr>
        <xdr:cNvSpPr txBox="1"/>
      </xdr:nvSpPr>
      <xdr:spPr>
        <a:xfrm>
          <a:off x="18421427" y="1420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DFAE402B-8561-4D3E-9BC0-9E3C389459C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83B2893A-7D5F-4CA6-B423-D456FCBCEA2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114B3831-5E8D-47C3-BAAB-795D8241C88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F2EE62AB-B166-4735-B82E-61FDFFCC882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F5907D16-CD1B-4669-AAC9-2D33D023F05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D497BE2-D3C9-4690-A37E-B1E8F959355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C37EBCCA-837F-4E10-9603-1E0D41522E7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A8BFBF0F-63CD-4AE4-89AD-79C01C7BF71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2A27732D-4360-4583-83EE-53B1A26E3CF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56BB810C-DB63-4861-B5A6-E3DADBC0E40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9D1B7097-6632-4C97-8129-033410942EC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95DEE499-7575-49D7-9300-0230F49E78F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70F3C4D6-B986-4E59-B242-AA8D968AB16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10E6A56B-45E9-4600-A0AA-AEDBB32FB6A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2C3146BF-2FDD-4F23-AD78-99434123108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029C9405-9949-463E-9D36-015B365BC4B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DB98E5B2-31FC-4DFB-9552-613BDB9E211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6ECE2859-29B9-4F23-814D-0E41FC96B03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9939DE87-964E-42E9-858D-73A451A695E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39AA26CF-3CC8-4AF2-9034-25AD4288565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1" name="テキスト ボックス 760">
          <a:extLst>
            <a:ext uri="{FF2B5EF4-FFF2-40B4-BE49-F238E27FC236}">
              <a16:creationId xmlns:a16="http://schemas.microsoft.com/office/drawing/2014/main" id="{4CDC1E09-1715-49CC-BE88-38083059076D}"/>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CDD2003D-C3A6-43ED-818B-1B93E59228D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EE7F0E80-95C9-4AC8-8CFE-F7C7BE24558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4" name="直線コネクタ 763">
          <a:extLst>
            <a:ext uri="{FF2B5EF4-FFF2-40B4-BE49-F238E27FC236}">
              <a16:creationId xmlns:a16="http://schemas.microsoft.com/office/drawing/2014/main" id="{9DD888F4-1B84-4D0C-BB82-901B14E46D0F}"/>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5" name="【庁舎】&#10;有形固定資産減価償却率最小値テキスト">
          <a:extLst>
            <a:ext uri="{FF2B5EF4-FFF2-40B4-BE49-F238E27FC236}">
              <a16:creationId xmlns:a16="http://schemas.microsoft.com/office/drawing/2014/main" id="{FB28410A-044C-4921-99CB-75578F7183DF}"/>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6" name="直線コネクタ 765">
          <a:extLst>
            <a:ext uri="{FF2B5EF4-FFF2-40B4-BE49-F238E27FC236}">
              <a16:creationId xmlns:a16="http://schemas.microsoft.com/office/drawing/2014/main" id="{8912E357-7813-437B-B77C-08318305B045}"/>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7" name="【庁舎】&#10;有形固定資産減価償却率最大値テキスト">
          <a:extLst>
            <a:ext uri="{FF2B5EF4-FFF2-40B4-BE49-F238E27FC236}">
              <a16:creationId xmlns:a16="http://schemas.microsoft.com/office/drawing/2014/main" id="{BCCC98F8-181E-4BF5-9A08-6F18ECE882AA}"/>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774E2C9D-90ED-48AF-B8C1-E3B2881D7BCE}"/>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769" name="【庁舎】&#10;有形固定資産減価償却率平均値テキスト">
          <a:extLst>
            <a:ext uri="{FF2B5EF4-FFF2-40B4-BE49-F238E27FC236}">
              <a16:creationId xmlns:a16="http://schemas.microsoft.com/office/drawing/2014/main" id="{19B478D3-113B-4475-8EF6-C44AABAAC7EA}"/>
            </a:ext>
          </a:extLst>
        </xdr:cNvPr>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70" name="フローチャート: 判断 769">
          <a:extLst>
            <a:ext uri="{FF2B5EF4-FFF2-40B4-BE49-F238E27FC236}">
              <a16:creationId xmlns:a16="http://schemas.microsoft.com/office/drawing/2014/main" id="{7ACC542D-E398-4B5E-9AE9-2DE5D7B7122D}"/>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71" name="フローチャート: 判断 770">
          <a:extLst>
            <a:ext uri="{FF2B5EF4-FFF2-40B4-BE49-F238E27FC236}">
              <a16:creationId xmlns:a16="http://schemas.microsoft.com/office/drawing/2014/main" id="{5EEAAA3F-3733-4DEF-AB16-9B7C04D97C53}"/>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72" name="フローチャート: 判断 771">
          <a:extLst>
            <a:ext uri="{FF2B5EF4-FFF2-40B4-BE49-F238E27FC236}">
              <a16:creationId xmlns:a16="http://schemas.microsoft.com/office/drawing/2014/main" id="{C749A329-BC89-4D9C-BCE3-BB324BF3E94F}"/>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3" name="フローチャート: 判断 772">
          <a:extLst>
            <a:ext uri="{FF2B5EF4-FFF2-40B4-BE49-F238E27FC236}">
              <a16:creationId xmlns:a16="http://schemas.microsoft.com/office/drawing/2014/main" id="{A25B52C1-7B96-40A3-AA27-DF8EECCE3865}"/>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4" name="フローチャート: 判断 773">
          <a:extLst>
            <a:ext uri="{FF2B5EF4-FFF2-40B4-BE49-F238E27FC236}">
              <a16:creationId xmlns:a16="http://schemas.microsoft.com/office/drawing/2014/main" id="{F8AC8BC7-8CDA-42C3-8DE3-6773FF353B35}"/>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7AF20AA-DDD5-4C53-B0E6-E8B5B9926C4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609AC55C-E290-4E00-9725-0C67DC43DA0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C2A50FD2-CE13-4F84-A5D2-D8147A122B1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26AA292-97FD-4CAD-A6F3-BADBDC25E8B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3BFA735-4488-41B0-A56C-700EF0ED288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104139</xdr:rowOff>
    </xdr:from>
    <xdr:to>
      <xdr:col>85</xdr:col>
      <xdr:colOff>177800</xdr:colOff>
      <xdr:row>101</xdr:row>
      <xdr:rowOff>34289</xdr:rowOff>
    </xdr:to>
    <xdr:sp macro="" textlink="">
      <xdr:nvSpPr>
        <xdr:cNvPr id="780" name="楕円 779">
          <a:extLst>
            <a:ext uri="{FF2B5EF4-FFF2-40B4-BE49-F238E27FC236}">
              <a16:creationId xmlns:a16="http://schemas.microsoft.com/office/drawing/2014/main" id="{1804570B-6965-400E-8F67-943FC7BEEF02}"/>
            </a:ext>
          </a:extLst>
        </xdr:cNvPr>
        <xdr:cNvSpPr/>
      </xdr:nvSpPr>
      <xdr:spPr>
        <a:xfrm>
          <a:off x="16268700" y="1724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127016</xdr:rowOff>
    </xdr:from>
    <xdr:ext cx="405111" cy="259045"/>
    <xdr:sp macro="" textlink="">
      <xdr:nvSpPr>
        <xdr:cNvPr id="781" name="【庁舎】&#10;有形固定資産減価償却率該当値テキスト">
          <a:extLst>
            <a:ext uri="{FF2B5EF4-FFF2-40B4-BE49-F238E27FC236}">
              <a16:creationId xmlns:a16="http://schemas.microsoft.com/office/drawing/2014/main" id="{087F5B6D-41BB-4CBE-ACF7-1047886CD8BC}"/>
            </a:ext>
          </a:extLst>
        </xdr:cNvPr>
        <xdr:cNvSpPr txBox="1"/>
      </xdr:nvSpPr>
      <xdr:spPr>
        <a:xfrm>
          <a:off x="16357600" y="17100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24130</xdr:rowOff>
    </xdr:from>
    <xdr:to>
      <xdr:col>81</xdr:col>
      <xdr:colOff>101600</xdr:colOff>
      <xdr:row>106</xdr:row>
      <xdr:rowOff>125730</xdr:rowOff>
    </xdr:to>
    <xdr:sp macro="" textlink="">
      <xdr:nvSpPr>
        <xdr:cNvPr id="782" name="楕円 781">
          <a:extLst>
            <a:ext uri="{FF2B5EF4-FFF2-40B4-BE49-F238E27FC236}">
              <a16:creationId xmlns:a16="http://schemas.microsoft.com/office/drawing/2014/main" id="{78A7E69B-B289-468D-A1C1-26EDBA22E03E}"/>
            </a:ext>
          </a:extLst>
        </xdr:cNvPr>
        <xdr:cNvSpPr/>
      </xdr:nvSpPr>
      <xdr:spPr>
        <a:xfrm>
          <a:off x="15430500" y="181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154939</xdr:rowOff>
    </xdr:from>
    <xdr:to>
      <xdr:col>85</xdr:col>
      <xdr:colOff>127000</xdr:colOff>
      <xdr:row>106</xdr:row>
      <xdr:rowOff>74930</xdr:rowOff>
    </xdr:to>
    <xdr:cxnSp macro="">
      <xdr:nvCxnSpPr>
        <xdr:cNvPr id="783" name="直線コネクタ 782">
          <a:extLst>
            <a:ext uri="{FF2B5EF4-FFF2-40B4-BE49-F238E27FC236}">
              <a16:creationId xmlns:a16="http://schemas.microsoft.com/office/drawing/2014/main" id="{75D06568-2DD5-48EE-ACC0-402D32E98E33}"/>
            </a:ext>
          </a:extLst>
        </xdr:cNvPr>
        <xdr:cNvCxnSpPr/>
      </xdr:nvCxnSpPr>
      <xdr:spPr>
        <a:xfrm flipV="1">
          <a:off x="15481300" y="17299939"/>
          <a:ext cx="838200" cy="9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170180</xdr:rowOff>
    </xdr:from>
    <xdr:to>
      <xdr:col>76</xdr:col>
      <xdr:colOff>165100</xdr:colOff>
      <xdr:row>106</xdr:row>
      <xdr:rowOff>100330</xdr:rowOff>
    </xdr:to>
    <xdr:sp macro="" textlink="">
      <xdr:nvSpPr>
        <xdr:cNvPr id="784" name="楕円 783">
          <a:extLst>
            <a:ext uri="{FF2B5EF4-FFF2-40B4-BE49-F238E27FC236}">
              <a16:creationId xmlns:a16="http://schemas.microsoft.com/office/drawing/2014/main" id="{88949944-55C3-463F-9065-22CC4AED02AA}"/>
            </a:ext>
          </a:extLst>
        </xdr:cNvPr>
        <xdr:cNvSpPr/>
      </xdr:nvSpPr>
      <xdr:spPr>
        <a:xfrm>
          <a:off x="14541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49530</xdr:rowOff>
    </xdr:from>
    <xdr:to>
      <xdr:col>81</xdr:col>
      <xdr:colOff>50800</xdr:colOff>
      <xdr:row>106</xdr:row>
      <xdr:rowOff>74930</xdr:rowOff>
    </xdr:to>
    <xdr:cxnSp macro="">
      <xdr:nvCxnSpPr>
        <xdr:cNvPr id="785" name="直線コネクタ 784">
          <a:extLst>
            <a:ext uri="{FF2B5EF4-FFF2-40B4-BE49-F238E27FC236}">
              <a16:creationId xmlns:a16="http://schemas.microsoft.com/office/drawing/2014/main" id="{DB796E09-BF16-43FB-96E8-4F894C9E6036}"/>
            </a:ext>
          </a:extLst>
        </xdr:cNvPr>
        <xdr:cNvCxnSpPr/>
      </xdr:nvCxnSpPr>
      <xdr:spPr>
        <a:xfrm>
          <a:off x="14592300" y="182232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146050</xdr:rowOff>
    </xdr:from>
    <xdr:to>
      <xdr:col>72</xdr:col>
      <xdr:colOff>38100</xdr:colOff>
      <xdr:row>106</xdr:row>
      <xdr:rowOff>76200</xdr:rowOff>
    </xdr:to>
    <xdr:sp macro="" textlink="">
      <xdr:nvSpPr>
        <xdr:cNvPr id="786" name="楕円 785">
          <a:extLst>
            <a:ext uri="{FF2B5EF4-FFF2-40B4-BE49-F238E27FC236}">
              <a16:creationId xmlns:a16="http://schemas.microsoft.com/office/drawing/2014/main" id="{A80679A4-36D4-48B6-A31E-C04CCB47DC2E}"/>
            </a:ext>
          </a:extLst>
        </xdr:cNvPr>
        <xdr:cNvSpPr/>
      </xdr:nvSpPr>
      <xdr:spPr>
        <a:xfrm>
          <a:off x="13652500" y="181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25400</xdr:rowOff>
    </xdr:from>
    <xdr:to>
      <xdr:col>76</xdr:col>
      <xdr:colOff>114300</xdr:colOff>
      <xdr:row>106</xdr:row>
      <xdr:rowOff>49530</xdr:rowOff>
    </xdr:to>
    <xdr:cxnSp macro="">
      <xdr:nvCxnSpPr>
        <xdr:cNvPr id="787" name="直線コネクタ 786">
          <a:extLst>
            <a:ext uri="{FF2B5EF4-FFF2-40B4-BE49-F238E27FC236}">
              <a16:creationId xmlns:a16="http://schemas.microsoft.com/office/drawing/2014/main" id="{EE54E2BC-703E-4574-A91E-420457E8B02D}"/>
            </a:ext>
          </a:extLst>
        </xdr:cNvPr>
        <xdr:cNvCxnSpPr/>
      </xdr:nvCxnSpPr>
      <xdr:spPr>
        <a:xfrm>
          <a:off x="13703300" y="181991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120650</xdr:rowOff>
    </xdr:from>
    <xdr:to>
      <xdr:col>67</xdr:col>
      <xdr:colOff>101600</xdr:colOff>
      <xdr:row>106</xdr:row>
      <xdr:rowOff>50800</xdr:rowOff>
    </xdr:to>
    <xdr:sp macro="" textlink="">
      <xdr:nvSpPr>
        <xdr:cNvPr id="788" name="楕円 787">
          <a:extLst>
            <a:ext uri="{FF2B5EF4-FFF2-40B4-BE49-F238E27FC236}">
              <a16:creationId xmlns:a16="http://schemas.microsoft.com/office/drawing/2014/main" id="{043D8C3F-1A99-408F-A7CC-F6789ADD4BDC}"/>
            </a:ext>
          </a:extLst>
        </xdr:cNvPr>
        <xdr:cNvSpPr/>
      </xdr:nvSpPr>
      <xdr:spPr>
        <a:xfrm>
          <a:off x="12763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0</xdr:rowOff>
    </xdr:from>
    <xdr:to>
      <xdr:col>71</xdr:col>
      <xdr:colOff>177800</xdr:colOff>
      <xdr:row>106</xdr:row>
      <xdr:rowOff>25400</xdr:rowOff>
    </xdr:to>
    <xdr:cxnSp macro="">
      <xdr:nvCxnSpPr>
        <xdr:cNvPr id="789" name="直線コネクタ 788">
          <a:extLst>
            <a:ext uri="{FF2B5EF4-FFF2-40B4-BE49-F238E27FC236}">
              <a16:creationId xmlns:a16="http://schemas.microsoft.com/office/drawing/2014/main" id="{130E5CB5-C081-4176-8F4D-D653065FC5DA}"/>
            </a:ext>
          </a:extLst>
        </xdr:cNvPr>
        <xdr:cNvCxnSpPr/>
      </xdr:nvCxnSpPr>
      <xdr:spPr>
        <a:xfrm>
          <a:off x="12814300" y="18173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90" name="n_1aveValue【庁舎】&#10;有形固定資産減価償却率">
          <a:extLst>
            <a:ext uri="{FF2B5EF4-FFF2-40B4-BE49-F238E27FC236}">
              <a16:creationId xmlns:a16="http://schemas.microsoft.com/office/drawing/2014/main" id="{BA0A609F-0DAB-4211-8054-6C6A4ED1948B}"/>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91" name="n_2aveValue【庁舎】&#10;有形固定資産減価償却率">
          <a:extLst>
            <a:ext uri="{FF2B5EF4-FFF2-40B4-BE49-F238E27FC236}">
              <a16:creationId xmlns:a16="http://schemas.microsoft.com/office/drawing/2014/main" id="{A25DD229-4DE8-4B5D-AE49-1E5483B39DB7}"/>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92" name="n_3aveValue【庁舎】&#10;有形固定資産減価償却率">
          <a:extLst>
            <a:ext uri="{FF2B5EF4-FFF2-40B4-BE49-F238E27FC236}">
              <a16:creationId xmlns:a16="http://schemas.microsoft.com/office/drawing/2014/main" id="{525CE6D6-1FB7-4BD7-B6D9-E17F2648E85B}"/>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93" name="n_4aveValue【庁舎】&#10;有形固定資産減価償却率">
          <a:extLst>
            <a:ext uri="{FF2B5EF4-FFF2-40B4-BE49-F238E27FC236}">
              <a16:creationId xmlns:a16="http://schemas.microsoft.com/office/drawing/2014/main" id="{C3287144-0BE0-4F68-ACEC-2781BB02A64B}"/>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116857</xdr:rowOff>
    </xdr:from>
    <xdr:ext cx="405111" cy="259045"/>
    <xdr:sp macro="" textlink="">
      <xdr:nvSpPr>
        <xdr:cNvPr id="794" name="n_1mainValue【庁舎】&#10;有形固定資産減価償却率">
          <a:extLst>
            <a:ext uri="{FF2B5EF4-FFF2-40B4-BE49-F238E27FC236}">
              <a16:creationId xmlns:a16="http://schemas.microsoft.com/office/drawing/2014/main" id="{BAE71508-FF14-48E7-B27D-AD236C75F4D1}"/>
            </a:ext>
          </a:extLst>
        </xdr:cNvPr>
        <xdr:cNvSpPr txBox="1"/>
      </xdr:nvSpPr>
      <xdr:spPr>
        <a:xfrm>
          <a:off x="15266044" y="18290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91457</xdr:rowOff>
    </xdr:from>
    <xdr:ext cx="405111" cy="259045"/>
    <xdr:sp macro="" textlink="">
      <xdr:nvSpPr>
        <xdr:cNvPr id="795" name="n_2mainValue【庁舎】&#10;有形固定資産減価償却率">
          <a:extLst>
            <a:ext uri="{FF2B5EF4-FFF2-40B4-BE49-F238E27FC236}">
              <a16:creationId xmlns:a16="http://schemas.microsoft.com/office/drawing/2014/main" id="{6EDD7BDF-347A-43F3-AF51-23F46EFC264F}"/>
            </a:ext>
          </a:extLst>
        </xdr:cNvPr>
        <xdr:cNvSpPr txBox="1"/>
      </xdr:nvSpPr>
      <xdr:spPr>
        <a:xfrm>
          <a:off x="14389744"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67327</xdr:rowOff>
    </xdr:from>
    <xdr:ext cx="405111" cy="259045"/>
    <xdr:sp macro="" textlink="">
      <xdr:nvSpPr>
        <xdr:cNvPr id="796" name="n_3mainValue【庁舎】&#10;有形固定資産減価償却率">
          <a:extLst>
            <a:ext uri="{FF2B5EF4-FFF2-40B4-BE49-F238E27FC236}">
              <a16:creationId xmlns:a16="http://schemas.microsoft.com/office/drawing/2014/main" id="{16D88277-5B8E-4532-B2D6-3D6B1AC995C5}"/>
            </a:ext>
          </a:extLst>
        </xdr:cNvPr>
        <xdr:cNvSpPr txBox="1"/>
      </xdr:nvSpPr>
      <xdr:spPr>
        <a:xfrm>
          <a:off x="13500744" y="182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41927</xdr:rowOff>
    </xdr:from>
    <xdr:ext cx="405111" cy="259045"/>
    <xdr:sp macro="" textlink="">
      <xdr:nvSpPr>
        <xdr:cNvPr id="797" name="n_4mainValue【庁舎】&#10;有形固定資産減価償却率">
          <a:extLst>
            <a:ext uri="{FF2B5EF4-FFF2-40B4-BE49-F238E27FC236}">
              <a16:creationId xmlns:a16="http://schemas.microsoft.com/office/drawing/2014/main" id="{7990E8C2-8911-4D30-A054-AD95929C3AC8}"/>
            </a:ext>
          </a:extLst>
        </xdr:cNvPr>
        <xdr:cNvSpPr txBox="1"/>
      </xdr:nvSpPr>
      <xdr:spPr>
        <a:xfrm>
          <a:off x="12611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BCB430A1-0B14-4125-9AE8-FF827367D15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7AABC2BD-58DC-49D4-9CBF-102A3E82476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31F27474-0826-4953-B8E9-D45F7045C3F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FA06BEB-469F-47B4-AA52-2C14BAD7EFA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B6866DC7-2FC2-4037-BF22-2ED61150D18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CC7C8F31-FF27-4F05-8AD4-0AEA7A40412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A7550179-D68D-4CC0-821F-F3249414D41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7387B78D-3B2E-4B22-88DE-802704E2224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4DC35B73-8BA1-45FE-9030-986663B0CD9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5A199888-9A72-4659-BF07-233033606BA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D1E3D5BD-7656-48F8-B214-1FC7B37328D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29E029AA-5EDA-4370-AB35-1723E2FFC70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CE903FC4-ED3F-43C8-9149-D07F6302A45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1656AB39-A4A2-47D3-9DC4-27FD3C857AF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C90C6AE5-49EF-4335-B825-34C19E77A0B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E3EA5C6C-A14E-4708-BE14-DE330746469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74A107D3-FDA3-4F79-8387-49EEA0D54A8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423FA740-8986-42AA-AA57-287FFAD6127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279BA408-F2DE-4FCB-8AD5-FC075C818AC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61E1EED8-3B5C-4A52-BB91-65B3397CF07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2EE2115A-950D-49A6-B6DB-FAB0DB1C6D4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1F8AE3A8-1BBB-40A5-A92E-DDFAEBA5F9D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1BFD276D-FC9A-4F97-B436-E37361A4974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21" name="直線コネクタ 820">
          <a:extLst>
            <a:ext uri="{FF2B5EF4-FFF2-40B4-BE49-F238E27FC236}">
              <a16:creationId xmlns:a16="http://schemas.microsoft.com/office/drawing/2014/main" id="{D7560C70-3EEB-4EED-B00B-4E8EC7F98EB7}"/>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22" name="【庁舎】&#10;一人当たり面積最小値テキスト">
          <a:extLst>
            <a:ext uri="{FF2B5EF4-FFF2-40B4-BE49-F238E27FC236}">
              <a16:creationId xmlns:a16="http://schemas.microsoft.com/office/drawing/2014/main" id="{75D032A4-E99B-46CC-9BAE-1B79F8F96D27}"/>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3" name="直線コネクタ 822">
          <a:extLst>
            <a:ext uri="{FF2B5EF4-FFF2-40B4-BE49-F238E27FC236}">
              <a16:creationId xmlns:a16="http://schemas.microsoft.com/office/drawing/2014/main" id="{DCE0AD8F-7E99-4497-BD8C-4FA989A91547}"/>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4" name="【庁舎】&#10;一人当たり面積最大値テキスト">
          <a:extLst>
            <a:ext uri="{FF2B5EF4-FFF2-40B4-BE49-F238E27FC236}">
              <a16:creationId xmlns:a16="http://schemas.microsoft.com/office/drawing/2014/main" id="{C83147D2-169E-4999-A4E9-16D92294DA4D}"/>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5" name="直線コネクタ 824">
          <a:extLst>
            <a:ext uri="{FF2B5EF4-FFF2-40B4-BE49-F238E27FC236}">
              <a16:creationId xmlns:a16="http://schemas.microsoft.com/office/drawing/2014/main" id="{277A90E7-A158-47D9-AC98-5AB6E3B536B6}"/>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26" name="【庁舎】&#10;一人当たり面積平均値テキスト">
          <a:extLst>
            <a:ext uri="{FF2B5EF4-FFF2-40B4-BE49-F238E27FC236}">
              <a16:creationId xmlns:a16="http://schemas.microsoft.com/office/drawing/2014/main" id="{F8DA965F-3C2F-4E7D-9A52-ECBA2889A2B7}"/>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7" name="フローチャート: 判断 826">
          <a:extLst>
            <a:ext uri="{FF2B5EF4-FFF2-40B4-BE49-F238E27FC236}">
              <a16:creationId xmlns:a16="http://schemas.microsoft.com/office/drawing/2014/main" id="{F056A3EF-710E-4E54-95DE-C52C2F896C68}"/>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8" name="フローチャート: 判断 827">
          <a:extLst>
            <a:ext uri="{FF2B5EF4-FFF2-40B4-BE49-F238E27FC236}">
              <a16:creationId xmlns:a16="http://schemas.microsoft.com/office/drawing/2014/main" id="{85739E29-9E63-49F4-86AA-68CAA48FD4B1}"/>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9" name="フローチャート: 判断 828">
          <a:extLst>
            <a:ext uri="{FF2B5EF4-FFF2-40B4-BE49-F238E27FC236}">
              <a16:creationId xmlns:a16="http://schemas.microsoft.com/office/drawing/2014/main" id="{CEE1A5E2-68BC-40EA-BBF1-BD487AF7A045}"/>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30" name="フローチャート: 判断 829">
          <a:extLst>
            <a:ext uri="{FF2B5EF4-FFF2-40B4-BE49-F238E27FC236}">
              <a16:creationId xmlns:a16="http://schemas.microsoft.com/office/drawing/2014/main" id="{7BA24AAC-E073-46F7-A436-625473A73485}"/>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31" name="フローチャート: 判断 830">
          <a:extLst>
            <a:ext uri="{FF2B5EF4-FFF2-40B4-BE49-F238E27FC236}">
              <a16:creationId xmlns:a16="http://schemas.microsoft.com/office/drawing/2014/main" id="{ED9BD801-573F-4D40-AD59-2BB541757C38}"/>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0F71822-1B6F-4D80-A340-83FD5CE2733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F2D580BF-C48A-445B-AB6E-C148684441D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7800152-B87C-437A-B4F1-F05BC8C4625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F68FE0D7-BDBA-4563-8C51-11BCDBE35FC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40C8B3BB-6CAB-4BD7-9B7A-240E8E47A36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0</xdr:rowOff>
    </xdr:from>
    <xdr:to>
      <xdr:col>116</xdr:col>
      <xdr:colOff>114300</xdr:colOff>
      <xdr:row>103</xdr:row>
      <xdr:rowOff>101600</xdr:rowOff>
    </xdr:to>
    <xdr:sp macro="" textlink="">
      <xdr:nvSpPr>
        <xdr:cNvPr id="837" name="楕円 836">
          <a:extLst>
            <a:ext uri="{FF2B5EF4-FFF2-40B4-BE49-F238E27FC236}">
              <a16:creationId xmlns:a16="http://schemas.microsoft.com/office/drawing/2014/main" id="{1A0F7EA9-09D8-49B8-A093-CE61103BB348}"/>
            </a:ext>
          </a:extLst>
        </xdr:cNvPr>
        <xdr:cNvSpPr/>
      </xdr:nvSpPr>
      <xdr:spPr>
        <a:xfrm>
          <a:off x="22110700" y="1765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22877</xdr:rowOff>
    </xdr:from>
    <xdr:ext cx="469744" cy="259045"/>
    <xdr:sp macro="" textlink="">
      <xdr:nvSpPr>
        <xdr:cNvPr id="838" name="【庁舎】&#10;一人当たり面積該当値テキスト">
          <a:extLst>
            <a:ext uri="{FF2B5EF4-FFF2-40B4-BE49-F238E27FC236}">
              <a16:creationId xmlns:a16="http://schemas.microsoft.com/office/drawing/2014/main" id="{37F64E18-EF9F-41D9-95B1-9065C05E7202}"/>
            </a:ext>
          </a:extLst>
        </xdr:cNvPr>
        <xdr:cNvSpPr txBox="1"/>
      </xdr:nvSpPr>
      <xdr:spPr>
        <a:xfrm>
          <a:off x="22199600" y="1751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12700</xdr:rowOff>
    </xdr:from>
    <xdr:to>
      <xdr:col>112</xdr:col>
      <xdr:colOff>38100</xdr:colOff>
      <xdr:row>106</xdr:row>
      <xdr:rowOff>114300</xdr:rowOff>
    </xdr:to>
    <xdr:sp macro="" textlink="">
      <xdr:nvSpPr>
        <xdr:cNvPr id="839" name="楕円 838">
          <a:extLst>
            <a:ext uri="{FF2B5EF4-FFF2-40B4-BE49-F238E27FC236}">
              <a16:creationId xmlns:a16="http://schemas.microsoft.com/office/drawing/2014/main" id="{ABC1250A-FB43-49CD-B519-F472A157A402}"/>
            </a:ext>
          </a:extLst>
        </xdr:cNvPr>
        <xdr:cNvSpPr/>
      </xdr:nvSpPr>
      <xdr:spPr>
        <a:xfrm>
          <a:off x="21272500" y="181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50800</xdr:rowOff>
    </xdr:from>
    <xdr:to>
      <xdr:col>116</xdr:col>
      <xdr:colOff>63500</xdr:colOff>
      <xdr:row>106</xdr:row>
      <xdr:rowOff>63500</xdr:rowOff>
    </xdr:to>
    <xdr:cxnSp macro="">
      <xdr:nvCxnSpPr>
        <xdr:cNvPr id="840" name="直線コネクタ 839">
          <a:extLst>
            <a:ext uri="{FF2B5EF4-FFF2-40B4-BE49-F238E27FC236}">
              <a16:creationId xmlns:a16="http://schemas.microsoft.com/office/drawing/2014/main" id="{B66B372F-A489-4CFA-9350-61C9DA40A982}"/>
            </a:ext>
          </a:extLst>
        </xdr:cNvPr>
        <xdr:cNvCxnSpPr/>
      </xdr:nvCxnSpPr>
      <xdr:spPr>
        <a:xfrm flipV="1">
          <a:off x="21323300" y="17710150"/>
          <a:ext cx="838200" cy="52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21589</xdr:rowOff>
    </xdr:from>
    <xdr:to>
      <xdr:col>107</xdr:col>
      <xdr:colOff>101600</xdr:colOff>
      <xdr:row>106</xdr:row>
      <xdr:rowOff>123189</xdr:rowOff>
    </xdr:to>
    <xdr:sp macro="" textlink="">
      <xdr:nvSpPr>
        <xdr:cNvPr id="841" name="楕円 840">
          <a:extLst>
            <a:ext uri="{FF2B5EF4-FFF2-40B4-BE49-F238E27FC236}">
              <a16:creationId xmlns:a16="http://schemas.microsoft.com/office/drawing/2014/main" id="{845F6296-30FF-4725-9CE8-E956A37F9677}"/>
            </a:ext>
          </a:extLst>
        </xdr:cNvPr>
        <xdr:cNvSpPr/>
      </xdr:nvSpPr>
      <xdr:spPr>
        <a:xfrm>
          <a:off x="20383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63500</xdr:rowOff>
    </xdr:from>
    <xdr:to>
      <xdr:col>111</xdr:col>
      <xdr:colOff>177800</xdr:colOff>
      <xdr:row>106</xdr:row>
      <xdr:rowOff>72389</xdr:rowOff>
    </xdr:to>
    <xdr:cxnSp macro="">
      <xdr:nvCxnSpPr>
        <xdr:cNvPr id="842" name="直線コネクタ 841">
          <a:extLst>
            <a:ext uri="{FF2B5EF4-FFF2-40B4-BE49-F238E27FC236}">
              <a16:creationId xmlns:a16="http://schemas.microsoft.com/office/drawing/2014/main" id="{92C27A40-7E0A-4F31-8003-9BD0A7FBE311}"/>
            </a:ext>
          </a:extLst>
        </xdr:cNvPr>
        <xdr:cNvCxnSpPr/>
      </xdr:nvCxnSpPr>
      <xdr:spPr>
        <a:xfrm flipV="1">
          <a:off x="20434300" y="1823720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27939</xdr:rowOff>
    </xdr:from>
    <xdr:to>
      <xdr:col>102</xdr:col>
      <xdr:colOff>165100</xdr:colOff>
      <xdr:row>106</xdr:row>
      <xdr:rowOff>129539</xdr:rowOff>
    </xdr:to>
    <xdr:sp macro="" textlink="">
      <xdr:nvSpPr>
        <xdr:cNvPr id="843" name="楕円 842">
          <a:extLst>
            <a:ext uri="{FF2B5EF4-FFF2-40B4-BE49-F238E27FC236}">
              <a16:creationId xmlns:a16="http://schemas.microsoft.com/office/drawing/2014/main" id="{10AC921C-055E-4AA7-AC69-EF31242A4B74}"/>
            </a:ext>
          </a:extLst>
        </xdr:cNvPr>
        <xdr:cNvSpPr/>
      </xdr:nvSpPr>
      <xdr:spPr>
        <a:xfrm>
          <a:off x="19494500" y="182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72389</xdr:rowOff>
    </xdr:from>
    <xdr:to>
      <xdr:col>107</xdr:col>
      <xdr:colOff>50800</xdr:colOff>
      <xdr:row>106</xdr:row>
      <xdr:rowOff>78739</xdr:rowOff>
    </xdr:to>
    <xdr:cxnSp macro="">
      <xdr:nvCxnSpPr>
        <xdr:cNvPr id="844" name="直線コネクタ 843">
          <a:extLst>
            <a:ext uri="{FF2B5EF4-FFF2-40B4-BE49-F238E27FC236}">
              <a16:creationId xmlns:a16="http://schemas.microsoft.com/office/drawing/2014/main" id="{020F3922-188D-4D81-85F4-2267BD7C0D5D}"/>
            </a:ext>
          </a:extLst>
        </xdr:cNvPr>
        <xdr:cNvCxnSpPr/>
      </xdr:nvCxnSpPr>
      <xdr:spPr>
        <a:xfrm flipV="1">
          <a:off x="19545300" y="1824608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845" name="楕円 844">
          <a:extLst>
            <a:ext uri="{FF2B5EF4-FFF2-40B4-BE49-F238E27FC236}">
              <a16:creationId xmlns:a16="http://schemas.microsoft.com/office/drawing/2014/main" id="{C87CCBE4-D5B6-468F-B4C7-8B282A045407}"/>
            </a:ext>
          </a:extLst>
        </xdr:cNvPr>
        <xdr:cNvSpPr/>
      </xdr:nvSpPr>
      <xdr:spPr>
        <a:xfrm>
          <a:off x="18605500" y="1827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78739</xdr:rowOff>
    </xdr:from>
    <xdr:to>
      <xdr:col>102</xdr:col>
      <xdr:colOff>114300</xdr:colOff>
      <xdr:row>106</xdr:row>
      <xdr:rowOff>147320</xdr:rowOff>
    </xdr:to>
    <xdr:cxnSp macro="">
      <xdr:nvCxnSpPr>
        <xdr:cNvPr id="846" name="直線コネクタ 845">
          <a:extLst>
            <a:ext uri="{FF2B5EF4-FFF2-40B4-BE49-F238E27FC236}">
              <a16:creationId xmlns:a16="http://schemas.microsoft.com/office/drawing/2014/main" id="{5F494857-CE28-4810-81FA-AEB76F54B884}"/>
            </a:ext>
          </a:extLst>
        </xdr:cNvPr>
        <xdr:cNvCxnSpPr/>
      </xdr:nvCxnSpPr>
      <xdr:spPr>
        <a:xfrm flipV="1">
          <a:off x="18656300" y="182524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847" name="n_1aveValue【庁舎】&#10;一人当たり面積">
          <a:extLst>
            <a:ext uri="{FF2B5EF4-FFF2-40B4-BE49-F238E27FC236}">
              <a16:creationId xmlns:a16="http://schemas.microsoft.com/office/drawing/2014/main" id="{C26E41AF-255F-438A-A9B0-5AE3B2B64992}"/>
            </a:ext>
          </a:extLst>
        </xdr:cNvPr>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848" name="n_2aveValue【庁舎】&#10;一人当たり面積">
          <a:extLst>
            <a:ext uri="{FF2B5EF4-FFF2-40B4-BE49-F238E27FC236}">
              <a16:creationId xmlns:a16="http://schemas.microsoft.com/office/drawing/2014/main" id="{2160BED9-733B-4384-A25F-339A6205417C}"/>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849" name="n_3aveValue【庁舎】&#10;一人当たり面積">
          <a:extLst>
            <a:ext uri="{FF2B5EF4-FFF2-40B4-BE49-F238E27FC236}">
              <a16:creationId xmlns:a16="http://schemas.microsoft.com/office/drawing/2014/main" id="{5B40C07B-2EB2-4D7C-A552-A68693B7047C}"/>
            </a:ext>
          </a:extLst>
        </xdr:cNvPr>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850" name="n_4aveValue【庁舎】&#10;一人当たり面積">
          <a:extLst>
            <a:ext uri="{FF2B5EF4-FFF2-40B4-BE49-F238E27FC236}">
              <a16:creationId xmlns:a16="http://schemas.microsoft.com/office/drawing/2014/main" id="{324060AF-49B7-4798-BF6B-ADC9DBB50F09}"/>
            </a:ext>
          </a:extLst>
        </xdr:cNvPr>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105427</xdr:rowOff>
    </xdr:from>
    <xdr:ext cx="469744" cy="259045"/>
    <xdr:sp macro="" textlink="">
      <xdr:nvSpPr>
        <xdr:cNvPr id="851" name="n_1mainValue【庁舎】&#10;一人当たり面積">
          <a:extLst>
            <a:ext uri="{FF2B5EF4-FFF2-40B4-BE49-F238E27FC236}">
              <a16:creationId xmlns:a16="http://schemas.microsoft.com/office/drawing/2014/main" id="{72B10B76-3DAD-42FE-A8BA-F22D068A70FB}"/>
            </a:ext>
          </a:extLst>
        </xdr:cNvPr>
        <xdr:cNvSpPr txBox="1"/>
      </xdr:nvSpPr>
      <xdr:spPr>
        <a:xfrm>
          <a:off x="21075727" y="182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114316</xdr:rowOff>
    </xdr:from>
    <xdr:ext cx="469744" cy="259045"/>
    <xdr:sp macro="" textlink="">
      <xdr:nvSpPr>
        <xdr:cNvPr id="852" name="n_2mainValue【庁舎】&#10;一人当たり面積">
          <a:extLst>
            <a:ext uri="{FF2B5EF4-FFF2-40B4-BE49-F238E27FC236}">
              <a16:creationId xmlns:a16="http://schemas.microsoft.com/office/drawing/2014/main" id="{A7FB109B-C4F1-44DA-A515-AA5BA337F5DF}"/>
            </a:ext>
          </a:extLst>
        </xdr:cNvPr>
        <xdr:cNvSpPr txBox="1"/>
      </xdr:nvSpPr>
      <xdr:spPr>
        <a:xfrm>
          <a:off x="201994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120666</xdr:rowOff>
    </xdr:from>
    <xdr:ext cx="469744" cy="259045"/>
    <xdr:sp macro="" textlink="">
      <xdr:nvSpPr>
        <xdr:cNvPr id="853" name="n_3mainValue【庁舎】&#10;一人当たり面積">
          <a:extLst>
            <a:ext uri="{FF2B5EF4-FFF2-40B4-BE49-F238E27FC236}">
              <a16:creationId xmlns:a16="http://schemas.microsoft.com/office/drawing/2014/main" id="{D493BBD8-DF9B-4D24-BBF2-D55F0C31DDA0}"/>
            </a:ext>
          </a:extLst>
        </xdr:cNvPr>
        <xdr:cNvSpPr txBox="1"/>
      </xdr:nvSpPr>
      <xdr:spPr>
        <a:xfrm>
          <a:off x="19310427" y="1829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17797</xdr:rowOff>
    </xdr:from>
    <xdr:ext cx="469744" cy="259045"/>
    <xdr:sp macro="" textlink="">
      <xdr:nvSpPr>
        <xdr:cNvPr id="854" name="n_4mainValue【庁舎】&#10;一人当たり面積">
          <a:extLst>
            <a:ext uri="{FF2B5EF4-FFF2-40B4-BE49-F238E27FC236}">
              <a16:creationId xmlns:a16="http://schemas.microsoft.com/office/drawing/2014/main" id="{3938E043-A30E-44B6-9D23-46F5EB806521}"/>
            </a:ext>
          </a:extLst>
        </xdr:cNvPr>
        <xdr:cNvSpPr txBox="1"/>
      </xdr:nvSpPr>
      <xdr:spPr>
        <a:xfrm>
          <a:off x="18421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7BD8879B-2F57-4486-8423-7B370318181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E0CAA233-D8D5-4D71-8149-E2EBAA53488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F21C093-3A1B-426D-AD1F-19CB4B4D66F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の有形固定資産減価償却率について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新庁舎</a:t>
          </a:r>
          <a:r>
            <a:rPr kumimoji="1" lang="ja-JP" altLang="ja-JP" sz="1100">
              <a:solidFill>
                <a:schemeClr val="dk1"/>
              </a:solidFill>
              <a:effectLst/>
              <a:latin typeface="+mn-lt"/>
              <a:ea typeface="+mn-ea"/>
              <a:cs typeface="+mn-cs"/>
            </a:rPr>
            <a:t>建設により数値が大幅に改善した。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庁舎及び</a:t>
          </a:r>
          <a:r>
            <a:rPr kumimoji="1" lang="ja-JP" altLang="ja-JP" sz="1100">
              <a:solidFill>
                <a:schemeClr val="dk1"/>
              </a:solidFill>
              <a:effectLst/>
              <a:latin typeface="+mn-lt"/>
              <a:ea typeface="+mn-ea"/>
              <a:cs typeface="+mn-cs"/>
            </a:rPr>
            <a:t>消防施設以外の施設の有形固定資産減価償却率については、全て類似団体平均を上回っている。特に顕著なのは図書館、市民会館であり、減価償却率も</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を超え、経年劣化による老朽化が著しく、必要な耐震基準も満たしていないことから早期の更新（耐震化含む）が必要である。現在、複合化や旧市庁舎等跡地の活用検討を行っているが、しばらくの間は現状の施設を利用することとな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15,900
15,782
317.16
23,386,937
22,943,879
172,769
6,740,284
21,450,025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財政基盤が脆弱で地方交付税等の依存財源割合が高い本市においては、人口減少や少子高齢化、また長引く景気低迷等の影響を受け、財政力指数は</a:t>
          </a:r>
          <a:r>
            <a:rPr kumimoji="1" lang="en-US" altLang="ja-JP" sz="1100">
              <a:solidFill>
                <a:schemeClr val="dk1"/>
              </a:solidFill>
              <a:effectLst/>
              <a:latin typeface="+mn-lt"/>
              <a:ea typeface="+mn-ea"/>
              <a:cs typeface="+mn-cs"/>
            </a:rPr>
            <a:t>0.30</a:t>
          </a:r>
          <a:r>
            <a:rPr kumimoji="1" lang="ja-JP" altLang="ja-JP" sz="1100">
              <a:solidFill>
                <a:schemeClr val="dk1"/>
              </a:solidFill>
              <a:effectLst/>
              <a:latin typeface="+mn-lt"/>
              <a:ea typeface="+mn-ea"/>
              <a:cs typeface="+mn-cs"/>
            </a:rPr>
            <a:t>と全国平均、類似団体平均を下回っている。</a:t>
          </a:r>
          <a:endParaRPr lang="ja-JP" altLang="ja-JP" sz="1400">
            <a:effectLst/>
          </a:endParaRPr>
        </a:p>
        <a:p>
          <a:r>
            <a:rPr kumimoji="1" lang="ja-JP" altLang="ja-JP" sz="1100">
              <a:solidFill>
                <a:schemeClr val="dk1"/>
              </a:solidFill>
              <a:effectLst/>
              <a:latin typeface="+mn-lt"/>
              <a:ea typeface="+mn-ea"/>
              <a:cs typeface="+mn-cs"/>
            </a:rPr>
            <a:t>　基幹産業である施設園芸農業の振興など税収増への取り組みを積極的に行うとともに、市税等徴収体制の強化対策を継続して実施し、自主財源の確保に努める。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95250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434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71120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71120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71120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106697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経常収支比率は前年度より</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ポイント悪化して</a:t>
          </a:r>
          <a:r>
            <a:rPr kumimoji="1" lang="en-US" altLang="ja-JP" sz="1100">
              <a:solidFill>
                <a:schemeClr val="dk1"/>
              </a:solidFill>
              <a:effectLst/>
              <a:latin typeface="+mn-lt"/>
              <a:ea typeface="+mn-ea"/>
              <a:cs typeface="+mn-cs"/>
            </a:rPr>
            <a:t>89.3</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分子側では、</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人事院勧告に伴う給与表改定や事業費支弁職員給が減少したことより</a:t>
          </a:r>
          <a:r>
            <a:rPr kumimoji="1" lang="ja-JP" altLang="ja-JP" sz="1100">
              <a:solidFill>
                <a:schemeClr val="dk1"/>
              </a:solidFill>
              <a:effectLst/>
              <a:latin typeface="+mn-lt"/>
              <a:ea typeface="+mn-ea"/>
              <a:cs typeface="+mn-cs"/>
            </a:rPr>
            <a:t>増加、補助費等が、</a:t>
          </a:r>
          <a:r>
            <a:rPr kumimoji="1" lang="ja-JP" altLang="en-US" sz="1100">
              <a:solidFill>
                <a:schemeClr val="dk1"/>
              </a:solidFill>
              <a:effectLst/>
              <a:latin typeface="+mn-lt"/>
              <a:ea typeface="+mn-ea"/>
              <a:cs typeface="+mn-cs"/>
            </a:rPr>
            <a:t>燃料費の高騰等により広域ごみ処理施設への負担金が</a:t>
          </a:r>
          <a:r>
            <a:rPr kumimoji="1" lang="ja-JP" altLang="ja-JP" sz="1100">
              <a:solidFill>
                <a:schemeClr val="dk1"/>
              </a:solidFill>
              <a:effectLst/>
              <a:latin typeface="+mn-lt"/>
              <a:ea typeface="+mn-ea"/>
              <a:cs typeface="+mn-cs"/>
            </a:rPr>
            <a:t>増加したことなどから、歳出全体の経常経費充当一般財源は対前年度</a:t>
          </a:r>
          <a:r>
            <a:rPr kumimoji="1" lang="en-US" altLang="ja-JP" sz="1100">
              <a:solidFill>
                <a:schemeClr val="dk1"/>
              </a:solidFill>
              <a:effectLst/>
              <a:latin typeface="+mn-lt"/>
              <a:ea typeface="+mn-ea"/>
              <a:cs typeface="+mn-cs"/>
            </a:rPr>
            <a:t>294,386</a:t>
          </a:r>
          <a:r>
            <a:rPr kumimoji="1" lang="ja-JP" altLang="ja-JP" sz="1100">
              <a:solidFill>
                <a:schemeClr val="dk1"/>
              </a:solidFill>
              <a:effectLst/>
              <a:latin typeface="+mn-lt"/>
              <a:ea typeface="+mn-ea"/>
              <a:cs typeface="+mn-cs"/>
            </a:rPr>
            <a:t>千円の増加となった。</a:t>
          </a:r>
          <a:endParaRPr lang="ja-JP" altLang="ja-JP" sz="1400">
            <a:effectLst/>
          </a:endParaRPr>
        </a:p>
        <a:p>
          <a:r>
            <a:rPr kumimoji="1" lang="ja-JP" altLang="ja-JP" sz="1100">
              <a:solidFill>
                <a:schemeClr val="dk1"/>
              </a:solidFill>
              <a:effectLst/>
              <a:latin typeface="+mn-lt"/>
              <a:ea typeface="+mn-ea"/>
              <a:cs typeface="+mn-cs"/>
            </a:rPr>
            <a:t>　分母側では、</a:t>
          </a:r>
          <a:r>
            <a:rPr kumimoji="1" lang="ja-JP" altLang="en-US" sz="1100">
              <a:solidFill>
                <a:schemeClr val="dk1"/>
              </a:solidFill>
              <a:effectLst/>
              <a:latin typeface="+mn-lt"/>
              <a:ea typeface="+mn-ea"/>
              <a:cs typeface="+mn-cs"/>
            </a:rPr>
            <a:t>臨時財政対策債の発行額が減少したことなどから</a:t>
          </a:r>
          <a:r>
            <a:rPr kumimoji="1" lang="ja-JP" altLang="ja-JP" sz="1100">
              <a:solidFill>
                <a:schemeClr val="dk1"/>
              </a:solidFill>
              <a:effectLst/>
              <a:latin typeface="+mn-lt"/>
              <a:ea typeface="+mn-ea"/>
              <a:cs typeface="+mn-cs"/>
            </a:rPr>
            <a:t>、分母全体では、</a:t>
          </a:r>
          <a:r>
            <a:rPr kumimoji="1" lang="en-US" altLang="ja-JP" sz="1100">
              <a:solidFill>
                <a:schemeClr val="dk1"/>
              </a:solidFill>
              <a:effectLst/>
              <a:latin typeface="+mn-lt"/>
              <a:ea typeface="+mn-ea"/>
              <a:cs typeface="+mn-cs"/>
            </a:rPr>
            <a:t>6,889</a:t>
          </a:r>
          <a:r>
            <a:rPr kumimoji="1" lang="ja-JP" altLang="ja-JP" sz="1100">
              <a:solidFill>
                <a:schemeClr val="dk1"/>
              </a:solidFill>
              <a:effectLst/>
              <a:latin typeface="+mn-lt"/>
              <a:ea typeface="+mn-ea"/>
              <a:cs typeface="+mn-cs"/>
            </a:rPr>
            <a:t>千円の減少となり、分子・分母ともに比率の悪化となった。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158024</xdr:rowOff>
    </xdr:from>
    <xdr:to>
      <xdr:col>23</xdr:col>
      <xdr:colOff>133350</xdr:colOff>
      <xdr:row>59</xdr:row>
      <xdr:rowOff>138249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02124"/>
          <a:ext cx="8382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153670</xdr:rowOff>
    </xdr:from>
    <xdr:to>
      <xdr:col>19</xdr:col>
      <xdr:colOff>133350</xdr:colOff>
      <xdr:row>58</xdr:row>
      <xdr:rowOff>158024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9926320"/>
          <a:ext cx="889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153670</xdr:rowOff>
    </xdr:from>
    <xdr:to>
      <xdr:col>15</xdr:col>
      <xdr:colOff>82550</xdr:colOff>
      <xdr:row>58</xdr:row>
      <xdr:rowOff>154577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992632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154577</xdr:rowOff>
    </xdr:from>
    <xdr:to>
      <xdr:col>11</xdr:col>
      <xdr:colOff>31750</xdr:colOff>
      <xdr:row>59</xdr:row>
      <xdr:rowOff>86541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9867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87449</xdr:rowOff>
    </xdr:from>
    <xdr:to>
      <xdr:col>23</xdr:col>
      <xdr:colOff>184150</xdr:colOff>
      <xdr:row>60</xdr:row>
      <xdr:rowOff>17599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103976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4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107224</xdr:rowOff>
    </xdr:from>
    <xdr:to>
      <xdr:col>19</xdr:col>
      <xdr:colOff>184150</xdr:colOff>
      <xdr:row>59</xdr:row>
      <xdr:rowOff>37374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47551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20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102870</xdr:rowOff>
    </xdr:from>
    <xdr:to>
      <xdr:col>15</xdr:col>
      <xdr:colOff>133350</xdr:colOff>
      <xdr:row>58</xdr:row>
      <xdr:rowOff>33020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43197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103777</xdr:rowOff>
    </xdr:from>
    <xdr:to>
      <xdr:col>11</xdr:col>
      <xdr:colOff>82550</xdr:colOff>
      <xdr:row>59</xdr:row>
      <xdr:rowOff>33927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44104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35741</xdr:rowOff>
    </xdr:from>
    <xdr:to>
      <xdr:col>7</xdr:col>
      <xdr:colOff>31750</xdr:colOff>
      <xdr:row>59</xdr:row>
      <xdr:rowOff>137341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147518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[274,560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物件費は、</a:t>
          </a:r>
          <a:r>
            <a:rPr kumimoji="1" lang="ja-JP" altLang="en-US" sz="1000">
              <a:solidFill>
                <a:schemeClr val="dk1"/>
              </a:solidFill>
              <a:effectLst/>
              <a:latin typeface="+mn-lt"/>
              <a:ea typeface="+mn-ea"/>
              <a:cs typeface="+mn-cs"/>
            </a:rPr>
            <a:t>市庁舎（</a:t>
          </a:r>
          <a:r>
            <a:rPr kumimoji="1" lang="en-US" altLang="ja-JP" sz="1000">
              <a:solidFill>
                <a:schemeClr val="dk1"/>
              </a:solidFill>
              <a:effectLst/>
              <a:latin typeface="+mn-lt"/>
              <a:ea typeface="+mn-ea"/>
              <a:cs typeface="+mn-cs"/>
            </a:rPr>
            <a:t>R6</a:t>
          </a:r>
          <a:r>
            <a:rPr kumimoji="1" lang="ja-JP" altLang="en-US"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1</a:t>
          </a:r>
          <a:r>
            <a:rPr kumimoji="1" lang="ja-JP" altLang="en-US" sz="1000">
              <a:solidFill>
                <a:schemeClr val="dk1"/>
              </a:solidFill>
              <a:effectLst/>
              <a:latin typeface="+mn-lt"/>
              <a:ea typeface="+mn-ea"/>
              <a:cs typeface="+mn-cs"/>
            </a:rPr>
            <a:t>月供用開始）及び</a:t>
          </a:r>
          <a:r>
            <a:rPr kumimoji="1" lang="ja-JP" altLang="ja-JP" sz="1000">
              <a:solidFill>
                <a:schemeClr val="dk1"/>
              </a:solidFill>
              <a:effectLst/>
              <a:latin typeface="+mn-lt"/>
              <a:ea typeface="+mn-ea"/>
              <a:cs typeface="+mn-cs"/>
            </a:rPr>
            <a:t>統合中学校</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R6</a:t>
          </a:r>
          <a:r>
            <a:rPr kumimoji="1" lang="ja-JP" altLang="en-US"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4</a:t>
          </a:r>
          <a:r>
            <a:rPr kumimoji="1" lang="ja-JP" altLang="en-US" sz="1000">
              <a:solidFill>
                <a:schemeClr val="dk1"/>
              </a:solidFill>
              <a:effectLst/>
              <a:latin typeface="+mn-lt"/>
              <a:ea typeface="+mn-ea"/>
              <a:cs typeface="+mn-cs"/>
            </a:rPr>
            <a:t>月供用開始）にかかる備品購入費や公営住宅等解体工事費（施設除却費）が増加したこなどにより</a:t>
          </a:r>
          <a:r>
            <a:rPr kumimoji="1" lang="ja-JP" altLang="ja-JP" sz="1000">
              <a:solidFill>
                <a:schemeClr val="dk1"/>
              </a:solidFill>
              <a:effectLst/>
              <a:latin typeface="+mn-lt"/>
              <a:ea typeface="+mn-ea"/>
              <a:cs typeface="+mn-cs"/>
            </a:rPr>
            <a:t>、対前年度</a:t>
          </a:r>
          <a:r>
            <a:rPr kumimoji="1" lang="en-US" altLang="ja-JP" sz="1000">
              <a:solidFill>
                <a:schemeClr val="dk1"/>
              </a:solidFill>
              <a:effectLst/>
              <a:latin typeface="+mn-lt"/>
              <a:ea typeface="+mn-ea"/>
              <a:cs typeface="+mn-cs"/>
            </a:rPr>
            <a:t>411,681</a:t>
          </a:r>
          <a:r>
            <a:rPr kumimoji="1" lang="ja-JP" altLang="ja-JP" sz="1000">
              <a:solidFill>
                <a:schemeClr val="dk1"/>
              </a:solidFill>
              <a:effectLst/>
              <a:latin typeface="+mn-lt"/>
              <a:ea typeface="+mn-ea"/>
              <a:cs typeface="+mn-cs"/>
            </a:rPr>
            <a:t>千円の</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となった。人件費は、人事院勧告に伴う給与表改定や事業費支弁職員給が減少したこと</a:t>
          </a:r>
          <a:r>
            <a:rPr kumimoji="1" lang="ja-JP" altLang="en-US" sz="1000">
              <a:solidFill>
                <a:schemeClr val="dk1"/>
              </a:solidFill>
              <a:effectLst/>
              <a:latin typeface="+mn-lt"/>
              <a:ea typeface="+mn-ea"/>
              <a:cs typeface="+mn-cs"/>
            </a:rPr>
            <a:t>などにより</a:t>
          </a:r>
          <a:r>
            <a:rPr kumimoji="1" lang="ja-JP" altLang="ja-JP" sz="1000">
              <a:solidFill>
                <a:schemeClr val="dk1"/>
              </a:solidFill>
              <a:effectLst/>
              <a:latin typeface="+mn-lt"/>
              <a:ea typeface="+mn-ea"/>
              <a:cs typeface="+mn-cs"/>
            </a:rPr>
            <a:t>、</a:t>
          </a:r>
          <a:r>
            <a:rPr kumimoji="1" lang="ja-JP" altLang="ja-JP" sz="1000">
              <a:solidFill>
                <a:sysClr val="windowText" lastClr="000000"/>
              </a:solidFill>
              <a:effectLst/>
              <a:latin typeface="+mn-lt"/>
              <a:ea typeface="+mn-ea"/>
              <a:cs typeface="+mn-cs"/>
            </a:rPr>
            <a:t>対前年度</a:t>
          </a:r>
          <a:r>
            <a:rPr kumimoji="1" lang="en-US" altLang="ja-JP" sz="1000">
              <a:solidFill>
                <a:sysClr val="windowText" lastClr="000000"/>
              </a:solidFill>
              <a:effectLst/>
              <a:latin typeface="+mn-lt"/>
              <a:ea typeface="+mn-ea"/>
              <a:cs typeface="+mn-cs"/>
            </a:rPr>
            <a:t>111,830</a:t>
          </a:r>
          <a:r>
            <a:rPr kumimoji="1" lang="ja-JP" altLang="ja-JP" sz="1000">
              <a:solidFill>
                <a:schemeClr val="dk1"/>
              </a:solidFill>
              <a:effectLst/>
              <a:latin typeface="+mn-lt"/>
              <a:ea typeface="+mn-ea"/>
              <a:cs typeface="+mn-cs"/>
            </a:rPr>
            <a:t>千円の</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人口減少は進行しており、行政面積が広く人口規模も小さい本市では、一人当たりの決算額が高止まりする傾向にあり全国平均、類似団体平均をともに上回っている。</a:t>
          </a:r>
          <a:br>
            <a:rPr kumimoji="1" lang="ja-JP" altLang="ja-JP" sz="1000">
              <a:solidFill>
                <a:schemeClr val="dk1"/>
              </a:solidFill>
              <a:effectLst/>
              <a:latin typeface="+mn-lt"/>
              <a:ea typeface="+mn-ea"/>
              <a:cs typeface="+mn-cs"/>
            </a:rPr>
          </a:br>
          <a:r>
            <a:rPr kumimoji="1" lang="ja-JP" altLang="ja-JP" sz="1000">
              <a:solidFill>
                <a:schemeClr val="dk1"/>
              </a:solidFill>
              <a:effectLst/>
              <a:latin typeface="+mn-lt"/>
              <a:ea typeface="+mn-ea"/>
              <a:cs typeface="+mn-cs"/>
            </a:rPr>
            <a:t>　今後も行財政改革に継続して取り組み、財政健全化路線を堅持し歳出抑制に努めていく。</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92740</xdr:rowOff>
    </xdr:from>
    <xdr:to>
      <xdr:col>23</xdr:col>
      <xdr:colOff>133350</xdr:colOff>
      <xdr:row>82</xdr:row>
      <xdr:rowOff>157538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51640"/>
          <a:ext cx="838200" cy="6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92740</xdr:rowOff>
    </xdr:from>
    <xdr:to>
      <xdr:col>19</xdr:col>
      <xdr:colOff>133350</xdr:colOff>
      <xdr:row>82</xdr:row>
      <xdr:rowOff>102446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51640"/>
          <a:ext cx="889000"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62553</xdr:rowOff>
    </xdr:from>
    <xdr:to>
      <xdr:col>15</xdr:col>
      <xdr:colOff>82550</xdr:colOff>
      <xdr:row>82</xdr:row>
      <xdr:rowOff>102446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21453"/>
          <a:ext cx="889000" cy="3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35003</xdr:rowOff>
    </xdr:from>
    <xdr:to>
      <xdr:col>11</xdr:col>
      <xdr:colOff>31750</xdr:colOff>
      <xdr:row>82</xdr:row>
      <xdr:rowOff>62553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93903"/>
          <a:ext cx="889000" cy="2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106738</xdr:rowOff>
    </xdr:from>
    <xdr:to>
      <xdr:col>23</xdr:col>
      <xdr:colOff>184150</xdr:colOff>
      <xdr:row>83</xdr:row>
      <xdr:rowOff>36888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78815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3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41940</xdr:rowOff>
    </xdr:from>
    <xdr:to>
      <xdr:col>19</xdr:col>
      <xdr:colOff>184150</xdr:colOff>
      <xdr:row>82</xdr:row>
      <xdr:rowOff>143540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0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128317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8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51646</xdr:rowOff>
    </xdr:from>
    <xdr:to>
      <xdr:col>15</xdr:col>
      <xdr:colOff>133350</xdr:colOff>
      <xdr:row>82</xdr:row>
      <xdr:rowOff>153246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1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138023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96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11753</xdr:rowOff>
    </xdr:from>
    <xdr:to>
      <xdr:col>11</xdr:col>
      <xdr:colOff>82550</xdr:colOff>
      <xdr:row>82</xdr:row>
      <xdr:rowOff>113353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7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98130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5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155653</xdr:rowOff>
    </xdr:from>
    <xdr:to>
      <xdr:col>7</xdr:col>
      <xdr:colOff>31750</xdr:colOff>
      <xdr:row>82</xdr:row>
      <xdr:rowOff>85803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4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70580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29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ラスパイレス指数は類似団体平均、全国市平均をともに下回っている。</a:t>
          </a:r>
          <a:endParaRPr lang="ja-JP" altLang="ja-JP" sz="1400">
            <a:effectLst/>
          </a:endParaRPr>
        </a:p>
        <a:p>
          <a:r>
            <a:rPr kumimoji="1" lang="ja-JP" altLang="ja-JP" sz="1100">
              <a:solidFill>
                <a:schemeClr val="dk1"/>
              </a:solidFill>
              <a:effectLst/>
              <a:latin typeface="+mn-lt"/>
              <a:ea typeface="+mn-ea"/>
              <a:cs typeface="+mn-cs"/>
            </a:rPr>
            <a:t>今後も定員管理計画に基づき、より一層の給与の適正化に努める。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95955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403916"/>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15522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4039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15522</xdr:rowOff>
    </xdr:from>
    <xdr:to>
      <xdr:col>72</xdr:col>
      <xdr:colOff>203200</xdr:colOff>
      <xdr:row>84</xdr:row>
      <xdr:rowOff>95955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4173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95955</xdr:rowOff>
    </xdr:from>
    <xdr:to>
      <xdr:col>68</xdr:col>
      <xdr:colOff>152400</xdr:colOff>
      <xdr:row>84</xdr:row>
      <xdr:rowOff>109361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49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45155</xdr:rowOff>
    </xdr:from>
    <xdr:to>
      <xdr:col>81</xdr:col>
      <xdr:colOff>95250</xdr:colOff>
      <xdr:row>84</xdr:row>
      <xdr:rowOff>146755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61682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9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136172</xdr:rowOff>
    </xdr:from>
    <xdr:to>
      <xdr:col>73</xdr:col>
      <xdr:colOff>44450</xdr:colOff>
      <xdr:row>84</xdr:row>
      <xdr:rowOff>66322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76499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58561</xdr:rowOff>
    </xdr:from>
    <xdr:to>
      <xdr:col>64</xdr:col>
      <xdr:colOff>152400</xdr:colOff>
      <xdr:row>84</xdr:row>
      <xdr:rowOff>160161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170338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定員管理適正化計画による職員数削減により、平成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年度以降は</a:t>
          </a:r>
          <a:r>
            <a:rPr kumimoji="1" lang="en-US" altLang="ja-JP" sz="1100">
              <a:solidFill>
                <a:schemeClr val="dk1"/>
              </a:solidFill>
              <a:effectLst/>
              <a:latin typeface="+mn-lt"/>
              <a:ea typeface="+mn-ea"/>
              <a:cs typeface="+mn-cs"/>
            </a:rPr>
            <a:t>250</a:t>
          </a:r>
          <a:r>
            <a:rPr kumimoji="1" lang="ja-JP" altLang="ja-JP" sz="1100">
              <a:solidFill>
                <a:schemeClr val="dk1"/>
              </a:solidFill>
              <a:effectLst/>
              <a:latin typeface="+mn-lt"/>
              <a:ea typeface="+mn-ea"/>
              <a:cs typeface="+mn-cs"/>
            </a:rPr>
            <a:t>名体制で推移しているが、依然として全国平均、類似団体平均を上回っている。　 </a:t>
          </a:r>
          <a:endParaRPr lang="ja-JP" altLang="ja-JP" sz="1400">
            <a:effectLst/>
          </a:endParaRPr>
        </a:p>
        <a:p>
          <a:r>
            <a:rPr kumimoji="1" lang="ja-JP" altLang="ja-JP" sz="1100">
              <a:solidFill>
                <a:schemeClr val="dk1"/>
              </a:solidFill>
              <a:effectLst/>
              <a:latin typeface="+mn-lt"/>
              <a:ea typeface="+mn-ea"/>
              <a:cs typeface="+mn-cs"/>
            </a:rPr>
            <a:t>　 今後も同計画に基づき、適正な定員管理に努めていく。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35475</xdr:rowOff>
    </xdr:from>
    <xdr:to>
      <xdr:col>81</xdr:col>
      <xdr:colOff>44450</xdr:colOff>
      <xdr:row>63</xdr:row>
      <xdr:rowOff>57193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836825"/>
          <a:ext cx="8382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156252</xdr:rowOff>
    </xdr:from>
    <xdr:to>
      <xdr:col>77</xdr:col>
      <xdr:colOff>44450</xdr:colOff>
      <xdr:row>63</xdr:row>
      <xdr:rowOff>35475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786152"/>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136144</xdr:rowOff>
    </xdr:from>
    <xdr:to>
      <xdr:col>72</xdr:col>
      <xdr:colOff>203200</xdr:colOff>
      <xdr:row>62</xdr:row>
      <xdr:rowOff>156252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76604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122470</xdr:rowOff>
    </xdr:from>
    <xdr:to>
      <xdr:col>68</xdr:col>
      <xdr:colOff>152400</xdr:colOff>
      <xdr:row>62</xdr:row>
      <xdr:rowOff>136144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752370"/>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6393</xdr:rowOff>
    </xdr:from>
    <xdr:to>
      <xdr:col>81</xdr:col>
      <xdr:colOff>95250</xdr:colOff>
      <xdr:row>63</xdr:row>
      <xdr:rowOff>107993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8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149920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77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156125</xdr:rowOff>
    </xdr:from>
    <xdr:to>
      <xdr:col>77</xdr:col>
      <xdr:colOff>95250</xdr:colOff>
      <xdr:row>63</xdr:row>
      <xdr:rowOff>86275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7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71052</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872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105452</xdr:rowOff>
    </xdr:from>
    <xdr:to>
      <xdr:col>73</xdr:col>
      <xdr:colOff>44450</xdr:colOff>
      <xdr:row>63</xdr:row>
      <xdr:rowOff>35602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7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20379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8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85344</xdr:rowOff>
    </xdr:from>
    <xdr:to>
      <xdr:col>68</xdr:col>
      <xdr:colOff>203200</xdr:colOff>
      <xdr:row>63</xdr:row>
      <xdr:rowOff>15494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271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71670</xdr:rowOff>
    </xdr:from>
    <xdr:to>
      <xdr:col>64</xdr:col>
      <xdr:colOff>152400</xdr:colOff>
      <xdr:row>63</xdr:row>
      <xdr:rowOff>1820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70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158047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78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10</a:t>
          </a:r>
          <a:r>
            <a:rPr kumimoji="1" lang="ja-JP" altLang="ja-JP" sz="1050">
              <a:solidFill>
                <a:schemeClr val="dk1"/>
              </a:solidFill>
              <a:effectLst/>
              <a:latin typeface="+mn-lt"/>
              <a:ea typeface="+mn-ea"/>
              <a:cs typeface="+mn-cs"/>
            </a:rPr>
            <a:t>年頃にかけ、国の景気対策と連動する形で立ち遅れていた多くの生活基盤整備を積極的に実施して多額の市債を発行したことで公債費が増大し、平成</a:t>
          </a:r>
          <a:r>
            <a:rPr kumimoji="1" lang="en-US" altLang="ja-JP" sz="1050">
              <a:solidFill>
                <a:schemeClr val="dk1"/>
              </a:solidFill>
              <a:effectLst/>
              <a:latin typeface="+mn-lt"/>
              <a:ea typeface="+mn-ea"/>
              <a:cs typeface="+mn-cs"/>
            </a:rPr>
            <a:t>20</a:t>
          </a:r>
          <a:r>
            <a:rPr kumimoji="1" lang="ja-JP" altLang="ja-JP" sz="1050">
              <a:solidFill>
                <a:schemeClr val="dk1"/>
              </a:solidFill>
              <a:effectLst/>
              <a:latin typeface="+mn-lt"/>
              <a:ea typeface="+mn-ea"/>
              <a:cs typeface="+mn-cs"/>
            </a:rPr>
            <a:t>年度決算において早期健全化団体となったが、平成</a:t>
          </a:r>
          <a:r>
            <a:rPr kumimoji="1" lang="en-US" altLang="ja-JP" sz="1050">
              <a:solidFill>
                <a:schemeClr val="dk1"/>
              </a:solidFill>
              <a:effectLst/>
              <a:latin typeface="+mn-lt"/>
              <a:ea typeface="+mn-ea"/>
              <a:cs typeface="+mn-cs"/>
            </a:rPr>
            <a:t>15</a:t>
          </a:r>
          <a:r>
            <a:rPr kumimoji="1" lang="ja-JP" altLang="ja-JP" sz="1050">
              <a:solidFill>
                <a:schemeClr val="dk1"/>
              </a:solidFill>
              <a:effectLst/>
              <a:latin typeface="+mn-lt"/>
              <a:ea typeface="+mn-ea"/>
              <a:cs typeface="+mn-cs"/>
            </a:rPr>
            <a:t>年度から取り組んできた行財政改革の効果により、翌年度には同団体を脱却した。以降も実質公債費比率は着実に改善しているが、平成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月豪雨</a:t>
          </a:r>
          <a:r>
            <a:rPr kumimoji="1" lang="ja-JP" altLang="en-US" sz="1050">
              <a:solidFill>
                <a:schemeClr val="dk1"/>
              </a:solidFill>
              <a:effectLst/>
              <a:latin typeface="+mn-lt"/>
              <a:ea typeface="+mn-ea"/>
              <a:cs typeface="+mn-cs"/>
            </a:rPr>
            <a:t>災害</a:t>
          </a:r>
          <a:r>
            <a:rPr kumimoji="1" lang="ja-JP" altLang="ja-JP" sz="1050">
              <a:solidFill>
                <a:schemeClr val="dk1"/>
              </a:solidFill>
              <a:effectLst/>
              <a:latin typeface="+mn-lt"/>
              <a:ea typeface="+mn-ea"/>
              <a:cs typeface="+mn-cs"/>
            </a:rPr>
            <a:t>対応</a:t>
          </a:r>
          <a:r>
            <a:rPr kumimoji="1" lang="ja-JP" altLang="en-US" sz="105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市庁舎建設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統合中学校建設など大型事業</a:t>
          </a:r>
          <a:r>
            <a:rPr kumimoji="1" lang="ja-JP" altLang="en-US" sz="1100">
              <a:solidFill>
                <a:schemeClr val="dk1"/>
              </a:solidFill>
              <a:effectLst/>
              <a:latin typeface="+mn-lt"/>
              <a:ea typeface="+mn-ea"/>
              <a:cs typeface="+mn-cs"/>
            </a:rPr>
            <a:t>に</a:t>
          </a:r>
          <a:r>
            <a:rPr kumimoji="1" lang="ja-JP" altLang="ja-JP" sz="1050">
              <a:solidFill>
                <a:schemeClr val="dk1"/>
              </a:solidFill>
              <a:effectLst/>
              <a:latin typeface="+mn-lt"/>
              <a:ea typeface="+mn-ea"/>
              <a:cs typeface="+mn-cs"/>
            </a:rPr>
            <a:t>多額の市債</a:t>
          </a:r>
          <a:r>
            <a:rPr kumimoji="1" lang="ja-JP" altLang="en-US" sz="1050">
              <a:solidFill>
                <a:schemeClr val="dk1"/>
              </a:solidFill>
              <a:effectLst/>
              <a:latin typeface="+mn-lt"/>
              <a:ea typeface="+mn-ea"/>
              <a:cs typeface="+mn-cs"/>
            </a:rPr>
            <a:t>を</a:t>
          </a:r>
          <a:r>
            <a:rPr kumimoji="1" lang="ja-JP" altLang="ja-JP" sz="1050">
              <a:solidFill>
                <a:schemeClr val="dk1"/>
              </a:solidFill>
              <a:effectLst/>
              <a:latin typeface="+mn-lt"/>
              <a:ea typeface="+mn-ea"/>
              <a:cs typeface="+mn-cs"/>
            </a:rPr>
            <a:t>発行</a:t>
          </a:r>
          <a:r>
            <a:rPr kumimoji="1" lang="ja-JP" altLang="en-US" sz="1050">
              <a:solidFill>
                <a:schemeClr val="dk1"/>
              </a:solidFill>
              <a:effectLst/>
              <a:latin typeface="+mn-lt"/>
              <a:ea typeface="+mn-ea"/>
              <a:cs typeface="+mn-cs"/>
            </a:rPr>
            <a:t>しており、それらの償還が本格的に始まる令和</a:t>
          </a:r>
          <a:r>
            <a:rPr kumimoji="1" lang="en-US" altLang="ja-JP" sz="1050">
              <a:solidFill>
                <a:schemeClr val="dk1"/>
              </a:solidFill>
              <a:effectLst/>
              <a:latin typeface="+mn-lt"/>
              <a:ea typeface="+mn-ea"/>
              <a:cs typeface="+mn-cs"/>
            </a:rPr>
            <a:t>7</a:t>
          </a:r>
          <a:r>
            <a:rPr kumimoji="1" lang="ja-JP" altLang="en-US" sz="1050">
              <a:solidFill>
                <a:schemeClr val="dk1"/>
              </a:solidFill>
              <a:effectLst/>
              <a:latin typeface="+mn-lt"/>
              <a:ea typeface="+mn-ea"/>
              <a:cs typeface="+mn-cs"/>
            </a:rPr>
            <a:t>年度以降は</a:t>
          </a:r>
          <a:r>
            <a:rPr kumimoji="1" lang="ja-JP" altLang="ja-JP" sz="1050">
              <a:solidFill>
                <a:schemeClr val="dk1"/>
              </a:solidFill>
              <a:effectLst/>
              <a:latin typeface="+mn-lt"/>
              <a:ea typeface="+mn-ea"/>
              <a:cs typeface="+mn-cs"/>
            </a:rPr>
            <a:t>比率の悪化を見込んでいる。</a:t>
          </a:r>
          <a:endParaRPr lang="ja-JP" altLang="ja-JP" sz="1200">
            <a:effectLst/>
          </a:endParaRPr>
        </a:p>
        <a:p>
          <a:r>
            <a:rPr kumimoji="1" lang="ja-JP" altLang="ja-JP" sz="1050">
              <a:solidFill>
                <a:schemeClr val="dk1"/>
              </a:solidFill>
              <a:effectLst/>
              <a:latin typeface="+mn-lt"/>
              <a:ea typeface="+mn-ea"/>
              <a:cs typeface="+mn-cs"/>
            </a:rPr>
            <a:t>　 今後も公債費負担適正化計画に基づく適正な市債管理を行い、将来負担の抑制と財政の健全化に取り組んでいく。</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115041</xdr:rowOff>
    </xdr:from>
    <xdr:to>
      <xdr:col>81</xdr:col>
      <xdr:colOff>44450</xdr:colOff>
      <xdr:row>36</xdr:row>
      <xdr:rowOff>117052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287241"/>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117052</xdr:rowOff>
    </xdr:from>
    <xdr:to>
      <xdr:col>77</xdr:col>
      <xdr:colOff>44450</xdr:colOff>
      <xdr:row>36</xdr:row>
      <xdr:rowOff>127106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28925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127106</xdr:rowOff>
    </xdr:from>
    <xdr:to>
      <xdr:col>72</xdr:col>
      <xdr:colOff>203200</xdr:colOff>
      <xdr:row>36</xdr:row>
      <xdr:rowOff>143192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299306"/>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143192</xdr:rowOff>
    </xdr:from>
    <xdr:to>
      <xdr:col>68</xdr:col>
      <xdr:colOff>152400</xdr:colOff>
      <xdr:row>36</xdr:row>
      <xdr:rowOff>157268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1539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64241</xdr:rowOff>
    </xdr:from>
    <xdr:to>
      <xdr:col>81</xdr:col>
      <xdr:colOff>95250</xdr:colOff>
      <xdr:row>36</xdr:row>
      <xdr:rowOff>165841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80768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08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66252</xdr:rowOff>
    </xdr:from>
    <xdr:to>
      <xdr:col>77</xdr:col>
      <xdr:colOff>95250</xdr:colOff>
      <xdr:row>36</xdr:row>
      <xdr:rowOff>167852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6579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0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76306</xdr:rowOff>
    </xdr:from>
    <xdr:to>
      <xdr:col>73</xdr:col>
      <xdr:colOff>44450</xdr:colOff>
      <xdr:row>37</xdr:row>
      <xdr:rowOff>6456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4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16633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1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92392</xdr:rowOff>
    </xdr:from>
    <xdr:to>
      <xdr:col>68</xdr:col>
      <xdr:colOff>203200</xdr:colOff>
      <xdr:row>37</xdr:row>
      <xdr:rowOff>22542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32719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33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106468</xdr:rowOff>
    </xdr:from>
    <xdr:to>
      <xdr:col>64</xdr:col>
      <xdr:colOff>152400</xdr:colOff>
      <xdr:row>37</xdr:row>
      <xdr:rowOff>36618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46795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 将来負担額で大きなウエイトを占めている地方債現在高は、市庁舎建設並びに統合中学校建設にかかる市債を発行したことで、大きく増加している。将来負担額全体では対前年度</a:t>
          </a:r>
          <a:r>
            <a:rPr kumimoji="1" lang="en-US" altLang="ja-JP" sz="1100">
              <a:solidFill>
                <a:schemeClr val="dk1"/>
              </a:solidFill>
              <a:effectLst/>
              <a:latin typeface="+mn-lt"/>
              <a:ea typeface="+mn-ea"/>
              <a:cs typeface="+mn-cs"/>
            </a:rPr>
            <a:t>4,764</a:t>
          </a:r>
          <a:r>
            <a:rPr kumimoji="1" lang="ja-JP" altLang="ja-JP" sz="1100">
              <a:solidFill>
                <a:schemeClr val="dk1"/>
              </a:solidFill>
              <a:effectLst/>
              <a:latin typeface="+mn-lt"/>
              <a:ea typeface="+mn-ea"/>
              <a:cs typeface="+mn-cs"/>
            </a:rPr>
            <a:t>百万円の増となっており、充当可能財源等の伸びを上回ったことから比率は上がっている。</a:t>
          </a:r>
          <a:endParaRPr lang="ja-JP" altLang="ja-JP" sz="1100">
            <a:effectLst/>
          </a:endParaRPr>
        </a:p>
        <a:p>
          <a:r>
            <a:rPr kumimoji="1" lang="ja-JP" altLang="ja-JP" sz="1100">
              <a:solidFill>
                <a:schemeClr val="dk1"/>
              </a:solidFill>
              <a:effectLst/>
              <a:latin typeface="+mn-lt"/>
              <a:ea typeface="+mn-ea"/>
              <a:cs typeface="+mn-cs"/>
            </a:rPr>
            <a:t>　今後も持続可能な財政運営を確保するため、公債費負担適正化計画に基づく公債費の管理に努め、普通交付税非算入公債費の規模によっては、繰上償還並びに減債基金取崩等を検討し、比率の適正かつ安定的な管理に取り組む。</a:t>
          </a:r>
          <a:endParaRPr lang="ja-JP" altLang="ja-JP" sz="1100">
            <a:effectLst/>
          </a:endParaRPr>
        </a:p>
        <a:p>
          <a:r>
            <a:rPr kumimoji="1" lang="ja-JP" altLang="ja-JP" sz="1100">
              <a:solidFill>
                <a:schemeClr val="dk1"/>
              </a:solidFill>
              <a:effectLst/>
              <a:latin typeface="+mn-lt"/>
              <a:ea typeface="+mn-ea"/>
              <a:cs typeface="+mn-cs"/>
            </a:rPr>
            <a:t>　</a:t>
          </a:r>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4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68597</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46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15,900
15,782
317.16
23,386,937
22,943,879
172,769
6,740,284
21,450,025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人事院勧告に伴う給与表の改訂による職員給与費の増や</a:t>
          </a:r>
          <a:r>
            <a:rPr kumimoji="1" lang="ja-JP" altLang="ja-JP" sz="1100">
              <a:solidFill>
                <a:schemeClr val="dk1"/>
              </a:solidFill>
              <a:effectLst/>
              <a:latin typeface="+mn-lt"/>
              <a:ea typeface="+mn-ea"/>
              <a:cs typeface="+mn-cs"/>
            </a:rPr>
            <a:t>会計年度任用職員</a:t>
          </a:r>
          <a:r>
            <a:rPr kumimoji="1" lang="ja-JP" altLang="en-US" sz="1100">
              <a:solidFill>
                <a:schemeClr val="dk1"/>
              </a:solidFill>
              <a:effectLst/>
              <a:latin typeface="+mn-lt"/>
              <a:ea typeface="+mn-ea"/>
              <a:cs typeface="+mn-cs"/>
            </a:rPr>
            <a:t>加入の通年化等による</a:t>
          </a:r>
          <a:r>
            <a:rPr kumimoji="1" lang="ja-JP" altLang="ja-JP" sz="1100">
              <a:solidFill>
                <a:schemeClr val="dk1"/>
              </a:solidFill>
              <a:effectLst/>
              <a:latin typeface="+mn-lt"/>
              <a:ea typeface="+mn-ea"/>
              <a:cs typeface="+mn-cs"/>
            </a:rPr>
            <a:t>共済負担金の増などにより、充当一般財源が対前年度</a:t>
          </a:r>
          <a:r>
            <a:rPr kumimoji="1" lang="en-US" altLang="ja-JP" sz="1100">
              <a:solidFill>
                <a:schemeClr val="dk1"/>
              </a:solidFill>
              <a:effectLst/>
              <a:latin typeface="+mn-lt"/>
              <a:ea typeface="+mn-ea"/>
              <a:cs typeface="+mn-cs"/>
            </a:rPr>
            <a:t>71,824</a:t>
          </a:r>
          <a:r>
            <a:rPr kumimoji="1" lang="ja-JP" altLang="ja-JP" sz="1100">
              <a:solidFill>
                <a:schemeClr val="dk1"/>
              </a:solidFill>
              <a:effectLst/>
              <a:latin typeface="+mn-lt"/>
              <a:ea typeface="+mn-ea"/>
              <a:cs typeface="+mn-cs"/>
            </a:rPr>
            <a:t>千円の増となったことが比率を引き上げている。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430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38</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439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37</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43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168910</xdr:rowOff>
    </xdr:from>
    <xdr:to>
      <xdr:col>11</xdr:col>
      <xdr:colOff>9525</xdr:colOff>
      <xdr:row>38</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12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物価上昇に伴う施設管理経費の増やデジタル化に伴う保守委託料の増</a:t>
          </a:r>
          <a:r>
            <a:rPr kumimoji="1" lang="ja-JP" altLang="en-US" sz="1100">
              <a:solidFill>
                <a:schemeClr val="dk1"/>
              </a:solidFill>
              <a:effectLst/>
              <a:latin typeface="+mn-lt"/>
              <a:ea typeface="+mn-ea"/>
              <a:cs typeface="+mn-cs"/>
            </a:rPr>
            <a:t>などにより経常支出は対前年度</a:t>
          </a:r>
          <a:r>
            <a:rPr kumimoji="1" lang="en-US" altLang="ja-JP" sz="1100">
              <a:solidFill>
                <a:schemeClr val="dk1"/>
              </a:solidFill>
              <a:effectLst/>
              <a:latin typeface="+mn-lt"/>
              <a:ea typeface="+mn-ea"/>
              <a:cs typeface="+mn-cs"/>
            </a:rPr>
            <a:t>11,251</a:t>
          </a:r>
          <a:r>
            <a:rPr kumimoji="1" lang="ja-JP" altLang="en-US" sz="1100">
              <a:solidFill>
                <a:schemeClr val="dk1"/>
              </a:solidFill>
              <a:effectLst/>
              <a:latin typeface="+mn-lt"/>
              <a:ea typeface="+mn-ea"/>
              <a:cs typeface="+mn-cs"/>
            </a:rPr>
            <a:t>千円増加しているものの、社会福祉費における補助対象事業費の増等による充当財源の増加が上回り、充当一般財源が対前年度</a:t>
          </a:r>
          <a:r>
            <a:rPr kumimoji="1" lang="en-US" altLang="ja-JP" sz="1100">
              <a:solidFill>
                <a:schemeClr val="dk1"/>
              </a:solidFill>
              <a:effectLst/>
              <a:latin typeface="+mn-lt"/>
              <a:ea typeface="+mn-ea"/>
              <a:cs typeface="+mn-cs"/>
            </a:rPr>
            <a:t>2,600</a:t>
          </a:r>
          <a:r>
            <a:rPr kumimoji="1" lang="ja-JP" altLang="en-US" sz="1100">
              <a:solidFill>
                <a:schemeClr val="dk1"/>
              </a:solidFill>
              <a:effectLst/>
              <a:latin typeface="+mn-lt"/>
              <a:ea typeface="+mn-ea"/>
              <a:cs typeface="+mn-cs"/>
            </a:rPr>
            <a:t>千円の減となったことが比率を引き下げている。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48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16</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72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15</xdr:row>
      <xdr:rowOff>100330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72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100330</xdr:rowOff>
    </xdr:from>
    <xdr:to>
      <xdr:col>69</xdr:col>
      <xdr:colOff>92075</xdr:colOff>
      <xdr:row>16</xdr:row>
      <xdr:rowOff>43180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72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49530</xdr:rowOff>
    </xdr:from>
    <xdr:to>
      <xdr:col>69</xdr:col>
      <xdr:colOff>142875</xdr:colOff>
      <xdr:row>15</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就労継続支援</a:t>
          </a:r>
          <a:r>
            <a:rPr kumimoji="1" lang="en-US" altLang="ja-JP" sz="1100" baseline="0">
              <a:solidFill>
                <a:schemeClr val="dk1"/>
              </a:solidFill>
              <a:effectLst/>
              <a:latin typeface="+mn-lt"/>
              <a:ea typeface="+mn-ea"/>
              <a:cs typeface="+mn-cs"/>
            </a:rPr>
            <a:t>B</a:t>
          </a:r>
          <a:r>
            <a:rPr kumimoji="1" lang="ja-JP" altLang="en-US" sz="1100" baseline="0">
              <a:solidFill>
                <a:schemeClr val="dk1"/>
              </a:solidFill>
              <a:effectLst/>
              <a:latin typeface="+mn-lt"/>
              <a:ea typeface="+mn-ea"/>
              <a:cs typeface="+mn-cs"/>
            </a:rPr>
            <a:t>型利用者の増や特別養護老人ホーム入所措置者数の増加など</a:t>
          </a:r>
          <a:r>
            <a:rPr kumimoji="1" lang="ja-JP" altLang="ja-JP" sz="1100">
              <a:solidFill>
                <a:schemeClr val="dk1"/>
              </a:solidFill>
              <a:effectLst/>
              <a:latin typeface="+mn-lt"/>
              <a:ea typeface="+mn-ea"/>
              <a:cs typeface="+mn-cs"/>
            </a:rPr>
            <a:t>により、充当一般財源が対前年度</a:t>
          </a:r>
          <a:r>
            <a:rPr kumimoji="1" lang="en-US" altLang="ja-JP" sz="1100">
              <a:solidFill>
                <a:schemeClr val="dk1"/>
              </a:solidFill>
              <a:effectLst/>
              <a:latin typeface="+mn-lt"/>
              <a:ea typeface="+mn-ea"/>
              <a:cs typeface="+mn-cs"/>
            </a:rPr>
            <a:t>5,504</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歳入経常一般財源</a:t>
          </a:r>
          <a:r>
            <a:rPr kumimoji="1" lang="ja-JP" altLang="en-US" sz="1100">
              <a:solidFill>
                <a:schemeClr val="dk1"/>
              </a:solidFill>
              <a:effectLst/>
              <a:latin typeface="+mn-lt"/>
              <a:ea typeface="+mn-ea"/>
              <a:cs typeface="+mn-cs"/>
            </a:rPr>
            <a:t>全体については、</a:t>
          </a:r>
          <a:r>
            <a:rPr kumimoji="1" lang="en-US" altLang="ja-JP" sz="1100">
              <a:solidFill>
                <a:schemeClr val="dk1"/>
              </a:solidFill>
              <a:effectLst/>
              <a:latin typeface="+mn-lt"/>
              <a:ea typeface="+mn-ea"/>
              <a:cs typeface="+mn-cs"/>
            </a:rPr>
            <a:t>6,889</a:t>
          </a:r>
          <a:r>
            <a:rPr kumimoji="1" lang="ja-JP" altLang="en-US" sz="1100">
              <a:solidFill>
                <a:schemeClr val="dk1"/>
              </a:solidFill>
              <a:effectLst/>
              <a:latin typeface="+mn-lt"/>
              <a:ea typeface="+mn-ea"/>
              <a:cs typeface="+mn-cs"/>
            </a:rPr>
            <a:t>千円の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となっており</a:t>
          </a:r>
          <a:r>
            <a:rPr kumimoji="1" lang="ja-JP" altLang="ja-JP" sz="1100">
              <a:solidFill>
                <a:schemeClr val="dk1"/>
              </a:solidFill>
              <a:effectLst/>
              <a:latin typeface="+mn-lt"/>
              <a:ea typeface="+mn-ea"/>
              <a:cs typeface="+mn-cs"/>
            </a:rPr>
            <a:t>、結果</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比率は引き上がっている。</a:t>
          </a:r>
          <a:endParaRPr lang="ja-JP" altLang="ja-JP">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6350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66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139700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28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139700</xdr:rowOff>
    </xdr:from>
    <xdr:to>
      <xdr:col>11</xdr:col>
      <xdr:colOff>9525</xdr:colOff>
      <xdr:row>57</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409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99077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88900</xdr:rowOff>
    </xdr:from>
    <xdr:to>
      <xdr:col>11</xdr:col>
      <xdr:colOff>60325</xdr:colOff>
      <xdr:row>57</xdr:row>
      <xdr:rowOff>19050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医療給付費の増加に伴う後期高齢者医療事業広域連合負担金の増などに</a:t>
          </a:r>
          <a:r>
            <a:rPr kumimoji="1" lang="ja-JP" altLang="ja-JP" sz="1100">
              <a:solidFill>
                <a:schemeClr val="dk1"/>
              </a:solidFill>
              <a:effectLst/>
              <a:latin typeface="+mn-lt"/>
              <a:ea typeface="+mn-ea"/>
              <a:cs typeface="+mn-cs"/>
            </a:rPr>
            <a:t>よる繰出金の対前年度</a:t>
          </a:r>
          <a:r>
            <a:rPr kumimoji="1" lang="en-US" altLang="ja-JP" sz="1100">
              <a:solidFill>
                <a:schemeClr val="dk1"/>
              </a:solidFill>
              <a:effectLst/>
              <a:latin typeface="+mn-lt"/>
              <a:ea typeface="+mn-ea"/>
              <a:cs typeface="+mn-cs"/>
            </a:rPr>
            <a:t>23,717</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などが比率を引き</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げている。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121557</xdr:rowOff>
    </xdr:from>
    <xdr:to>
      <xdr:col>82</xdr:col>
      <xdr:colOff>107950</xdr:colOff>
      <xdr:row>56</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227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121557</xdr:rowOff>
    </xdr:from>
    <xdr:to>
      <xdr:col>78</xdr:col>
      <xdr:colOff>69850</xdr:colOff>
      <xdr:row>59</xdr:row>
      <xdr:rowOff>20865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22757"/>
          <a:ext cx="88900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20865</xdr:rowOff>
    </xdr:from>
    <xdr:to>
      <xdr:col>73</xdr:col>
      <xdr:colOff>180975</xdr:colOff>
      <xdr:row>60</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364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151493</xdr:rowOff>
    </xdr:from>
    <xdr:to>
      <xdr:col>69</xdr:col>
      <xdr:colOff>92075</xdr:colOff>
      <xdr:row>60</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67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70757</xdr:rowOff>
    </xdr:from>
    <xdr:to>
      <xdr:col>78</xdr:col>
      <xdr:colOff>120650</xdr:colOff>
      <xdr:row>57</xdr:row>
      <xdr:rowOff>907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11084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4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141515</xdr:rowOff>
    </xdr:from>
    <xdr:to>
      <xdr:col>74</xdr:col>
      <xdr:colOff>31750</xdr:colOff>
      <xdr:row>59</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56442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公共下水道事業</a:t>
          </a:r>
          <a:r>
            <a:rPr kumimoji="1" lang="ja-JP" altLang="en-US" sz="1100">
              <a:solidFill>
                <a:schemeClr val="dk1"/>
              </a:solidFill>
              <a:effectLst/>
              <a:latin typeface="+mn-lt"/>
              <a:ea typeface="+mn-ea"/>
              <a:cs typeface="+mn-cs"/>
            </a:rPr>
            <a:t>特別</a:t>
          </a:r>
          <a:r>
            <a:rPr kumimoji="1" lang="ja-JP" altLang="ja-JP" sz="1100">
              <a:solidFill>
                <a:schemeClr val="dk1"/>
              </a:solidFill>
              <a:effectLst/>
              <a:latin typeface="+mn-lt"/>
              <a:ea typeface="+mn-ea"/>
              <a:cs typeface="+mn-cs"/>
            </a:rPr>
            <a:t>会計における地方債繰上償還にかかる繰出金や物価上昇に伴う広域ごみ処理施設の維持管理費負担金の増などにより、充当一般財源が対前年度</a:t>
          </a:r>
          <a:r>
            <a:rPr kumimoji="1" lang="en-US" altLang="ja-JP" sz="1100">
              <a:solidFill>
                <a:schemeClr val="dk1"/>
              </a:solidFill>
              <a:effectLst/>
              <a:latin typeface="+mn-lt"/>
              <a:ea typeface="+mn-ea"/>
              <a:cs typeface="+mn-cs"/>
            </a:rPr>
            <a:t>190,211</a:t>
          </a:r>
          <a:r>
            <a:rPr kumimoji="1" lang="ja-JP" altLang="ja-JP" sz="1100">
              <a:solidFill>
                <a:schemeClr val="dk1"/>
              </a:solidFill>
              <a:effectLst/>
              <a:latin typeface="+mn-lt"/>
              <a:ea typeface="+mn-ea"/>
              <a:cs typeface="+mn-cs"/>
            </a:rPr>
            <a:t>千円の増となったことが比率を引き上げている。</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36</xdr:row>
      <xdr:rowOff>26416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07060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35</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8648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81280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864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34</xdr:row>
      <xdr:rowOff>94996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59105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96537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30480</xdr:rowOff>
    </xdr:from>
    <xdr:to>
      <xdr:col>69</xdr:col>
      <xdr:colOff>142875</xdr:colOff>
      <xdr:row>34</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142257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44196</xdr:rowOff>
    </xdr:from>
    <xdr:to>
      <xdr:col>65</xdr:col>
      <xdr:colOff>53975</xdr:colOff>
      <xdr:row>34</xdr:row>
      <xdr:rowOff>145796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155973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元利償還金については大きな変動はないが、公営住宅債の元利償還金の減少に伴う特定財源充当額の減などにより、</a:t>
          </a:r>
          <a:r>
            <a:rPr kumimoji="1" lang="ja-JP" altLang="ja-JP" sz="1100">
              <a:solidFill>
                <a:schemeClr val="dk1"/>
              </a:solidFill>
              <a:effectLst/>
              <a:latin typeface="+mn-lt"/>
              <a:ea typeface="+mn-ea"/>
              <a:cs typeface="+mn-cs"/>
            </a:rPr>
            <a:t>充当一般財源が</a:t>
          </a:r>
          <a:r>
            <a:rPr kumimoji="1" lang="ja-JP" altLang="en-US" sz="1100">
              <a:solidFill>
                <a:schemeClr val="dk1"/>
              </a:solidFill>
              <a:effectLst/>
              <a:latin typeface="+mn-lt"/>
              <a:ea typeface="+mn-ea"/>
              <a:cs typeface="+mn-cs"/>
            </a:rPr>
            <a:t>対前年度</a:t>
          </a:r>
          <a:r>
            <a:rPr kumimoji="1" lang="en-US" altLang="ja-JP" sz="1100">
              <a:solidFill>
                <a:schemeClr val="dk1"/>
              </a:solidFill>
              <a:effectLst/>
              <a:latin typeface="+mn-lt"/>
              <a:ea typeface="+mn-ea"/>
              <a:cs typeface="+mn-cs"/>
            </a:rPr>
            <a:t>7,045</a:t>
          </a:r>
          <a:r>
            <a:rPr kumimoji="1" lang="ja-JP" altLang="en-US" sz="1100">
              <a:solidFill>
                <a:schemeClr val="dk1"/>
              </a:solidFill>
              <a:effectLst/>
              <a:latin typeface="+mn-lt"/>
              <a:ea typeface="+mn-ea"/>
              <a:cs typeface="+mn-cs"/>
            </a:rPr>
            <a:t>千円増加した</a:t>
          </a:r>
          <a:r>
            <a:rPr kumimoji="1" lang="ja-JP" altLang="ja-JP" sz="1100">
              <a:solidFill>
                <a:schemeClr val="dk1"/>
              </a:solidFill>
              <a:effectLst/>
              <a:latin typeface="+mn-lt"/>
              <a:ea typeface="+mn-ea"/>
              <a:cs typeface="+mn-cs"/>
            </a:rPr>
            <a:t>ことが比率を引き上げている。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市庁舎建設並びに統合中学校建設など大型事業</a:t>
          </a:r>
          <a:r>
            <a:rPr kumimoji="1" lang="ja-JP" altLang="en-US" sz="1100">
              <a:solidFill>
                <a:schemeClr val="dk1"/>
              </a:solidFill>
              <a:effectLst/>
              <a:latin typeface="+mn-lt"/>
              <a:ea typeface="+mn-ea"/>
              <a:cs typeface="+mn-cs"/>
            </a:rPr>
            <a:t>にかかる市債の償還が始まることから、</a:t>
          </a:r>
          <a:r>
            <a:rPr kumimoji="1" lang="ja-JP" altLang="ja-JP" sz="1100">
              <a:solidFill>
                <a:schemeClr val="dk1"/>
              </a:solidFill>
              <a:effectLst/>
              <a:latin typeface="+mn-lt"/>
              <a:ea typeface="+mn-ea"/>
              <a:cs typeface="+mn-cs"/>
            </a:rPr>
            <a:t>公債費の増加を見込んでいるが、持続可能な財政運営を確保していくためにも、繰上償還の実施など弾力的な財政運営に努める。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163195</xdr:rowOff>
    </xdr:from>
    <xdr:to>
      <xdr:col>24</xdr:col>
      <xdr:colOff>25400</xdr:colOff>
      <xdr:row>74</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504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137177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2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130810</xdr:rowOff>
    </xdr:from>
    <xdr:to>
      <xdr:col>19</xdr:col>
      <xdr:colOff>187325</xdr:colOff>
      <xdr:row>74</xdr:row>
      <xdr:rowOff>163195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181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130810</xdr:rowOff>
    </xdr:from>
    <xdr:to>
      <xdr:col>15</xdr:col>
      <xdr:colOff>98425</xdr:colOff>
      <xdr:row>74</xdr:row>
      <xdr:rowOff>159385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181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155575</xdr:rowOff>
    </xdr:from>
    <xdr:to>
      <xdr:col>11</xdr:col>
      <xdr:colOff>9525</xdr:colOff>
      <xdr:row>74</xdr:row>
      <xdr:rowOff>159385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428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22877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71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112395</xdr:rowOff>
    </xdr:from>
    <xdr:to>
      <xdr:col>20</xdr:col>
      <xdr:colOff>38100</xdr:colOff>
      <xdr:row>75</xdr:row>
      <xdr:rowOff>42545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52722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6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80010</xdr:rowOff>
    </xdr:from>
    <xdr:to>
      <xdr:col>15</xdr:col>
      <xdr:colOff>149225</xdr:colOff>
      <xdr:row>75</xdr:row>
      <xdr:rowOff>10160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20337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108585</xdr:rowOff>
    </xdr:from>
    <xdr:to>
      <xdr:col>11</xdr:col>
      <xdr:colOff>60325</xdr:colOff>
      <xdr:row>75</xdr:row>
      <xdr:rowOff>38735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48912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104775</xdr:rowOff>
    </xdr:from>
    <xdr:to>
      <xdr:col>6</xdr:col>
      <xdr:colOff>171450</xdr:colOff>
      <xdr:row>75</xdr:row>
      <xdr:rowOff>34925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45102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人件費、扶助費、</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補助費等に対する経常経費充当一般財源が増となり、かつ歳入経常一般財源が対前年度</a:t>
          </a:r>
          <a:r>
            <a:rPr kumimoji="1" lang="en-US" altLang="ja-JP" sz="1100">
              <a:solidFill>
                <a:schemeClr val="dk1"/>
              </a:solidFill>
              <a:effectLst/>
              <a:latin typeface="+mn-lt"/>
              <a:ea typeface="+mn-ea"/>
              <a:cs typeface="+mn-cs"/>
            </a:rPr>
            <a:t>6,889</a:t>
          </a:r>
          <a:r>
            <a:rPr kumimoji="1" lang="ja-JP" altLang="ja-JP" sz="1100">
              <a:solidFill>
                <a:schemeClr val="dk1"/>
              </a:solidFill>
              <a:effectLst/>
              <a:latin typeface="+mn-lt"/>
              <a:ea typeface="+mn-ea"/>
              <a:cs typeface="+mn-cs"/>
            </a:rPr>
            <a:t>千円の減となったことが比率を引き上げている。</a:t>
          </a:r>
          <a:endParaRPr lang="ja-JP" altLang="ja-JP" sz="1400">
            <a:effectLst/>
          </a:endParaRPr>
        </a:p>
        <a:p>
          <a:r>
            <a:rPr kumimoji="1" lang="ja-JP" altLang="ja-JP" sz="1100">
              <a:solidFill>
                <a:schemeClr val="dk1"/>
              </a:solidFill>
              <a:effectLst/>
              <a:latin typeface="+mn-lt"/>
              <a:ea typeface="+mn-ea"/>
              <a:cs typeface="+mn-cs"/>
            </a:rPr>
            <a:t>　全国平均・類似団体平均を下回っているものの、今後も財政健全化路線を堅持して経常経費の抑制に努める。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76</xdr:row>
      <xdr:rowOff>72137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05740"/>
          <a:ext cx="838200" cy="19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62992</xdr:rowOff>
    </xdr:from>
    <xdr:to>
      <xdr:col>78</xdr:col>
      <xdr:colOff>69850</xdr:colOff>
      <xdr:row>75</xdr:row>
      <xdr:rowOff>46990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5029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62992</xdr:rowOff>
    </xdr:from>
    <xdr:to>
      <xdr:col>73</xdr:col>
      <xdr:colOff>180975</xdr:colOff>
      <xdr:row>75</xdr:row>
      <xdr:rowOff>51562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75029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51562</xdr:rowOff>
    </xdr:from>
    <xdr:to>
      <xdr:col>69</xdr:col>
      <xdr:colOff>92075</xdr:colOff>
      <xdr:row>76</xdr:row>
      <xdr:rowOff>26415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10312"/>
          <a:ext cx="889000" cy="14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37863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167640</xdr:rowOff>
    </xdr:from>
    <xdr:to>
      <xdr:col>78</xdr:col>
      <xdr:colOff>120650</xdr:colOff>
      <xdr:row>75</xdr:row>
      <xdr:rowOff>97790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xdr:rowOff>
    </xdr:from>
    <xdr:to>
      <xdr:col>74</xdr:col>
      <xdr:colOff>31750</xdr:colOff>
      <xdr:row>74</xdr:row>
      <xdr:rowOff>113792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123969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6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xdr:rowOff>
    </xdr:from>
    <xdr:to>
      <xdr:col>69</xdr:col>
      <xdr:colOff>142875</xdr:colOff>
      <xdr:row>75</xdr:row>
      <xdr:rowOff>102362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112539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高知県安芸市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72092</xdr:rowOff>
    </xdr:from>
    <xdr:to>
      <xdr:col>29</xdr:col>
      <xdr:colOff>127000</xdr:colOff>
      <xdr:row>16</xdr:row>
      <xdr:rowOff>7997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91467"/>
          <a:ext cx="647700" cy="107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7997</xdr:rowOff>
    </xdr:from>
    <xdr:to>
      <xdr:col>26</xdr:col>
      <xdr:colOff>50800</xdr:colOff>
      <xdr:row>16</xdr:row>
      <xdr:rowOff>27439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98822"/>
          <a:ext cx="698500" cy="19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27439</xdr:rowOff>
    </xdr:from>
    <xdr:to>
      <xdr:col>22</xdr:col>
      <xdr:colOff>114300</xdr:colOff>
      <xdr:row>16</xdr:row>
      <xdr:rowOff>80627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18264"/>
          <a:ext cx="698500" cy="53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80627</xdr:rowOff>
    </xdr:from>
    <xdr:to>
      <xdr:col>18</xdr:col>
      <xdr:colOff>177800</xdr:colOff>
      <xdr:row>16</xdr:row>
      <xdr:rowOff>142436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71452"/>
          <a:ext cx="698500" cy="61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21292</xdr:rowOff>
    </xdr:from>
    <xdr:to>
      <xdr:col>29</xdr:col>
      <xdr:colOff>177800</xdr:colOff>
      <xdr:row>15</xdr:row>
      <xdr:rowOff>122892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40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37819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8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128647</xdr:rowOff>
    </xdr:from>
    <xdr:to>
      <xdr:col>26</xdr:col>
      <xdr:colOff>101600</xdr:colOff>
      <xdr:row>16</xdr:row>
      <xdr:rowOff>58797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48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68974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148089</xdr:rowOff>
    </xdr:from>
    <xdr:to>
      <xdr:col>22</xdr:col>
      <xdr:colOff>165100</xdr:colOff>
      <xdr:row>16</xdr:row>
      <xdr:rowOff>78239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67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88416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3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29827</xdr:rowOff>
    </xdr:from>
    <xdr:to>
      <xdr:col>19</xdr:col>
      <xdr:colOff>38100</xdr:colOff>
      <xdr:row>16</xdr:row>
      <xdr:rowOff>131427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20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141604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8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91636</xdr:rowOff>
    </xdr:from>
    <xdr:to>
      <xdr:col>15</xdr:col>
      <xdr:colOff>101600</xdr:colOff>
      <xdr:row>17</xdr:row>
      <xdr:rowOff>21786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82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31963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5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75320</xdr:rowOff>
    </xdr:from>
    <xdr:to>
      <xdr:col>29</xdr:col>
      <xdr:colOff>127000</xdr:colOff>
      <xdr:row>38</xdr:row>
      <xdr:rowOff>85375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42920"/>
          <a:ext cx="647700" cy="10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85375</xdr:rowOff>
    </xdr:from>
    <xdr:to>
      <xdr:col>26</xdr:col>
      <xdr:colOff>50800</xdr:colOff>
      <xdr:row>38</xdr:row>
      <xdr:rowOff>87492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52975"/>
          <a:ext cx="698500" cy="2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79657</xdr:rowOff>
    </xdr:from>
    <xdr:to>
      <xdr:col>22</xdr:col>
      <xdr:colOff>114300</xdr:colOff>
      <xdr:row>38</xdr:row>
      <xdr:rowOff>87492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547257"/>
          <a:ext cx="698500" cy="7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78919</xdr:rowOff>
    </xdr:from>
    <xdr:to>
      <xdr:col>18</xdr:col>
      <xdr:colOff>177800</xdr:colOff>
      <xdr:row>38</xdr:row>
      <xdr:rowOff>79657</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46519"/>
          <a:ext cx="698500" cy="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24520</xdr:rowOff>
    </xdr:from>
    <xdr:to>
      <xdr:col>29</xdr:col>
      <xdr:colOff>177800</xdr:colOff>
      <xdr:row>38</xdr:row>
      <xdr:rowOff>126120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92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339497</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6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34575</xdr:rowOff>
    </xdr:from>
    <xdr:to>
      <xdr:col>26</xdr:col>
      <xdr:colOff>101600</xdr:colOff>
      <xdr:row>38</xdr:row>
      <xdr:rowOff>136175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502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120952</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88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36692</xdr:rowOff>
    </xdr:from>
    <xdr:to>
      <xdr:col>22</xdr:col>
      <xdr:colOff>165100</xdr:colOff>
      <xdr:row>38</xdr:row>
      <xdr:rowOff>138292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504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123069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9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28857</xdr:rowOff>
    </xdr:from>
    <xdr:to>
      <xdr:col>19</xdr:col>
      <xdr:colOff>38100</xdr:colOff>
      <xdr:row>38</xdr:row>
      <xdr:rowOff>130457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96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115234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28119</xdr:rowOff>
    </xdr:from>
    <xdr:to>
      <xdr:col>15</xdr:col>
      <xdr:colOff>101600</xdr:colOff>
      <xdr:row>38</xdr:row>
      <xdr:rowOff>129719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95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114496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8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15,900
15,782
317.16
23,386,937
22,943,879
172,769
6,740,284
21,450,025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64491</xdr:rowOff>
    </xdr:from>
    <xdr:to>
      <xdr:col>24</xdr:col>
      <xdr:colOff>63500</xdr:colOff>
      <xdr:row>34</xdr:row>
      <xdr:rowOff>171345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93791"/>
          <a:ext cx="838200" cy="10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171345</xdr:rowOff>
    </xdr:from>
    <xdr:to>
      <xdr:col>19</xdr:col>
      <xdr:colOff>177800</xdr:colOff>
      <xdr:row>35</xdr:row>
      <xdr:rowOff>20501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00645"/>
          <a:ext cx="889000" cy="2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20501</xdr:rowOff>
    </xdr:from>
    <xdr:to>
      <xdr:col>15</xdr:col>
      <xdr:colOff>50800</xdr:colOff>
      <xdr:row>35</xdr:row>
      <xdr:rowOff>75540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21251"/>
          <a:ext cx="889000" cy="5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75540</xdr:rowOff>
    </xdr:from>
    <xdr:to>
      <xdr:col>10</xdr:col>
      <xdr:colOff>114300</xdr:colOff>
      <xdr:row>36</xdr:row>
      <xdr:rowOff>38452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76290"/>
          <a:ext cx="889000" cy="13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13691</xdr:rowOff>
    </xdr:from>
    <xdr:to>
      <xdr:col>24</xdr:col>
      <xdr:colOff>114300</xdr:colOff>
      <xdr:row>34</xdr:row>
      <xdr:rowOff>115291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4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36568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9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120545</xdr:rowOff>
    </xdr:from>
    <xdr:to>
      <xdr:col>20</xdr:col>
      <xdr:colOff>38100</xdr:colOff>
      <xdr:row>35</xdr:row>
      <xdr:rowOff>50695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4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67222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2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141151</xdr:rowOff>
    </xdr:from>
    <xdr:to>
      <xdr:col>15</xdr:col>
      <xdr:colOff>101600</xdr:colOff>
      <xdr:row>35</xdr:row>
      <xdr:rowOff>71301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7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87828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4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24740</xdr:rowOff>
    </xdr:from>
    <xdr:to>
      <xdr:col>10</xdr:col>
      <xdr:colOff>165100</xdr:colOff>
      <xdr:row>35</xdr:row>
      <xdr:rowOff>126340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142867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0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159102</xdr:rowOff>
    </xdr:from>
    <xdr:to>
      <xdr:col>6</xdr:col>
      <xdr:colOff>38100</xdr:colOff>
      <xdr:row>36</xdr:row>
      <xdr:rowOff>89252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5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105779</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3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146545</xdr:rowOff>
    </xdr:from>
    <xdr:to>
      <xdr:col>24</xdr:col>
      <xdr:colOff>63500</xdr:colOff>
      <xdr:row>58</xdr:row>
      <xdr:rowOff>28370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19195"/>
          <a:ext cx="838200" cy="5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9055</xdr:rowOff>
    </xdr:from>
    <xdr:to>
      <xdr:col>19</xdr:col>
      <xdr:colOff>177800</xdr:colOff>
      <xdr:row>58</xdr:row>
      <xdr:rowOff>28370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953155"/>
          <a:ext cx="889000" cy="1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9055</xdr:rowOff>
    </xdr:from>
    <xdr:to>
      <xdr:col>15</xdr:col>
      <xdr:colOff>50800</xdr:colOff>
      <xdr:row>58</xdr:row>
      <xdr:rowOff>43543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53155"/>
          <a:ext cx="889000" cy="3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38095</xdr:rowOff>
    </xdr:from>
    <xdr:to>
      <xdr:col>10</xdr:col>
      <xdr:colOff>114300</xdr:colOff>
      <xdr:row>58</xdr:row>
      <xdr:rowOff>43543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82195"/>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95745</xdr:rowOff>
    </xdr:from>
    <xdr:to>
      <xdr:col>24</xdr:col>
      <xdr:colOff>114300</xdr:colOff>
      <xdr:row>58</xdr:row>
      <xdr:rowOff>25895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6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118622</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1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149020</xdr:rowOff>
    </xdr:from>
    <xdr:to>
      <xdr:col>20</xdr:col>
      <xdr:colOff>38100</xdr:colOff>
      <xdr:row>58</xdr:row>
      <xdr:rowOff>79170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70297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1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129705</xdr:rowOff>
    </xdr:from>
    <xdr:to>
      <xdr:col>15</xdr:col>
      <xdr:colOff>101600</xdr:colOff>
      <xdr:row>58</xdr:row>
      <xdr:rowOff>59855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76382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7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164193</xdr:rowOff>
    </xdr:from>
    <xdr:to>
      <xdr:col>10</xdr:col>
      <xdr:colOff>165100</xdr:colOff>
      <xdr:row>58</xdr:row>
      <xdr:rowOff>94343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3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85470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2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158745</xdr:rowOff>
    </xdr:from>
    <xdr:to>
      <xdr:col>6</xdr:col>
      <xdr:colOff>38100</xdr:colOff>
      <xdr:row>58</xdr:row>
      <xdr:rowOff>88895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3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105422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70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60891</xdr:rowOff>
    </xdr:from>
    <xdr:to>
      <xdr:col>24</xdr:col>
      <xdr:colOff>63500</xdr:colOff>
      <xdr:row>78</xdr:row>
      <xdr:rowOff>102419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33991"/>
          <a:ext cx="838200" cy="4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102419</xdr:rowOff>
    </xdr:from>
    <xdr:to>
      <xdr:col>19</xdr:col>
      <xdr:colOff>177800</xdr:colOff>
      <xdr:row>78</xdr:row>
      <xdr:rowOff>122117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75519"/>
          <a:ext cx="8890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117526</xdr:rowOff>
    </xdr:from>
    <xdr:to>
      <xdr:col>15</xdr:col>
      <xdr:colOff>50800</xdr:colOff>
      <xdr:row>78</xdr:row>
      <xdr:rowOff>122117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90626"/>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117526</xdr:rowOff>
    </xdr:from>
    <xdr:to>
      <xdr:col>10</xdr:col>
      <xdr:colOff>114300</xdr:colOff>
      <xdr:row>79</xdr:row>
      <xdr:rowOff>26905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90626"/>
          <a:ext cx="889000" cy="8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10091</xdr:rowOff>
    </xdr:from>
    <xdr:to>
      <xdr:col>24</xdr:col>
      <xdr:colOff>114300</xdr:colOff>
      <xdr:row>78</xdr:row>
      <xdr:rowOff>111691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8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159968</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6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51619</xdr:rowOff>
    </xdr:from>
    <xdr:to>
      <xdr:col>20</xdr:col>
      <xdr:colOff>38100</xdr:colOff>
      <xdr:row>78</xdr:row>
      <xdr:rowOff>153219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2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144346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1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71317</xdr:rowOff>
    </xdr:from>
    <xdr:to>
      <xdr:col>15</xdr:col>
      <xdr:colOff>101600</xdr:colOff>
      <xdr:row>79</xdr:row>
      <xdr:rowOff>1467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4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164044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3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66726</xdr:rowOff>
    </xdr:from>
    <xdr:to>
      <xdr:col>10</xdr:col>
      <xdr:colOff>165100</xdr:colOff>
      <xdr:row>78</xdr:row>
      <xdr:rowOff>168326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3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159453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147555</xdr:rowOff>
    </xdr:from>
    <xdr:to>
      <xdr:col>6</xdr:col>
      <xdr:colOff>38100</xdr:colOff>
      <xdr:row>79</xdr:row>
      <xdr:rowOff>77705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68832</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941017" y="1361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100936</xdr:rowOff>
    </xdr:from>
    <xdr:to>
      <xdr:col>24</xdr:col>
      <xdr:colOff>63500</xdr:colOff>
      <xdr:row>95</xdr:row>
      <xdr:rowOff>161105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88686"/>
          <a:ext cx="838200" cy="6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125457</xdr:rowOff>
    </xdr:from>
    <xdr:to>
      <xdr:col>19</xdr:col>
      <xdr:colOff>177800</xdr:colOff>
      <xdr:row>95</xdr:row>
      <xdr:rowOff>161105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413207"/>
          <a:ext cx="889000" cy="3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125457</xdr:rowOff>
    </xdr:from>
    <xdr:to>
      <xdr:col>15</xdr:col>
      <xdr:colOff>50800</xdr:colOff>
      <xdr:row>96</xdr:row>
      <xdr:rowOff>113060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13207"/>
          <a:ext cx="889000" cy="1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113060</xdr:rowOff>
    </xdr:from>
    <xdr:to>
      <xdr:col>10</xdr:col>
      <xdr:colOff>114300</xdr:colOff>
      <xdr:row>96</xdr:row>
      <xdr:rowOff>134496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72260"/>
          <a:ext cx="889000" cy="2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50136</xdr:rowOff>
    </xdr:from>
    <xdr:to>
      <xdr:col>24</xdr:col>
      <xdr:colOff>114300</xdr:colOff>
      <xdr:row>95</xdr:row>
      <xdr:rowOff>151736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3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73013</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8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110305</xdr:rowOff>
    </xdr:from>
    <xdr:to>
      <xdr:col>20</xdr:col>
      <xdr:colOff>38100</xdr:colOff>
      <xdr:row>96</xdr:row>
      <xdr:rowOff>40455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9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56982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17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74657</xdr:rowOff>
    </xdr:from>
    <xdr:to>
      <xdr:col>15</xdr:col>
      <xdr:colOff>101600</xdr:colOff>
      <xdr:row>96</xdr:row>
      <xdr:rowOff>4807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21334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137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62260</xdr:rowOff>
    </xdr:from>
    <xdr:to>
      <xdr:col>10</xdr:col>
      <xdr:colOff>165100</xdr:colOff>
      <xdr:row>96</xdr:row>
      <xdr:rowOff>163860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2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8937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29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83696</xdr:rowOff>
    </xdr:from>
    <xdr:to>
      <xdr:col>6</xdr:col>
      <xdr:colOff>38100</xdr:colOff>
      <xdr:row>97</xdr:row>
      <xdr:rowOff>13846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4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30373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31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113960</xdr:rowOff>
    </xdr:from>
    <xdr:to>
      <xdr:col>55</xdr:col>
      <xdr:colOff>0</xdr:colOff>
      <xdr:row>36</xdr:row>
      <xdr:rowOff>138778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86160"/>
          <a:ext cx="838200" cy="2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113960</xdr:rowOff>
    </xdr:from>
    <xdr:to>
      <xdr:col>50</xdr:col>
      <xdr:colOff>114300</xdr:colOff>
      <xdr:row>37</xdr:row>
      <xdr:rowOff>146722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86160"/>
          <a:ext cx="889000" cy="20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62826</xdr:rowOff>
    </xdr:from>
    <xdr:to>
      <xdr:col>45</xdr:col>
      <xdr:colOff>177800</xdr:colOff>
      <xdr:row>37</xdr:row>
      <xdr:rowOff>146722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63576"/>
          <a:ext cx="889000" cy="42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62826</xdr:rowOff>
    </xdr:from>
    <xdr:to>
      <xdr:col>41</xdr:col>
      <xdr:colOff>50800</xdr:colOff>
      <xdr:row>37</xdr:row>
      <xdr:rowOff>163638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63576"/>
          <a:ext cx="889000" cy="44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87978</xdr:rowOff>
    </xdr:from>
    <xdr:to>
      <xdr:col>55</xdr:col>
      <xdr:colOff>50800</xdr:colOff>
      <xdr:row>37</xdr:row>
      <xdr:rowOff>18128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110855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1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63160</xdr:rowOff>
    </xdr:from>
    <xdr:to>
      <xdr:col>50</xdr:col>
      <xdr:colOff>165100</xdr:colOff>
      <xdr:row>36</xdr:row>
      <xdr:rowOff>164760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3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9837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1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95922</xdr:rowOff>
    </xdr:from>
    <xdr:to>
      <xdr:col>46</xdr:col>
      <xdr:colOff>38100</xdr:colOff>
      <xdr:row>38</xdr:row>
      <xdr:rowOff>26071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395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17199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3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12026</xdr:rowOff>
    </xdr:from>
    <xdr:to>
      <xdr:col>41</xdr:col>
      <xdr:colOff>101600</xdr:colOff>
      <xdr:row>35</xdr:row>
      <xdr:rowOff>113626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1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104753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0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112838</xdr:rowOff>
    </xdr:from>
    <xdr:to>
      <xdr:col>36</xdr:col>
      <xdr:colOff>165100</xdr:colOff>
      <xdr:row>38</xdr:row>
      <xdr:rowOff>42988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5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34115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4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45391</xdr:rowOff>
    </xdr:from>
    <xdr:to>
      <xdr:col>55</xdr:col>
      <xdr:colOff>0</xdr:colOff>
      <xdr:row>54</xdr:row>
      <xdr:rowOff>112857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8789341"/>
          <a:ext cx="838200" cy="58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112857</xdr:rowOff>
    </xdr:from>
    <xdr:to>
      <xdr:col>50</xdr:col>
      <xdr:colOff>114300</xdr:colOff>
      <xdr:row>55</xdr:row>
      <xdr:rowOff>150828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371157"/>
          <a:ext cx="889000" cy="20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150828</xdr:rowOff>
    </xdr:from>
    <xdr:to>
      <xdr:col>45</xdr:col>
      <xdr:colOff>177800</xdr:colOff>
      <xdr:row>56</xdr:row>
      <xdr:rowOff>109299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580578"/>
          <a:ext cx="889000" cy="1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109299</xdr:rowOff>
    </xdr:from>
    <xdr:to>
      <xdr:col>41</xdr:col>
      <xdr:colOff>50800</xdr:colOff>
      <xdr:row>56</xdr:row>
      <xdr:rowOff>132956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10499"/>
          <a:ext cx="889000" cy="2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166041</xdr:rowOff>
    </xdr:from>
    <xdr:to>
      <xdr:col>55</xdr:col>
      <xdr:colOff>50800</xdr:colOff>
      <xdr:row>51</xdr:row>
      <xdr:rowOff>96191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873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119068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869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62057</xdr:rowOff>
    </xdr:from>
    <xdr:to>
      <xdr:col>50</xdr:col>
      <xdr:colOff>165100</xdr:colOff>
      <xdr:row>54</xdr:row>
      <xdr:rowOff>163657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2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8734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100028</xdr:rowOff>
    </xdr:from>
    <xdr:to>
      <xdr:col>46</xdr:col>
      <xdr:colOff>38100</xdr:colOff>
      <xdr:row>56</xdr:row>
      <xdr:rowOff>30178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2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46705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30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58499</xdr:rowOff>
    </xdr:from>
    <xdr:to>
      <xdr:col>41</xdr:col>
      <xdr:colOff>101600</xdr:colOff>
      <xdr:row>56</xdr:row>
      <xdr:rowOff>160099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5176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43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82156</xdr:rowOff>
    </xdr:from>
    <xdr:to>
      <xdr:col>36</xdr:col>
      <xdr:colOff>165100</xdr:colOff>
      <xdr:row>57</xdr:row>
      <xdr:rowOff>12306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8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28833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5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118148</xdr:rowOff>
    </xdr:from>
    <xdr:to>
      <xdr:col>55</xdr:col>
      <xdr:colOff>0</xdr:colOff>
      <xdr:row>77</xdr:row>
      <xdr:rowOff>90106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976898"/>
          <a:ext cx="838200" cy="3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118148</xdr:rowOff>
    </xdr:from>
    <xdr:to>
      <xdr:col>50</xdr:col>
      <xdr:colOff>114300</xdr:colOff>
      <xdr:row>78</xdr:row>
      <xdr:rowOff>146647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976898"/>
          <a:ext cx="889000" cy="54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86982</xdr:rowOff>
    </xdr:from>
    <xdr:to>
      <xdr:col>45</xdr:col>
      <xdr:colOff>177800</xdr:colOff>
      <xdr:row>78</xdr:row>
      <xdr:rowOff>146647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945732"/>
          <a:ext cx="889000" cy="5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162078</xdr:rowOff>
    </xdr:from>
    <xdr:to>
      <xdr:col>41</xdr:col>
      <xdr:colOff>50800</xdr:colOff>
      <xdr:row>75</xdr:row>
      <xdr:rowOff>86982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849378"/>
          <a:ext cx="889000" cy="9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39306</xdr:rowOff>
    </xdr:from>
    <xdr:to>
      <xdr:col>55</xdr:col>
      <xdr:colOff>50800</xdr:colOff>
      <xdr:row>77</xdr:row>
      <xdr:rowOff>140906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62183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9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67348</xdr:rowOff>
    </xdr:from>
    <xdr:to>
      <xdr:col>50</xdr:col>
      <xdr:colOff>165100</xdr:colOff>
      <xdr:row>75</xdr:row>
      <xdr:rowOff>168948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9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14025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70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95847</xdr:rowOff>
    </xdr:from>
    <xdr:to>
      <xdr:col>46</xdr:col>
      <xdr:colOff>38100</xdr:colOff>
      <xdr:row>79</xdr:row>
      <xdr:rowOff>25997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6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17124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6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36182</xdr:rowOff>
    </xdr:from>
    <xdr:to>
      <xdr:col>41</xdr:col>
      <xdr:colOff>101600</xdr:colOff>
      <xdr:row>75</xdr:row>
      <xdr:rowOff>137782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9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154309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6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111278</xdr:rowOff>
    </xdr:from>
    <xdr:to>
      <xdr:col>36</xdr:col>
      <xdr:colOff>165100</xdr:colOff>
      <xdr:row>75</xdr:row>
      <xdr:rowOff>41428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79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57955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57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3040</xdr:rowOff>
    </xdr:from>
    <xdr:to>
      <xdr:col>55</xdr:col>
      <xdr:colOff>0</xdr:colOff>
      <xdr:row>95</xdr:row>
      <xdr:rowOff>152267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5776440"/>
          <a:ext cx="838200" cy="66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152267</xdr:rowOff>
    </xdr:from>
    <xdr:to>
      <xdr:col>50</xdr:col>
      <xdr:colOff>114300</xdr:colOff>
      <xdr:row>96</xdr:row>
      <xdr:rowOff>91038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40017"/>
          <a:ext cx="889000" cy="1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91038</xdr:rowOff>
    </xdr:from>
    <xdr:to>
      <xdr:col>45</xdr:col>
      <xdr:colOff>177800</xdr:colOff>
      <xdr:row>97</xdr:row>
      <xdr:rowOff>137695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50238"/>
          <a:ext cx="889000" cy="21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137695</xdr:rowOff>
    </xdr:from>
    <xdr:to>
      <xdr:col>41</xdr:col>
      <xdr:colOff>50800</xdr:colOff>
      <xdr:row>98</xdr:row>
      <xdr:rowOff>20718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68345"/>
          <a:ext cx="889000" cy="5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123690</xdr:rowOff>
    </xdr:from>
    <xdr:to>
      <xdr:col>55</xdr:col>
      <xdr:colOff>50800</xdr:colOff>
      <xdr:row>92</xdr:row>
      <xdr:rowOff>53840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57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76717</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67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101467</xdr:rowOff>
    </xdr:from>
    <xdr:to>
      <xdr:col>50</xdr:col>
      <xdr:colOff>165100</xdr:colOff>
      <xdr:row>96</xdr:row>
      <xdr:rowOff>31617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48144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16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40238</xdr:rowOff>
    </xdr:from>
    <xdr:to>
      <xdr:col>46</xdr:col>
      <xdr:colOff>38100</xdr:colOff>
      <xdr:row>96</xdr:row>
      <xdr:rowOff>141838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9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158365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2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86895</xdr:rowOff>
    </xdr:from>
    <xdr:to>
      <xdr:col>41</xdr:col>
      <xdr:colOff>101600</xdr:colOff>
      <xdr:row>98</xdr:row>
      <xdr:rowOff>17045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33572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9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141368</xdr:rowOff>
    </xdr:from>
    <xdr:to>
      <xdr:col>36</xdr:col>
      <xdr:colOff>165100</xdr:colOff>
      <xdr:row>98</xdr:row>
      <xdr:rowOff>71518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7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62645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6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124765</xdr:rowOff>
    </xdr:from>
    <xdr:to>
      <xdr:col>85</xdr:col>
      <xdr:colOff>127000</xdr:colOff>
      <xdr:row>33</xdr:row>
      <xdr:rowOff>122466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5611165"/>
          <a:ext cx="838200" cy="16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2172</xdr:rowOff>
    </xdr:from>
    <xdr:to>
      <xdr:col>81</xdr:col>
      <xdr:colOff>50800</xdr:colOff>
      <xdr:row>32</xdr:row>
      <xdr:rowOff>124765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5488572"/>
          <a:ext cx="889000" cy="1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137541</xdr:rowOff>
    </xdr:from>
    <xdr:to>
      <xdr:col>76</xdr:col>
      <xdr:colOff>114300</xdr:colOff>
      <xdr:row>32</xdr:row>
      <xdr:rowOff>2172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5281041"/>
          <a:ext cx="889000" cy="20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137541</xdr:rowOff>
    </xdr:from>
    <xdr:to>
      <xdr:col>71</xdr:col>
      <xdr:colOff>177800</xdr:colOff>
      <xdr:row>32</xdr:row>
      <xdr:rowOff>106121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5281041"/>
          <a:ext cx="889000" cy="3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71666</xdr:rowOff>
    </xdr:from>
    <xdr:to>
      <xdr:col>85</xdr:col>
      <xdr:colOff>177800</xdr:colOff>
      <xdr:row>34</xdr:row>
      <xdr:rowOff>1816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57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94543</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58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73965</xdr:rowOff>
    </xdr:from>
    <xdr:to>
      <xdr:col>81</xdr:col>
      <xdr:colOff>101600</xdr:colOff>
      <xdr:row>33</xdr:row>
      <xdr:rowOff>4115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556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20642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33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122822</xdr:rowOff>
    </xdr:from>
    <xdr:to>
      <xdr:col>76</xdr:col>
      <xdr:colOff>165100</xdr:colOff>
      <xdr:row>32</xdr:row>
      <xdr:rowOff>52972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543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69499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521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86741</xdr:rowOff>
    </xdr:from>
    <xdr:to>
      <xdr:col>72</xdr:col>
      <xdr:colOff>38100</xdr:colOff>
      <xdr:row>31</xdr:row>
      <xdr:rowOff>16891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23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33418</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03795" y="500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55321</xdr:rowOff>
    </xdr:from>
    <xdr:to>
      <xdr:col>67</xdr:col>
      <xdr:colOff>101600</xdr:colOff>
      <xdr:row>32</xdr:row>
      <xdr:rowOff>156921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54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1998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31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78698</xdr:rowOff>
    </xdr:from>
    <xdr:to>
      <xdr:col>85</xdr:col>
      <xdr:colOff>127000</xdr:colOff>
      <xdr:row>77</xdr:row>
      <xdr:rowOff>112967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280348"/>
          <a:ext cx="838200" cy="3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78698</xdr:rowOff>
    </xdr:from>
    <xdr:to>
      <xdr:col>81</xdr:col>
      <xdr:colOff>50800</xdr:colOff>
      <xdr:row>77</xdr:row>
      <xdr:rowOff>87204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80348"/>
          <a:ext cx="889000" cy="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87204</xdr:rowOff>
    </xdr:from>
    <xdr:to>
      <xdr:col>76</xdr:col>
      <xdr:colOff>114300</xdr:colOff>
      <xdr:row>77</xdr:row>
      <xdr:rowOff>103019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88854"/>
          <a:ext cx="889000" cy="1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103019</xdr:rowOff>
    </xdr:from>
    <xdr:to>
      <xdr:col>71</xdr:col>
      <xdr:colOff>177800</xdr:colOff>
      <xdr:row>77</xdr:row>
      <xdr:rowOff>116683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04669"/>
          <a:ext cx="889000" cy="1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62167</xdr:rowOff>
    </xdr:from>
    <xdr:to>
      <xdr:col>85</xdr:col>
      <xdr:colOff>177800</xdr:colOff>
      <xdr:row>77</xdr:row>
      <xdr:rowOff>163767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21544</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5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27898</xdr:rowOff>
    </xdr:from>
    <xdr:to>
      <xdr:col>81</xdr:col>
      <xdr:colOff>101600</xdr:colOff>
      <xdr:row>77</xdr:row>
      <xdr:rowOff>129498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2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146025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00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36404</xdr:rowOff>
    </xdr:from>
    <xdr:to>
      <xdr:col>76</xdr:col>
      <xdr:colOff>165100</xdr:colOff>
      <xdr:row>77</xdr:row>
      <xdr:rowOff>138004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154531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1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52219</xdr:rowOff>
    </xdr:from>
    <xdr:to>
      <xdr:col>72</xdr:col>
      <xdr:colOff>38100</xdr:colOff>
      <xdr:row>77</xdr:row>
      <xdr:rowOff>153819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170346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2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65883</xdr:rowOff>
    </xdr:from>
    <xdr:to>
      <xdr:col>67</xdr:col>
      <xdr:colOff>101600</xdr:colOff>
      <xdr:row>77</xdr:row>
      <xdr:rowOff>167483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6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12560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4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104386</xdr:rowOff>
    </xdr:from>
    <xdr:to>
      <xdr:col>85</xdr:col>
      <xdr:colOff>127000</xdr:colOff>
      <xdr:row>97</xdr:row>
      <xdr:rowOff>118366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35036"/>
          <a:ext cx="838200" cy="1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76087</xdr:rowOff>
    </xdr:from>
    <xdr:to>
      <xdr:col>81</xdr:col>
      <xdr:colOff>50800</xdr:colOff>
      <xdr:row>97</xdr:row>
      <xdr:rowOff>104386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706737"/>
          <a:ext cx="889000" cy="2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76087</xdr:rowOff>
    </xdr:from>
    <xdr:to>
      <xdr:col>76</xdr:col>
      <xdr:colOff>114300</xdr:colOff>
      <xdr:row>98</xdr:row>
      <xdr:rowOff>7703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06737"/>
          <a:ext cx="889000" cy="10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7703</xdr:rowOff>
    </xdr:from>
    <xdr:to>
      <xdr:col>71</xdr:col>
      <xdr:colOff>177800</xdr:colOff>
      <xdr:row>98</xdr:row>
      <xdr:rowOff>39953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09803"/>
          <a:ext cx="889000" cy="3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67566</xdr:rowOff>
    </xdr:from>
    <xdr:to>
      <xdr:col>85</xdr:col>
      <xdr:colOff>177800</xdr:colOff>
      <xdr:row>97</xdr:row>
      <xdr:rowOff>169166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9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90443</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4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53586</xdr:rowOff>
    </xdr:from>
    <xdr:to>
      <xdr:col>81</xdr:col>
      <xdr:colOff>101600</xdr:colOff>
      <xdr:row>97</xdr:row>
      <xdr:rowOff>155186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8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263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5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25287</xdr:rowOff>
    </xdr:from>
    <xdr:to>
      <xdr:col>76</xdr:col>
      <xdr:colOff>165100</xdr:colOff>
      <xdr:row>97</xdr:row>
      <xdr:rowOff>126887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6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143414</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43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128353</xdr:rowOff>
    </xdr:from>
    <xdr:to>
      <xdr:col>72</xdr:col>
      <xdr:colOff>38100</xdr:colOff>
      <xdr:row>98</xdr:row>
      <xdr:rowOff>58503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5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75030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3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160603</xdr:rowOff>
    </xdr:from>
    <xdr:to>
      <xdr:col>67</xdr:col>
      <xdr:colOff>101600</xdr:colOff>
      <xdr:row>98</xdr:row>
      <xdr:rowOff>90753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9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107280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6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21457</xdr:rowOff>
    </xdr:from>
    <xdr:to>
      <xdr:col>116</xdr:col>
      <xdr:colOff>63500</xdr:colOff>
      <xdr:row>38</xdr:row>
      <xdr:rowOff>105887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36557"/>
          <a:ext cx="838200" cy="8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105887</xdr:rowOff>
    </xdr:from>
    <xdr:to>
      <xdr:col>111</xdr:col>
      <xdr:colOff>177800</xdr:colOff>
      <xdr:row>38</xdr:row>
      <xdr:rowOff>127203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20987"/>
          <a:ext cx="889000" cy="2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127203</xdr:rowOff>
    </xdr:from>
    <xdr:to>
      <xdr:col>107</xdr:col>
      <xdr:colOff>50800</xdr:colOff>
      <xdr:row>39</xdr:row>
      <xdr:rowOff>13456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42303"/>
          <a:ext cx="889000" cy="5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13456</xdr:rowOff>
    </xdr:from>
    <xdr:to>
      <xdr:col>102</xdr:col>
      <xdr:colOff>114300</xdr:colOff>
      <xdr:row>39</xdr:row>
      <xdr:rowOff>20009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700006"/>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142107</xdr:rowOff>
    </xdr:from>
    <xdr:to>
      <xdr:col>116</xdr:col>
      <xdr:colOff>114300</xdr:colOff>
      <xdr:row>38</xdr:row>
      <xdr:rowOff>72257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164984</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3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55087</xdr:rowOff>
    </xdr:from>
    <xdr:to>
      <xdr:col>112</xdr:col>
      <xdr:colOff>38100</xdr:colOff>
      <xdr:row>38</xdr:row>
      <xdr:rowOff>156687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7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1763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76403</xdr:rowOff>
    </xdr:from>
    <xdr:to>
      <xdr:col>107</xdr:col>
      <xdr:colOff>101600</xdr:colOff>
      <xdr:row>39</xdr:row>
      <xdr:rowOff>6553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9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23080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6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134106</xdr:rowOff>
    </xdr:from>
    <xdr:to>
      <xdr:col>102</xdr:col>
      <xdr:colOff>165100</xdr:colOff>
      <xdr:row>39</xdr:row>
      <xdr:rowOff>64256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4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55383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74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140659</xdr:rowOff>
    </xdr:from>
    <xdr:to>
      <xdr:col>98</xdr:col>
      <xdr:colOff>38100</xdr:colOff>
      <xdr:row>39</xdr:row>
      <xdr:rowOff>70809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5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61936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74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83579</xdr:rowOff>
    </xdr:from>
    <xdr:to>
      <xdr:col>116</xdr:col>
      <xdr:colOff>63500</xdr:colOff>
      <xdr:row>54</xdr:row>
      <xdr:rowOff>123195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341879"/>
          <a:ext cx="838200" cy="3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83579</xdr:rowOff>
    </xdr:from>
    <xdr:to>
      <xdr:col>111</xdr:col>
      <xdr:colOff>177800</xdr:colOff>
      <xdr:row>54</xdr:row>
      <xdr:rowOff>99557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341879"/>
          <a:ext cx="889000" cy="1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99557</xdr:rowOff>
    </xdr:from>
    <xdr:to>
      <xdr:col>107</xdr:col>
      <xdr:colOff>50800</xdr:colOff>
      <xdr:row>54</xdr:row>
      <xdr:rowOff>162858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357857"/>
          <a:ext cx="889000" cy="6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162858</xdr:rowOff>
    </xdr:from>
    <xdr:to>
      <xdr:col>102</xdr:col>
      <xdr:colOff>114300</xdr:colOff>
      <xdr:row>55</xdr:row>
      <xdr:rowOff>170104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421158"/>
          <a:ext cx="889000" cy="17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72395</xdr:rowOff>
    </xdr:from>
    <xdr:to>
      <xdr:col>116</xdr:col>
      <xdr:colOff>114300</xdr:colOff>
      <xdr:row>55</xdr:row>
      <xdr:rowOff>2545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33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95272</xdr:rowOff>
    </xdr:from>
    <xdr:ext cx="534377"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18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32779</xdr:rowOff>
    </xdr:from>
    <xdr:to>
      <xdr:col>112</xdr:col>
      <xdr:colOff>38100</xdr:colOff>
      <xdr:row>54</xdr:row>
      <xdr:rowOff>134379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29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150906</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906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48757</xdr:rowOff>
    </xdr:from>
    <xdr:to>
      <xdr:col>107</xdr:col>
      <xdr:colOff>101600</xdr:colOff>
      <xdr:row>54</xdr:row>
      <xdr:rowOff>150357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30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166884</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67111" y="90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112058</xdr:rowOff>
    </xdr:from>
    <xdr:to>
      <xdr:col>102</xdr:col>
      <xdr:colOff>165100</xdr:colOff>
      <xdr:row>55</xdr:row>
      <xdr:rowOff>42208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37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58735</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14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119304</xdr:rowOff>
    </xdr:from>
    <xdr:to>
      <xdr:col>98</xdr:col>
      <xdr:colOff>38100</xdr:colOff>
      <xdr:row>56</xdr:row>
      <xdr:rowOff>49454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54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65981</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32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42405</xdr:rowOff>
    </xdr:from>
    <xdr:to>
      <xdr:col>116</xdr:col>
      <xdr:colOff>63500</xdr:colOff>
      <xdr:row>76</xdr:row>
      <xdr:rowOff>150825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072605"/>
          <a:ext cx="838200" cy="10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25489</xdr:rowOff>
    </xdr:from>
    <xdr:to>
      <xdr:col>111</xdr:col>
      <xdr:colOff>177800</xdr:colOff>
      <xdr:row>76</xdr:row>
      <xdr:rowOff>150825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884239"/>
          <a:ext cx="889000" cy="29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18872</xdr:rowOff>
    </xdr:from>
    <xdr:to>
      <xdr:col>107</xdr:col>
      <xdr:colOff>50800</xdr:colOff>
      <xdr:row>75</xdr:row>
      <xdr:rowOff>25489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877622"/>
          <a:ext cx="88900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18872</xdr:rowOff>
    </xdr:from>
    <xdr:to>
      <xdr:col>102</xdr:col>
      <xdr:colOff>114300</xdr:colOff>
      <xdr:row>75</xdr:row>
      <xdr:rowOff>53060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877622"/>
          <a:ext cx="889000" cy="3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163055</xdr:rowOff>
    </xdr:from>
    <xdr:to>
      <xdr:col>116</xdr:col>
      <xdr:colOff>114300</xdr:colOff>
      <xdr:row>76</xdr:row>
      <xdr:rowOff>93205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2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14482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7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100025</xdr:rowOff>
    </xdr:from>
    <xdr:to>
      <xdr:col>112</xdr:col>
      <xdr:colOff>38100</xdr:colOff>
      <xdr:row>77</xdr:row>
      <xdr:rowOff>30175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46702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146139</xdr:rowOff>
    </xdr:from>
    <xdr:to>
      <xdr:col>107</xdr:col>
      <xdr:colOff>101600</xdr:colOff>
      <xdr:row>75</xdr:row>
      <xdr:rowOff>76289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8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92816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60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139522</xdr:rowOff>
    </xdr:from>
    <xdr:to>
      <xdr:col>102</xdr:col>
      <xdr:colOff>165100</xdr:colOff>
      <xdr:row>75</xdr:row>
      <xdr:rowOff>69672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82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86199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0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xdr:rowOff>
    </xdr:from>
    <xdr:to>
      <xdr:col>98</xdr:col>
      <xdr:colOff>38100</xdr:colOff>
      <xdr:row>75</xdr:row>
      <xdr:rowOff>103860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8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120387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3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tx1"/>
              </a:solidFill>
              <a:effectLst/>
              <a:latin typeface="+mn-lt"/>
              <a:ea typeface="+mn-ea"/>
              <a:cs typeface="+mn-cs"/>
            </a:rPr>
            <a:t>歳出決算総額は、住民一人当たり</a:t>
          </a:r>
          <a:r>
            <a:rPr kumimoji="1" lang="en-US" altLang="ja-JP" sz="1000">
              <a:solidFill>
                <a:schemeClr val="tx1"/>
              </a:solidFill>
              <a:effectLst/>
              <a:latin typeface="+mn-lt"/>
              <a:ea typeface="+mn-ea"/>
              <a:cs typeface="+mn-cs"/>
            </a:rPr>
            <a:t>1,443,011</a:t>
          </a:r>
          <a:r>
            <a:rPr kumimoji="1" lang="ja-JP" altLang="ja-JP" sz="1000">
              <a:solidFill>
                <a:schemeClr val="tx1"/>
              </a:solidFill>
              <a:effectLst/>
              <a:latin typeface="+mn-lt"/>
              <a:ea typeface="+mn-ea"/>
              <a:cs typeface="+mn-cs"/>
            </a:rPr>
            <a:t>円で、対前年度</a:t>
          </a:r>
          <a:r>
            <a:rPr kumimoji="1" lang="en-US" altLang="ja-JP" sz="1000">
              <a:solidFill>
                <a:schemeClr val="tx1"/>
              </a:solidFill>
              <a:effectLst/>
              <a:latin typeface="+mn-lt"/>
              <a:ea typeface="+mn-ea"/>
              <a:cs typeface="+mn-cs"/>
            </a:rPr>
            <a:t>272,669</a:t>
          </a:r>
          <a:r>
            <a:rPr kumimoji="1" lang="ja-JP" altLang="ja-JP" sz="1000">
              <a:solidFill>
                <a:schemeClr val="tx1"/>
              </a:solidFill>
              <a:effectLst/>
              <a:latin typeface="+mn-lt"/>
              <a:ea typeface="+mn-ea"/>
              <a:cs typeface="+mn-cs"/>
            </a:rPr>
            <a:t>円の増となっている。</a:t>
          </a:r>
          <a:endParaRPr lang="ja-JP" altLang="ja-JP" sz="1000">
            <a:solidFill>
              <a:schemeClr val="tx1"/>
            </a:solidFill>
            <a:effectLst/>
          </a:endParaRPr>
        </a:p>
        <a:p>
          <a:r>
            <a:rPr kumimoji="1" lang="ja-JP" altLang="ja-JP" sz="1000">
              <a:solidFill>
                <a:schemeClr val="tx1"/>
              </a:solidFill>
              <a:effectLst/>
              <a:latin typeface="+mn-lt"/>
              <a:ea typeface="+mn-ea"/>
              <a:cs typeface="+mn-cs"/>
            </a:rPr>
            <a:t>人件費は、住民一人当たり</a:t>
          </a:r>
          <a:r>
            <a:rPr kumimoji="1" lang="en-US" altLang="ja-JP" sz="1000">
              <a:solidFill>
                <a:schemeClr val="tx1"/>
              </a:solidFill>
              <a:effectLst/>
              <a:latin typeface="+mn-lt"/>
              <a:ea typeface="+mn-ea"/>
              <a:cs typeface="+mn-cs"/>
            </a:rPr>
            <a:t>141,909</a:t>
          </a:r>
          <a:r>
            <a:rPr kumimoji="1" lang="ja-JP" altLang="ja-JP" sz="1000">
              <a:solidFill>
                <a:schemeClr val="tx1"/>
              </a:solidFill>
              <a:effectLst/>
              <a:latin typeface="+mn-lt"/>
              <a:ea typeface="+mn-ea"/>
              <a:cs typeface="+mn-cs"/>
            </a:rPr>
            <a:t>円で、対前年度</a:t>
          </a:r>
          <a:r>
            <a:rPr kumimoji="1" lang="en-US" altLang="ja-JP" sz="1000">
              <a:solidFill>
                <a:schemeClr val="tx1"/>
              </a:solidFill>
              <a:effectLst/>
              <a:latin typeface="+mn-lt"/>
              <a:ea typeface="+mn-ea"/>
              <a:cs typeface="+mn-cs"/>
            </a:rPr>
            <a:t>9,816</a:t>
          </a:r>
          <a:r>
            <a:rPr kumimoji="1" lang="ja-JP" altLang="ja-JP" sz="1000">
              <a:solidFill>
                <a:schemeClr val="tx1"/>
              </a:solidFill>
              <a:effectLst/>
              <a:latin typeface="+mn-lt"/>
              <a:ea typeface="+mn-ea"/>
              <a:cs typeface="+mn-cs"/>
            </a:rPr>
            <a:t>円の増となり、依然として全国平均・類団平均と比較すると高い水準にある。これは、人口</a:t>
          </a:r>
          <a:r>
            <a:rPr kumimoji="1" lang="en-US" altLang="ja-JP" sz="1000">
              <a:solidFill>
                <a:schemeClr val="tx1"/>
              </a:solidFill>
              <a:effectLst/>
              <a:latin typeface="+mn-lt"/>
              <a:ea typeface="+mn-ea"/>
              <a:cs typeface="+mn-cs"/>
            </a:rPr>
            <a:t>1,000</a:t>
          </a:r>
          <a:r>
            <a:rPr kumimoji="1" lang="ja-JP" altLang="ja-JP" sz="1000">
              <a:solidFill>
                <a:schemeClr val="tx1"/>
              </a:solidFill>
              <a:effectLst/>
              <a:latin typeface="+mn-lt"/>
              <a:ea typeface="+mn-ea"/>
              <a:cs typeface="+mn-cs"/>
            </a:rPr>
            <a:t>人当たりの職員数が類団平均比較で</a:t>
          </a:r>
          <a:r>
            <a:rPr kumimoji="1" lang="en-US" altLang="ja-JP" sz="1000">
              <a:solidFill>
                <a:schemeClr val="tx1"/>
              </a:solidFill>
              <a:effectLst/>
              <a:latin typeface="+mn-lt"/>
              <a:ea typeface="+mn-ea"/>
              <a:cs typeface="+mn-cs"/>
            </a:rPr>
            <a:t>4.93</a:t>
          </a:r>
          <a:r>
            <a:rPr kumimoji="1" lang="ja-JP" altLang="ja-JP" sz="1000">
              <a:solidFill>
                <a:schemeClr val="tx1"/>
              </a:solidFill>
              <a:effectLst/>
              <a:latin typeface="+mn-lt"/>
              <a:ea typeface="+mn-ea"/>
              <a:cs typeface="+mn-cs"/>
            </a:rPr>
            <a:t>人多いことが主な要因である。職員数については、定員管理適正化計画に基づき、適正な定員管理に努めていく。</a:t>
          </a:r>
          <a:endParaRPr lang="ja-JP" altLang="ja-JP" sz="1000">
            <a:solidFill>
              <a:schemeClr val="tx1"/>
            </a:solidFill>
            <a:effectLst/>
          </a:endParaRPr>
        </a:p>
        <a:p>
          <a:r>
            <a:rPr kumimoji="1" lang="ja-JP" altLang="ja-JP" sz="1000">
              <a:solidFill>
                <a:schemeClr val="tx1"/>
              </a:solidFill>
              <a:effectLst/>
              <a:latin typeface="+mn-lt"/>
              <a:ea typeface="+mn-ea"/>
              <a:cs typeface="+mn-cs"/>
            </a:rPr>
            <a:t>災害復旧事業費は、平成</a:t>
          </a:r>
          <a:r>
            <a:rPr kumimoji="1" lang="en-US" altLang="ja-JP" sz="1000">
              <a:solidFill>
                <a:schemeClr val="tx1"/>
              </a:solidFill>
              <a:effectLst/>
              <a:latin typeface="+mn-lt"/>
              <a:ea typeface="+mn-ea"/>
              <a:cs typeface="+mn-cs"/>
            </a:rPr>
            <a:t>30</a:t>
          </a:r>
          <a:r>
            <a:rPr kumimoji="1" lang="ja-JP" altLang="ja-JP" sz="1000">
              <a:solidFill>
                <a:schemeClr val="tx1"/>
              </a:solidFill>
              <a:effectLst/>
              <a:latin typeface="+mn-lt"/>
              <a:ea typeface="+mn-ea"/>
              <a:cs typeface="+mn-cs"/>
            </a:rPr>
            <a:t>年</a:t>
          </a:r>
          <a:r>
            <a:rPr kumimoji="1" lang="en-US" altLang="ja-JP" sz="1000">
              <a:solidFill>
                <a:schemeClr val="tx1"/>
              </a:solidFill>
              <a:effectLst/>
              <a:latin typeface="+mn-lt"/>
              <a:ea typeface="+mn-ea"/>
              <a:cs typeface="+mn-cs"/>
            </a:rPr>
            <a:t>7</a:t>
          </a:r>
          <a:r>
            <a:rPr kumimoji="1" lang="ja-JP" altLang="ja-JP" sz="1000">
              <a:solidFill>
                <a:schemeClr val="tx1"/>
              </a:solidFill>
              <a:effectLst/>
              <a:latin typeface="+mn-lt"/>
              <a:ea typeface="+mn-ea"/>
              <a:cs typeface="+mn-cs"/>
            </a:rPr>
            <a:t>月豪雨に伴う災害復旧費の</a:t>
          </a:r>
          <a:r>
            <a:rPr kumimoji="1" lang="ja-JP" altLang="en-US" sz="1000">
              <a:solidFill>
                <a:schemeClr val="tx1"/>
              </a:solidFill>
              <a:effectLst/>
              <a:latin typeface="+mn-lt"/>
              <a:ea typeface="+mn-ea"/>
              <a:cs typeface="+mn-cs"/>
            </a:rPr>
            <a:t>進捗により、</a:t>
          </a:r>
          <a:r>
            <a:rPr kumimoji="1" lang="ja-JP" altLang="ja-JP" sz="1000">
              <a:solidFill>
                <a:schemeClr val="tx1"/>
              </a:solidFill>
              <a:effectLst/>
              <a:latin typeface="+mn-lt"/>
              <a:ea typeface="+mn-ea"/>
              <a:cs typeface="+mn-cs"/>
            </a:rPr>
            <a:t>住民一人当たりのコストは</a:t>
          </a:r>
          <a:r>
            <a:rPr kumimoji="1" lang="ja-JP" altLang="en-US" sz="1000">
              <a:solidFill>
                <a:schemeClr val="tx1"/>
              </a:solidFill>
              <a:effectLst/>
              <a:latin typeface="+mn-lt"/>
              <a:ea typeface="+mn-ea"/>
              <a:cs typeface="+mn-cs"/>
            </a:rPr>
            <a:t>減少しているものの</a:t>
          </a:r>
          <a:r>
            <a:rPr kumimoji="1" lang="ja-JP" altLang="ja-JP" sz="1000">
              <a:solidFill>
                <a:schemeClr val="tx1"/>
              </a:solidFill>
              <a:effectLst/>
              <a:latin typeface="+mn-lt"/>
              <a:ea typeface="+mn-ea"/>
              <a:cs typeface="+mn-cs"/>
            </a:rPr>
            <a:t>依然高い状況となっている</a:t>
          </a:r>
          <a:r>
            <a:rPr kumimoji="1" lang="ja-JP" altLang="en-US"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令和</a:t>
          </a:r>
          <a:r>
            <a:rPr kumimoji="1" lang="en-US" altLang="ja-JP" sz="1000">
              <a:solidFill>
                <a:schemeClr val="tx1"/>
              </a:solidFill>
              <a:effectLst/>
              <a:latin typeface="+mn-lt"/>
              <a:ea typeface="+mn-ea"/>
              <a:cs typeface="+mn-cs"/>
            </a:rPr>
            <a:t>5</a:t>
          </a:r>
          <a:r>
            <a:rPr kumimoji="1" lang="ja-JP" altLang="ja-JP" sz="1000">
              <a:solidFill>
                <a:schemeClr val="tx1"/>
              </a:solidFill>
              <a:effectLst/>
              <a:latin typeface="+mn-lt"/>
              <a:ea typeface="+mn-ea"/>
              <a:cs typeface="+mn-cs"/>
            </a:rPr>
            <a:t>年度で復旧</a:t>
          </a:r>
          <a:r>
            <a:rPr kumimoji="1" lang="ja-JP" altLang="en-US" sz="1000">
              <a:solidFill>
                <a:schemeClr val="tx1"/>
              </a:solidFill>
              <a:effectLst/>
              <a:latin typeface="+mn-lt"/>
              <a:ea typeface="+mn-ea"/>
              <a:cs typeface="+mn-cs"/>
            </a:rPr>
            <a:t>が</a:t>
          </a:r>
          <a:r>
            <a:rPr kumimoji="1" lang="ja-JP" altLang="ja-JP" sz="1000">
              <a:solidFill>
                <a:schemeClr val="tx1"/>
              </a:solidFill>
              <a:effectLst/>
              <a:latin typeface="+mn-lt"/>
              <a:ea typeface="+mn-ea"/>
              <a:cs typeface="+mn-cs"/>
            </a:rPr>
            <a:t>完了</a:t>
          </a:r>
          <a:r>
            <a:rPr kumimoji="1" lang="ja-JP" altLang="en-US" sz="1000">
              <a:solidFill>
                <a:schemeClr val="tx1"/>
              </a:solidFill>
              <a:effectLst/>
              <a:latin typeface="+mn-lt"/>
              <a:ea typeface="+mn-ea"/>
              <a:cs typeface="+mn-cs"/>
            </a:rPr>
            <a:t>した</a:t>
          </a:r>
          <a:r>
            <a:rPr kumimoji="1" lang="ja-JP" altLang="ja-JP" sz="1000">
              <a:solidFill>
                <a:schemeClr val="tx1"/>
              </a:solidFill>
              <a:effectLst/>
              <a:latin typeface="+mn-lt"/>
              <a:ea typeface="+mn-ea"/>
              <a:cs typeface="+mn-cs"/>
            </a:rPr>
            <a:t>ことから、</a:t>
          </a:r>
          <a:r>
            <a:rPr kumimoji="1" lang="ja-JP" altLang="en-US" sz="1000">
              <a:solidFill>
                <a:schemeClr val="tx1"/>
              </a:solidFill>
              <a:effectLst/>
              <a:latin typeface="+mn-lt"/>
              <a:ea typeface="+mn-ea"/>
              <a:cs typeface="+mn-cs"/>
            </a:rPr>
            <a:t>次年度以降も</a:t>
          </a:r>
          <a:r>
            <a:rPr kumimoji="1" lang="ja-JP" altLang="ja-JP" sz="1000">
              <a:solidFill>
                <a:schemeClr val="tx1"/>
              </a:solidFill>
              <a:effectLst/>
              <a:latin typeface="+mn-lt"/>
              <a:ea typeface="+mn-ea"/>
              <a:cs typeface="+mn-cs"/>
            </a:rPr>
            <a:t>減少</a:t>
          </a:r>
          <a:r>
            <a:rPr kumimoji="1" lang="ja-JP" altLang="en-US" sz="1000">
              <a:solidFill>
                <a:schemeClr val="tx1"/>
              </a:solidFill>
              <a:effectLst/>
              <a:latin typeface="+mn-lt"/>
              <a:ea typeface="+mn-ea"/>
              <a:cs typeface="+mn-cs"/>
            </a:rPr>
            <a:t>する</a:t>
          </a:r>
          <a:r>
            <a:rPr kumimoji="1" lang="ja-JP" altLang="ja-JP" sz="1000">
              <a:solidFill>
                <a:schemeClr val="tx1"/>
              </a:solidFill>
              <a:effectLst/>
              <a:latin typeface="+mn-lt"/>
              <a:ea typeface="+mn-ea"/>
              <a:cs typeface="+mn-cs"/>
            </a:rPr>
            <a:t>見込みである。</a:t>
          </a:r>
          <a:endParaRPr lang="ja-JP" altLang="ja-JP" sz="10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普通建設事業費（うち更新整備分）は、市庁舎と統合中学校の建設事業</a:t>
          </a:r>
          <a:r>
            <a:rPr kumimoji="1" lang="ja-JP" altLang="en-US" sz="1000">
              <a:solidFill>
                <a:schemeClr val="tx1"/>
              </a:solidFill>
              <a:effectLst/>
              <a:latin typeface="+mn-lt"/>
              <a:ea typeface="+mn-ea"/>
              <a:cs typeface="+mn-cs"/>
            </a:rPr>
            <a:t>に取り組んでいること</a:t>
          </a:r>
          <a:r>
            <a:rPr kumimoji="1" lang="ja-JP" altLang="ja-JP" sz="1000">
              <a:solidFill>
                <a:schemeClr val="tx1"/>
              </a:solidFill>
              <a:effectLst/>
              <a:latin typeface="+mn-lt"/>
              <a:ea typeface="+mn-ea"/>
              <a:cs typeface="+mn-cs"/>
            </a:rPr>
            <a:t>により類団平均と比較すると大幅に高い水準となって</a:t>
          </a:r>
          <a:r>
            <a:rPr kumimoji="1" lang="ja-JP" altLang="en-US" sz="1000">
              <a:solidFill>
                <a:schemeClr val="tx1"/>
              </a:solidFill>
              <a:effectLst/>
              <a:latin typeface="+mn-lt"/>
              <a:ea typeface="+mn-ea"/>
              <a:cs typeface="+mn-cs"/>
            </a:rPr>
            <a:t>いるが、</a:t>
          </a:r>
          <a:r>
            <a:rPr kumimoji="1" lang="ja-JP" altLang="ja-JP" sz="1000">
              <a:solidFill>
                <a:schemeClr val="tx1"/>
              </a:solidFill>
              <a:effectLst/>
              <a:latin typeface="+mn-lt"/>
              <a:ea typeface="+mn-ea"/>
              <a:cs typeface="+mn-cs"/>
            </a:rPr>
            <a:t>令和</a:t>
          </a:r>
          <a:r>
            <a:rPr kumimoji="1" lang="en-US" altLang="ja-JP" sz="1000">
              <a:solidFill>
                <a:schemeClr val="tx1"/>
              </a:solidFill>
              <a:effectLst/>
              <a:latin typeface="+mn-lt"/>
              <a:ea typeface="+mn-ea"/>
              <a:cs typeface="+mn-cs"/>
            </a:rPr>
            <a:t>5</a:t>
          </a:r>
          <a:r>
            <a:rPr kumimoji="1" lang="ja-JP" altLang="ja-JP" sz="1000">
              <a:solidFill>
                <a:schemeClr val="tx1"/>
              </a:solidFill>
              <a:effectLst/>
              <a:latin typeface="+mn-lt"/>
              <a:ea typeface="+mn-ea"/>
              <a:cs typeface="+mn-cs"/>
            </a:rPr>
            <a:t>年度で</a:t>
          </a:r>
          <a:r>
            <a:rPr kumimoji="1" lang="ja-JP" altLang="en-US" sz="1000">
              <a:solidFill>
                <a:schemeClr val="tx1"/>
              </a:solidFill>
              <a:effectLst/>
              <a:latin typeface="+mn-lt"/>
              <a:ea typeface="+mn-ea"/>
              <a:cs typeface="+mn-cs"/>
            </a:rPr>
            <a:t>事業</a:t>
          </a:r>
          <a:r>
            <a:rPr kumimoji="1" lang="ja-JP" altLang="ja-JP" sz="1000">
              <a:solidFill>
                <a:schemeClr val="tx1"/>
              </a:solidFill>
              <a:effectLst/>
              <a:latin typeface="+mn-lt"/>
              <a:ea typeface="+mn-ea"/>
              <a:cs typeface="+mn-cs"/>
            </a:rPr>
            <a:t>が完了したことから、次年度以降減少</a:t>
          </a:r>
          <a:r>
            <a:rPr kumimoji="1" lang="ja-JP" altLang="ja-JP" sz="1000">
              <a:solidFill>
                <a:schemeClr val="dk1"/>
              </a:solidFill>
              <a:effectLst/>
              <a:latin typeface="+mn-lt"/>
              <a:ea typeface="+mn-ea"/>
              <a:cs typeface="+mn-cs"/>
            </a:rPr>
            <a:t>する見込みである。</a:t>
          </a:r>
          <a:endParaRPr lang="ja-JP" altLang="ja-JP" sz="1000">
            <a:solidFill>
              <a:srgbClr val="FF0000"/>
            </a:solidFill>
            <a:effectLst/>
          </a:endParaRPr>
        </a:p>
        <a:p>
          <a:r>
            <a:rPr kumimoji="1" lang="ja-JP" altLang="ja-JP" sz="1000">
              <a:solidFill>
                <a:schemeClr val="tx1"/>
              </a:solidFill>
              <a:effectLst/>
              <a:latin typeface="+mn-lt"/>
              <a:ea typeface="+mn-ea"/>
              <a:cs typeface="+mn-cs"/>
            </a:rPr>
            <a:t>公債費は、</a:t>
          </a:r>
          <a:r>
            <a:rPr kumimoji="1" lang="ja-JP" altLang="en-US" sz="1000">
              <a:solidFill>
                <a:schemeClr val="tx1"/>
              </a:solidFill>
              <a:effectLst/>
              <a:latin typeface="+mn-lt"/>
              <a:ea typeface="+mn-ea"/>
              <a:cs typeface="+mn-cs"/>
            </a:rPr>
            <a:t>繰上償還額の減少に伴い住民一人当たりのコストは減少している。約定償還については、今後、市</a:t>
          </a:r>
          <a:r>
            <a:rPr kumimoji="1" lang="ja-JP" altLang="ja-JP" sz="1000">
              <a:solidFill>
                <a:schemeClr val="tx1"/>
              </a:solidFill>
              <a:effectLst/>
              <a:latin typeface="+mn-lt"/>
              <a:ea typeface="+mn-ea"/>
              <a:cs typeface="+mn-cs"/>
            </a:rPr>
            <a:t>庁舎建設並びに統合中学校建設など大型事業</a:t>
          </a:r>
          <a:r>
            <a:rPr kumimoji="1" lang="ja-JP" altLang="en-US" sz="1000">
              <a:solidFill>
                <a:schemeClr val="tx1"/>
              </a:solidFill>
              <a:effectLst/>
              <a:latin typeface="+mn-lt"/>
              <a:ea typeface="+mn-ea"/>
              <a:cs typeface="+mn-cs"/>
            </a:rPr>
            <a:t>にかかる市債の償還が開始となることから増加する見込みであり</a:t>
          </a:r>
          <a:r>
            <a:rPr kumimoji="1" lang="ja-JP" altLang="ja-JP" sz="1000">
              <a:solidFill>
                <a:schemeClr val="tx1"/>
              </a:solidFill>
              <a:effectLst/>
              <a:latin typeface="+mn-lt"/>
              <a:ea typeface="+mn-ea"/>
              <a:cs typeface="+mn-cs"/>
            </a:rPr>
            <a:t>、繰上償還の実施など弾力的な財政運営に努める。</a:t>
          </a:r>
          <a:endParaRPr lang="ja-JP" altLang="ja-JP" sz="1000">
            <a:solidFill>
              <a:schemeClr val="tx1"/>
            </a:solidFill>
            <a:effectLst/>
          </a:endParaRPr>
        </a:p>
        <a:p>
          <a:r>
            <a:rPr kumimoji="1" lang="ja-JP" altLang="ja-JP" sz="1000">
              <a:solidFill>
                <a:schemeClr val="tx1"/>
              </a:solidFill>
              <a:effectLst/>
              <a:latin typeface="+mn-lt"/>
              <a:ea typeface="+mn-ea"/>
              <a:cs typeface="+mn-cs"/>
            </a:rPr>
            <a:t>貸付金は、鉄道経営助成基金事業特別会計を有することが類似団体よりも高い水準になる要因であるが、土佐くろしお鉄道ごめん・なはり線のキャッシュフロー対策としての貸付金が</a:t>
          </a:r>
          <a:r>
            <a:rPr kumimoji="1" lang="ja-JP" altLang="en-US" sz="1000">
              <a:solidFill>
                <a:schemeClr val="tx1"/>
              </a:solidFill>
              <a:effectLst/>
              <a:latin typeface="+mn-lt"/>
              <a:ea typeface="+mn-ea"/>
              <a:cs typeface="+mn-cs"/>
            </a:rPr>
            <a:t>主となっており</a:t>
          </a:r>
          <a:r>
            <a:rPr kumimoji="1" lang="ja-JP" altLang="ja-JP" sz="1000">
              <a:solidFill>
                <a:schemeClr val="tx1"/>
              </a:solidFill>
              <a:effectLst/>
              <a:latin typeface="+mn-lt"/>
              <a:ea typeface="+mn-ea"/>
              <a:cs typeface="+mn-cs"/>
            </a:rPr>
            <a:t>、経営改善を支援していく必要がある。</a:t>
          </a:r>
          <a:endParaRPr lang="ja-JP" altLang="ja-JP" sz="10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15,900
15,782
317.16
23,386,937
22,943,879
172,769
6,740,284
21,450,025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112649</xdr:rowOff>
    </xdr:from>
    <xdr:to>
      <xdr:col>24</xdr:col>
      <xdr:colOff>63500</xdr:colOff>
      <xdr:row>32</xdr:row>
      <xdr:rowOff>162370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99049"/>
          <a:ext cx="8382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162370</xdr:rowOff>
    </xdr:from>
    <xdr:to>
      <xdr:col>19</xdr:col>
      <xdr:colOff>177800</xdr:colOff>
      <xdr:row>33</xdr:row>
      <xdr:rowOff>27115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487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27115</xdr:rowOff>
    </xdr:from>
    <xdr:to>
      <xdr:col>15</xdr:col>
      <xdr:colOff>50800</xdr:colOff>
      <xdr:row>33</xdr:row>
      <xdr:rowOff>109029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84965"/>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28067</xdr:rowOff>
    </xdr:from>
    <xdr:to>
      <xdr:col>10</xdr:col>
      <xdr:colOff>114300</xdr:colOff>
      <xdr:row>33</xdr:row>
      <xdr:rowOff>109029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85917"/>
          <a:ext cx="889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61849</xdr:rowOff>
    </xdr:from>
    <xdr:to>
      <xdr:col>24</xdr:col>
      <xdr:colOff>114300</xdr:colOff>
      <xdr:row>32</xdr:row>
      <xdr:rowOff>163449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4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84726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9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111570</xdr:rowOff>
    </xdr:from>
    <xdr:to>
      <xdr:col>20</xdr:col>
      <xdr:colOff>38100</xdr:colOff>
      <xdr:row>33</xdr:row>
      <xdr:rowOff>41720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9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58247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7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147765</xdr:rowOff>
    </xdr:from>
    <xdr:to>
      <xdr:col>15</xdr:col>
      <xdr:colOff>101600</xdr:colOff>
      <xdr:row>33</xdr:row>
      <xdr:rowOff>77915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3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94442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0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58229</xdr:rowOff>
    </xdr:from>
    <xdr:to>
      <xdr:col>10</xdr:col>
      <xdr:colOff>165100</xdr:colOff>
      <xdr:row>33</xdr:row>
      <xdr:rowOff>159829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1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4906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9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148717</xdr:rowOff>
    </xdr:from>
    <xdr:to>
      <xdr:col>6</xdr:col>
      <xdr:colOff>38100</xdr:colOff>
      <xdr:row>33</xdr:row>
      <xdr:rowOff>78867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3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95394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1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77074</xdr:rowOff>
    </xdr:from>
    <xdr:to>
      <xdr:col>24</xdr:col>
      <xdr:colOff>63500</xdr:colOff>
      <xdr:row>57</xdr:row>
      <xdr:rowOff>823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78274"/>
          <a:ext cx="838200" cy="9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823</xdr:rowOff>
    </xdr:from>
    <xdr:to>
      <xdr:col>19</xdr:col>
      <xdr:colOff>177800</xdr:colOff>
      <xdr:row>57</xdr:row>
      <xdr:rowOff>8449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73473"/>
          <a:ext cx="8890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163045</xdr:rowOff>
    </xdr:from>
    <xdr:to>
      <xdr:col>15</xdr:col>
      <xdr:colOff>50800</xdr:colOff>
      <xdr:row>57</xdr:row>
      <xdr:rowOff>8449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64245"/>
          <a:ext cx="889000" cy="1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163045</xdr:rowOff>
    </xdr:from>
    <xdr:to>
      <xdr:col>10</xdr:col>
      <xdr:colOff>114300</xdr:colOff>
      <xdr:row>58</xdr:row>
      <xdr:rowOff>7488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64245"/>
          <a:ext cx="889000" cy="18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26274</xdr:rowOff>
    </xdr:from>
    <xdr:to>
      <xdr:col>24</xdr:col>
      <xdr:colOff>114300</xdr:colOff>
      <xdr:row>56</xdr:row>
      <xdr:rowOff>127874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2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49151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7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121473</xdr:rowOff>
    </xdr:from>
    <xdr:to>
      <xdr:col>20</xdr:col>
      <xdr:colOff>38100</xdr:colOff>
      <xdr:row>57</xdr:row>
      <xdr:rowOff>51623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68150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9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129099</xdr:rowOff>
    </xdr:from>
    <xdr:to>
      <xdr:col>15</xdr:col>
      <xdr:colOff>101600</xdr:colOff>
      <xdr:row>57</xdr:row>
      <xdr:rowOff>59249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75776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0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112245</xdr:rowOff>
    </xdr:from>
    <xdr:to>
      <xdr:col>10</xdr:col>
      <xdr:colOff>165100</xdr:colOff>
      <xdr:row>57</xdr:row>
      <xdr:rowOff>42395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1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58922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8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128138</xdr:rowOff>
    </xdr:from>
    <xdr:to>
      <xdr:col>6</xdr:col>
      <xdr:colOff>38100</xdr:colOff>
      <xdr:row>58</xdr:row>
      <xdr:rowOff>58288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74815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76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134497</xdr:rowOff>
    </xdr:from>
    <xdr:to>
      <xdr:col>24</xdr:col>
      <xdr:colOff>63500</xdr:colOff>
      <xdr:row>75</xdr:row>
      <xdr:rowOff>44753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21797"/>
          <a:ext cx="838200" cy="8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3697</xdr:rowOff>
    </xdr:from>
    <xdr:to>
      <xdr:col>19</xdr:col>
      <xdr:colOff>177800</xdr:colOff>
      <xdr:row>75</xdr:row>
      <xdr:rowOff>44753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62447"/>
          <a:ext cx="889000" cy="4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3697</xdr:rowOff>
    </xdr:from>
    <xdr:to>
      <xdr:col>15</xdr:col>
      <xdr:colOff>50800</xdr:colOff>
      <xdr:row>75</xdr:row>
      <xdr:rowOff>100843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62447"/>
          <a:ext cx="889000" cy="9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100843</xdr:rowOff>
    </xdr:from>
    <xdr:to>
      <xdr:col>10</xdr:col>
      <xdr:colOff>114300</xdr:colOff>
      <xdr:row>75</xdr:row>
      <xdr:rowOff>147509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59593"/>
          <a:ext cx="889000" cy="4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83697</xdr:rowOff>
    </xdr:from>
    <xdr:to>
      <xdr:col>24</xdr:col>
      <xdr:colOff>114300</xdr:colOff>
      <xdr:row>75</xdr:row>
      <xdr:rowOff>13847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7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106574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2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165403</xdr:rowOff>
    </xdr:from>
    <xdr:to>
      <xdr:col>20</xdr:col>
      <xdr:colOff>38100</xdr:colOff>
      <xdr:row>75</xdr:row>
      <xdr:rowOff>95553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5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112080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2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124347</xdr:rowOff>
    </xdr:from>
    <xdr:to>
      <xdr:col>15</xdr:col>
      <xdr:colOff>101600</xdr:colOff>
      <xdr:row>75</xdr:row>
      <xdr:rowOff>54497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1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71024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8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50043</xdr:rowOff>
    </xdr:from>
    <xdr:to>
      <xdr:col>10</xdr:col>
      <xdr:colOff>165100</xdr:colOff>
      <xdr:row>75</xdr:row>
      <xdr:rowOff>151643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0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168170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8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96709</xdr:rowOff>
    </xdr:from>
    <xdr:to>
      <xdr:col>6</xdr:col>
      <xdr:colOff>38100</xdr:colOff>
      <xdr:row>76</xdr:row>
      <xdr:rowOff>26859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5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43386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123867</xdr:rowOff>
    </xdr:from>
    <xdr:to>
      <xdr:col>24</xdr:col>
      <xdr:colOff>63500</xdr:colOff>
      <xdr:row>96</xdr:row>
      <xdr:rowOff>150394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583067"/>
          <a:ext cx="838200" cy="2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123867</xdr:rowOff>
    </xdr:from>
    <xdr:to>
      <xdr:col>19</xdr:col>
      <xdr:colOff>177800</xdr:colOff>
      <xdr:row>97</xdr:row>
      <xdr:rowOff>40091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83067"/>
          <a:ext cx="889000" cy="8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40091</xdr:rowOff>
    </xdr:from>
    <xdr:to>
      <xdr:col>15</xdr:col>
      <xdr:colOff>50800</xdr:colOff>
      <xdr:row>97</xdr:row>
      <xdr:rowOff>97103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70741"/>
          <a:ext cx="889000" cy="5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97103</xdr:rowOff>
    </xdr:from>
    <xdr:to>
      <xdr:col>10</xdr:col>
      <xdr:colOff>114300</xdr:colOff>
      <xdr:row>97</xdr:row>
      <xdr:rowOff>106068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27753"/>
          <a:ext cx="889000" cy="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99594</xdr:rowOff>
    </xdr:from>
    <xdr:to>
      <xdr:col>24</xdr:col>
      <xdr:colOff>114300</xdr:colOff>
      <xdr:row>97</xdr:row>
      <xdr:rowOff>29744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5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122471</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1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73067</xdr:rowOff>
    </xdr:from>
    <xdr:to>
      <xdr:col>20</xdr:col>
      <xdr:colOff>38100</xdr:colOff>
      <xdr:row>97</xdr:row>
      <xdr:rowOff>3217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3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19744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0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160741</xdr:rowOff>
    </xdr:from>
    <xdr:to>
      <xdr:col>15</xdr:col>
      <xdr:colOff>101600</xdr:colOff>
      <xdr:row>97</xdr:row>
      <xdr:rowOff>90891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1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82018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46303</xdr:rowOff>
    </xdr:from>
    <xdr:to>
      <xdr:col>10</xdr:col>
      <xdr:colOff>165100</xdr:colOff>
      <xdr:row>97</xdr:row>
      <xdr:rowOff>147903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7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139030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6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55268</xdr:rowOff>
    </xdr:from>
    <xdr:to>
      <xdr:col>6</xdr:col>
      <xdr:colOff>38100</xdr:colOff>
      <xdr:row>97</xdr:row>
      <xdr:rowOff>156868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147995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7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14623</xdr:rowOff>
    </xdr:from>
    <xdr:to>
      <xdr:col>55</xdr:col>
      <xdr:colOff>0</xdr:colOff>
      <xdr:row>37</xdr:row>
      <xdr:rowOff>53485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186823"/>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14623</xdr:rowOff>
    </xdr:from>
    <xdr:to>
      <xdr:col>50</xdr:col>
      <xdr:colOff>114300</xdr:colOff>
      <xdr:row>36</xdr:row>
      <xdr:rowOff>88102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186823"/>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88102</xdr:rowOff>
    </xdr:from>
    <xdr:to>
      <xdr:col>45</xdr:col>
      <xdr:colOff>177800</xdr:colOff>
      <xdr:row>36</xdr:row>
      <xdr:rowOff>112595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26030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112595</xdr:rowOff>
    </xdr:from>
    <xdr:to>
      <xdr:col>41</xdr:col>
      <xdr:colOff>50800</xdr:colOff>
      <xdr:row>38</xdr:row>
      <xdr:rowOff>9398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284795"/>
          <a:ext cx="889000" cy="23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2685</xdr:rowOff>
    </xdr:from>
    <xdr:to>
      <xdr:col>55</xdr:col>
      <xdr:colOff>50800</xdr:colOff>
      <xdr:row>37</xdr:row>
      <xdr:rowOff>104285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3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25562</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19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135273</xdr:rowOff>
    </xdr:from>
    <xdr:to>
      <xdr:col>50</xdr:col>
      <xdr:colOff>165100</xdr:colOff>
      <xdr:row>36</xdr:row>
      <xdr:rowOff>65423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13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81950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91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37302</xdr:rowOff>
    </xdr:from>
    <xdr:to>
      <xdr:col>46</xdr:col>
      <xdr:colOff>38100</xdr:colOff>
      <xdr:row>36</xdr:row>
      <xdr:rowOff>138902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0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155429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98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61795</xdr:rowOff>
    </xdr:from>
    <xdr:to>
      <xdr:col>41</xdr:col>
      <xdr:colOff>101600</xdr:colOff>
      <xdr:row>36</xdr:row>
      <xdr:rowOff>163395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23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8472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00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130048</xdr:rowOff>
    </xdr:from>
    <xdr:to>
      <xdr:col>36</xdr:col>
      <xdr:colOff>165100</xdr:colOff>
      <xdr:row>38</xdr:row>
      <xdr:rowOff>60198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76725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248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165707</xdr:rowOff>
    </xdr:from>
    <xdr:to>
      <xdr:col>55</xdr:col>
      <xdr:colOff>0</xdr:colOff>
      <xdr:row>56</xdr:row>
      <xdr:rowOff>31077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95457"/>
          <a:ext cx="838200" cy="3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31077</xdr:rowOff>
    </xdr:from>
    <xdr:to>
      <xdr:col>50</xdr:col>
      <xdr:colOff>114300</xdr:colOff>
      <xdr:row>56</xdr:row>
      <xdr:rowOff>92807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32277"/>
          <a:ext cx="889000" cy="6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70038</xdr:rowOff>
    </xdr:from>
    <xdr:to>
      <xdr:col>45</xdr:col>
      <xdr:colOff>177800</xdr:colOff>
      <xdr:row>56</xdr:row>
      <xdr:rowOff>92807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71238"/>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66396</xdr:rowOff>
    </xdr:from>
    <xdr:to>
      <xdr:col>41</xdr:col>
      <xdr:colOff>50800</xdr:colOff>
      <xdr:row>56</xdr:row>
      <xdr:rowOff>70038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67596"/>
          <a:ext cx="889000" cy="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114907</xdr:rowOff>
    </xdr:from>
    <xdr:to>
      <xdr:col>55</xdr:col>
      <xdr:colOff>50800</xdr:colOff>
      <xdr:row>56</xdr:row>
      <xdr:rowOff>45057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137784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9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151727</xdr:rowOff>
    </xdr:from>
    <xdr:to>
      <xdr:col>50</xdr:col>
      <xdr:colOff>165100</xdr:colOff>
      <xdr:row>56</xdr:row>
      <xdr:rowOff>81877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8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98404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5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42007</xdr:rowOff>
    </xdr:from>
    <xdr:to>
      <xdr:col>46</xdr:col>
      <xdr:colOff>38100</xdr:colOff>
      <xdr:row>56</xdr:row>
      <xdr:rowOff>143607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4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160134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1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19238</xdr:rowOff>
    </xdr:from>
    <xdr:to>
      <xdr:col>41</xdr:col>
      <xdr:colOff>101600</xdr:colOff>
      <xdr:row>56</xdr:row>
      <xdr:rowOff>120838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2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137365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9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15596</xdr:rowOff>
    </xdr:from>
    <xdr:to>
      <xdr:col>36</xdr:col>
      <xdr:colOff>165100</xdr:colOff>
      <xdr:row>56</xdr:row>
      <xdr:rowOff>117196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133723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9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32620</xdr:rowOff>
    </xdr:from>
    <xdr:to>
      <xdr:col>55</xdr:col>
      <xdr:colOff>0</xdr:colOff>
      <xdr:row>78</xdr:row>
      <xdr:rowOff>80528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05720"/>
          <a:ext cx="838200" cy="4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32620</xdr:rowOff>
    </xdr:from>
    <xdr:to>
      <xdr:col>50</xdr:col>
      <xdr:colOff>114300</xdr:colOff>
      <xdr:row>78</xdr:row>
      <xdr:rowOff>92728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05720"/>
          <a:ext cx="889000" cy="6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92728</xdr:rowOff>
    </xdr:from>
    <xdr:to>
      <xdr:col>45</xdr:col>
      <xdr:colOff>177800</xdr:colOff>
      <xdr:row>78</xdr:row>
      <xdr:rowOff>112218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65828"/>
          <a:ext cx="889000" cy="1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84968</xdr:rowOff>
    </xdr:from>
    <xdr:to>
      <xdr:col>41</xdr:col>
      <xdr:colOff>50800</xdr:colOff>
      <xdr:row>78</xdr:row>
      <xdr:rowOff>112218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58068"/>
          <a:ext cx="889000" cy="2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29728</xdr:rowOff>
    </xdr:from>
    <xdr:to>
      <xdr:col>55</xdr:col>
      <xdr:colOff>50800</xdr:colOff>
      <xdr:row>78</xdr:row>
      <xdr:rowOff>131328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0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116105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153270</xdr:rowOff>
    </xdr:from>
    <xdr:to>
      <xdr:col>50</xdr:col>
      <xdr:colOff>165100</xdr:colOff>
      <xdr:row>78</xdr:row>
      <xdr:rowOff>83420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5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74547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4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41928</xdr:rowOff>
    </xdr:from>
    <xdr:to>
      <xdr:col>46</xdr:col>
      <xdr:colOff>38100</xdr:colOff>
      <xdr:row>78</xdr:row>
      <xdr:rowOff>143528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1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134655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0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61418</xdr:rowOff>
    </xdr:from>
    <xdr:to>
      <xdr:col>41</xdr:col>
      <xdr:colOff>101600</xdr:colOff>
      <xdr:row>78</xdr:row>
      <xdr:rowOff>163018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154145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52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34168</xdr:rowOff>
    </xdr:from>
    <xdr:to>
      <xdr:col>36</xdr:col>
      <xdr:colOff>165100</xdr:colOff>
      <xdr:row>78</xdr:row>
      <xdr:rowOff>135768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0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126895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9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19129</xdr:rowOff>
    </xdr:from>
    <xdr:to>
      <xdr:col>55</xdr:col>
      <xdr:colOff>0</xdr:colOff>
      <xdr:row>93</xdr:row>
      <xdr:rowOff>105333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5963979"/>
          <a:ext cx="838200" cy="8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105333</xdr:rowOff>
    </xdr:from>
    <xdr:to>
      <xdr:col>50</xdr:col>
      <xdr:colOff>114300</xdr:colOff>
      <xdr:row>94</xdr:row>
      <xdr:rowOff>165303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050183"/>
          <a:ext cx="889000" cy="23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165303</xdr:rowOff>
    </xdr:from>
    <xdr:to>
      <xdr:col>45</xdr:col>
      <xdr:colOff>177800</xdr:colOff>
      <xdr:row>95</xdr:row>
      <xdr:rowOff>84889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281603"/>
          <a:ext cx="889000" cy="9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84889</xdr:rowOff>
    </xdr:from>
    <xdr:to>
      <xdr:col>41</xdr:col>
      <xdr:colOff>50800</xdr:colOff>
      <xdr:row>96</xdr:row>
      <xdr:rowOff>18520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372639"/>
          <a:ext cx="889000" cy="10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139779</xdr:rowOff>
    </xdr:from>
    <xdr:to>
      <xdr:col>55</xdr:col>
      <xdr:colOff>50800</xdr:colOff>
      <xdr:row>93</xdr:row>
      <xdr:rowOff>69929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591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162656</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76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54533</xdr:rowOff>
    </xdr:from>
    <xdr:to>
      <xdr:col>50</xdr:col>
      <xdr:colOff>165100</xdr:colOff>
      <xdr:row>93</xdr:row>
      <xdr:rowOff>156133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599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1210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5774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114503</xdr:rowOff>
    </xdr:from>
    <xdr:to>
      <xdr:col>46</xdr:col>
      <xdr:colOff>38100</xdr:colOff>
      <xdr:row>95</xdr:row>
      <xdr:rowOff>44653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23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61180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00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34089</xdr:rowOff>
    </xdr:from>
    <xdr:to>
      <xdr:col>41</xdr:col>
      <xdr:colOff>101600</xdr:colOff>
      <xdr:row>95</xdr:row>
      <xdr:rowOff>135689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3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152216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09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139170</xdr:rowOff>
    </xdr:from>
    <xdr:to>
      <xdr:col>36</xdr:col>
      <xdr:colOff>165100</xdr:colOff>
      <xdr:row>96</xdr:row>
      <xdr:rowOff>69320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2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85847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20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28760</xdr:rowOff>
    </xdr:from>
    <xdr:to>
      <xdr:col>85</xdr:col>
      <xdr:colOff>127000</xdr:colOff>
      <xdr:row>35</xdr:row>
      <xdr:rowOff>97158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858060"/>
          <a:ext cx="838200" cy="23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97158</xdr:rowOff>
    </xdr:from>
    <xdr:to>
      <xdr:col>81</xdr:col>
      <xdr:colOff>50800</xdr:colOff>
      <xdr:row>36</xdr:row>
      <xdr:rowOff>48877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097908"/>
          <a:ext cx="889000" cy="12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149439</xdr:rowOff>
    </xdr:from>
    <xdr:to>
      <xdr:col>76</xdr:col>
      <xdr:colOff>114300</xdr:colOff>
      <xdr:row>36</xdr:row>
      <xdr:rowOff>48877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978739"/>
          <a:ext cx="889000" cy="24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149439</xdr:rowOff>
    </xdr:from>
    <xdr:to>
      <xdr:col>71</xdr:col>
      <xdr:colOff>177800</xdr:colOff>
      <xdr:row>35</xdr:row>
      <xdr:rowOff>144478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978739"/>
          <a:ext cx="889000" cy="16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149410</xdr:rowOff>
    </xdr:from>
    <xdr:to>
      <xdr:col>85</xdr:col>
      <xdr:colOff>177800</xdr:colOff>
      <xdr:row>34</xdr:row>
      <xdr:rowOff>79560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80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837</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65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46358</xdr:rowOff>
    </xdr:from>
    <xdr:to>
      <xdr:col>81</xdr:col>
      <xdr:colOff>101600</xdr:colOff>
      <xdr:row>35</xdr:row>
      <xdr:rowOff>147958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4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139085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3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169527</xdr:rowOff>
    </xdr:from>
    <xdr:to>
      <xdr:col>76</xdr:col>
      <xdr:colOff>165100</xdr:colOff>
      <xdr:row>36</xdr:row>
      <xdr:rowOff>99677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17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90804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6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98639</xdr:rowOff>
    </xdr:from>
    <xdr:to>
      <xdr:col>72</xdr:col>
      <xdr:colOff>38100</xdr:colOff>
      <xdr:row>35</xdr:row>
      <xdr:rowOff>28789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92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45316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70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93678</xdr:rowOff>
    </xdr:from>
    <xdr:to>
      <xdr:col>67</xdr:col>
      <xdr:colOff>101600</xdr:colOff>
      <xdr:row>36</xdr:row>
      <xdr:rowOff>23828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9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14955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8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98492</xdr:rowOff>
    </xdr:from>
    <xdr:to>
      <xdr:col>85</xdr:col>
      <xdr:colOff>127000</xdr:colOff>
      <xdr:row>55</xdr:row>
      <xdr:rowOff>148510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8670992"/>
          <a:ext cx="838200" cy="90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148510</xdr:rowOff>
    </xdr:from>
    <xdr:to>
      <xdr:col>81</xdr:col>
      <xdr:colOff>50800</xdr:colOff>
      <xdr:row>56</xdr:row>
      <xdr:rowOff>94135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578260"/>
          <a:ext cx="889000" cy="11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94135</xdr:rowOff>
    </xdr:from>
    <xdr:to>
      <xdr:col>76</xdr:col>
      <xdr:colOff>114300</xdr:colOff>
      <xdr:row>56</xdr:row>
      <xdr:rowOff>164156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695335"/>
          <a:ext cx="889000" cy="7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135343</xdr:rowOff>
    </xdr:from>
    <xdr:to>
      <xdr:col>71</xdr:col>
      <xdr:colOff>177800</xdr:colOff>
      <xdr:row>56</xdr:row>
      <xdr:rowOff>164156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736543"/>
          <a:ext cx="889000" cy="2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47692</xdr:rowOff>
    </xdr:from>
    <xdr:to>
      <xdr:col>85</xdr:col>
      <xdr:colOff>177800</xdr:colOff>
      <xdr:row>50</xdr:row>
      <xdr:rowOff>149292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86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719</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857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97710</xdr:rowOff>
    </xdr:from>
    <xdr:to>
      <xdr:col>81</xdr:col>
      <xdr:colOff>101600</xdr:colOff>
      <xdr:row>56</xdr:row>
      <xdr:rowOff>27860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52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44387</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30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43335</xdr:rowOff>
    </xdr:from>
    <xdr:to>
      <xdr:col>76</xdr:col>
      <xdr:colOff>165100</xdr:colOff>
      <xdr:row>56</xdr:row>
      <xdr:rowOff>144935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64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161462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1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113356</xdr:rowOff>
    </xdr:from>
    <xdr:to>
      <xdr:col>72</xdr:col>
      <xdr:colOff>38100</xdr:colOff>
      <xdr:row>57</xdr:row>
      <xdr:rowOff>43506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1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34633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0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84543</xdr:rowOff>
    </xdr:from>
    <xdr:to>
      <xdr:col>67</xdr:col>
      <xdr:colOff>101600</xdr:colOff>
      <xdr:row>57</xdr:row>
      <xdr:rowOff>14693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31220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6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124130</xdr:rowOff>
    </xdr:from>
    <xdr:to>
      <xdr:col>85</xdr:col>
      <xdr:colOff>127000</xdr:colOff>
      <xdr:row>73</xdr:row>
      <xdr:rowOff>122466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2468530"/>
          <a:ext cx="838200" cy="16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2172</xdr:rowOff>
    </xdr:from>
    <xdr:to>
      <xdr:col>81</xdr:col>
      <xdr:colOff>50800</xdr:colOff>
      <xdr:row>72</xdr:row>
      <xdr:rowOff>124130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2346572"/>
          <a:ext cx="889000" cy="1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137541</xdr:rowOff>
    </xdr:from>
    <xdr:to>
      <xdr:col>76</xdr:col>
      <xdr:colOff>114300</xdr:colOff>
      <xdr:row>72</xdr:row>
      <xdr:rowOff>2172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2139041"/>
          <a:ext cx="889000" cy="20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137541</xdr:rowOff>
    </xdr:from>
    <xdr:to>
      <xdr:col>71</xdr:col>
      <xdr:colOff>177800</xdr:colOff>
      <xdr:row>72</xdr:row>
      <xdr:rowOff>106121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2139041"/>
          <a:ext cx="889000" cy="3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71666</xdr:rowOff>
    </xdr:from>
    <xdr:to>
      <xdr:col>85</xdr:col>
      <xdr:colOff>177800</xdr:colOff>
      <xdr:row>74</xdr:row>
      <xdr:rowOff>1816</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258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94543</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243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73330</xdr:rowOff>
    </xdr:from>
    <xdr:to>
      <xdr:col>81</xdr:col>
      <xdr:colOff>101600</xdr:colOff>
      <xdr:row>73</xdr:row>
      <xdr:rowOff>3480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241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20007</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219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122822</xdr:rowOff>
    </xdr:from>
    <xdr:to>
      <xdr:col>76</xdr:col>
      <xdr:colOff>165100</xdr:colOff>
      <xdr:row>72</xdr:row>
      <xdr:rowOff>52972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22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69499</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07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86741</xdr:rowOff>
    </xdr:from>
    <xdr:to>
      <xdr:col>72</xdr:col>
      <xdr:colOff>38100</xdr:colOff>
      <xdr:row>71</xdr:row>
      <xdr:rowOff>16891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208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33418</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03795" y="1186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55321</xdr:rowOff>
    </xdr:from>
    <xdr:to>
      <xdr:col>67</xdr:col>
      <xdr:colOff>101600</xdr:colOff>
      <xdr:row>72</xdr:row>
      <xdr:rowOff>156921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239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1998</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217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78206</xdr:rowOff>
    </xdr:from>
    <xdr:to>
      <xdr:col>85</xdr:col>
      <xdr:colOff>127000</xdr:colOff>
      <xdr:row>97</xdr:row>
      <xdr:rowOff>112967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08856"/>
          <a:ext cx="838200" cy="3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78206</xdr:rowOff>
    </xdr:from>
    <xdr:to>
      <xdr:col>81</xdr:col>
      <xdr:colOff>50800</xdr:colOff>
      <xdr:row>97</xdr:row>
      <xdr:rowOff>86959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08856"/>
          <a:ext cx="8890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86959</xdr:rowOff>
    </xdr:from>
    <xdr:to>
      <xdr:col>76</xdr:col>
      <xdr:colOff>114300</xdr:colOff>
      <xdr:row>97</xdr:row>
      <xdr:rowOff>102957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17609"/>
          <a:ext cx="889000" cy="1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102957</xdr:rowOff>
    </xdr:from>
    <xdr:to>
      <xdr:col>71</xdr:col>
      <xdr:colOff>177800</xdr:colOff>
      <xdr:row>97</xdr:row>
      <xdr:rowOff>116587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33607"/>
          <a:ext cx="889000" cy="1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62167</xdr:rowOff>
    </xdr:from>
    <xdr:to>
      <xdr:col>85</xdr:col>
      <xdr:colOff>177800</xdr:colOff>
      <xdr:row>97</xdr:row>
      <xdr:rowOff>163767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21544</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8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27406</xdr:rowOff>
    </xdr:from>
    <xdr:to>
      <xdr:col>81</xdr:col>
      <xdr:colOff>101600</xdr:colOff>
      <xdr:row>97</xdr:row>
      <xdr:rowOff>129006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145533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433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36159</xdr:rowOff>
    </xdr:from>
    <xdr:to>
      <xdr:col>76</xdr:col>
      <xdr:colOff>165100</xdr:colOff>
      <xdr:row>97</xdr:row>
      <xdr:rowOff>137759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6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154286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4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52157</xdr:rowOff>
    </xdr:from>
    <xdr:to>
      <xdr:col>72</xdr:col>
      <xdr:colOff>38100</xdr:colOff>
      <xdr:row>97</xdr:row>
      <xdr:rowOff>153757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8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170284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5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65787</xdr:rowOff>
    </xdr:from>
    <xdr:to>
      <xdr:col>67</xdr:col>
      <xdr:colOff>101600</xdr:colOff>
      <xdr:row>97</xdr:row>
      <xdr:rowOff>167387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9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12464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7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歳出決算総額は、住民一人当たり</a:t>
          </a:r>
          <a:r>
            <a:rPr kumimoji="1" lang="en-US" altLang="ja-JP" sz="1000">
              <a:solidFill>
                <a:sysClr val="windowText" lastClr="000000"/>
              </a:solidFill>
              <a:effectLst/>
              <a:latin typeface="+mn-lt"/>
              <a:ea typeface="+mn-ea"/>
              <a:cs typeface="+mn-cs"/>
            </a:rPr>
            <a:t>1,443,011</a:t>
          </a:r>
          <a:r>
            <a:rPr kumimoji="1" lang="ja-JP" altLang="ja-JP" sz="1000">
              <a:solidFill>
                <a:sysClr val="windowText" lastClr="000000"/>
              </a:solidFill>
              <a:effectLst/>
              <a:latin typeface="+mn-lt"/>
              <a:ea typeface="+mn-ea"/>
              <a:cs typeface="+mn-cs"/>
            </a:rPr>
            <a:t>円で、対前年度</a:t>
          </a:r>
          <a:r>
            <a:rPr kumimoji="1" lang="en-US" altLang="ja-JP" sz="1000">
              <a:solidFill>
                <a:sysClr val="windowText" lastClr="000000"/>
              </a:solidFill>
              <a:effectLst/>
              <a:latin typeface="+mn-lt"/>
              <a:ea typeface="+mn-ea"/>
              <a:cs typeface="+mn-cs"/>
            </a:rPr>
            <a:t>272,669</a:t>
          </a:r>
          <a:r>
            <a:rPr kumimoji="1" lang="ja-JP" altLang="ja-JP" sz="1000">
              <a:solidFill>
                <a:sysClr val="windowText" lastClr="000000"/>
              </a:solidFill>
              <a:effectLst/>
              <a:latin typeface="+mn-lt"/>
              <a:ea typeface="+mn-ea"/>
              <a:cs typeface="+mn-cs"/>
            </a:rPr>
            <a:t>円の増となっている。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総務費は、市庁舎建設事業の進捗が主な要因となり対前年度比で増加となり、類団平均比較では依然として大幅に高い水準にある。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農林水産業費は、レンタル畜産施設等</a:t>
          </a:r>
          <a:r>
            <a:rPr kumimoji="1" lang="ja-JP" altLang="en-US" sz="1000">
              <a:solidFill>
                <a:sysClr val="windowText" lastClr="000000"/>
              </a:solidFill>
              <a:effectLst/>
              <a:latin typeface="+mn-lt"/>
              <a:ea typeface="+mn-ea"/>
              <a:cs typeface="+mn-cs"/>
            </a:rPr>
            <a:t>の</a:t>
          </a:r>
          <a:r>
            <a:rPr kumimoji="1" lang="ja-JP" altLang="ja-JP" sz="1000">
              <a:solidFill>
                <a:sysClr val="windowText" lastClr="000000"/>
              </a:solidFill>
              <a:effectLst/>
              <a:latin typeface="+mn-lt"/>
              <a:ea typeface="+mn-ea"/>
              <a:cs typeface="+mn-cs"/>
            </a:rPr>
            <a:t>整備</a:t>
          </a:r>
          <a:r>
            <a:rPr kumimoji="1" lang="ja-JP" altLang="en-US" sz="1000">
              <a:solidFill>
                <a:sysClr val="windowText" lastClr="000000"/>
              </a:solidFill>
              <a:effectLst/>
              <a:latin typeface="+mn-lt"/>
              <a:ea typeface="+mn-ea"/>
              <a:cs typeface="+mn-cs"/>
            </a:rPr>
            <a:t>費</a:t>
          </a:r>
          <a:r>
            <a:rPr kumimoji="1" lang="ja-JP" altLang="ja-JP" sz="1000">
              <a:solidFill>
                <a:sysClr val="windowText" lastClr="000000"/>
              </a:solidFill>
              <a:effectLst/>
              <a:latin typeface="+mn-lt"/>
              <a:ea typeface="+mn-ea"/>
              <a:cs typeface="+mn-cs"/>
            </a:rPr>
            <a:t>補助</a:t>
          </a:r>
          <a:r>
            <a:rPr kumimoji="1" lang="ja-JP" altLang="en-US" sz="1000">
              <a:solidFill>
                <a:sysClr val="windowText" lastClr="000000"/>
              </a:solidFill>
              <a:effectLst/>
              <a:latin typeface="+mn-lt"/>
              <a:ea typeface="+mn-ea"/>
              <a:cs typeface="+mn-cs"/>
            </a:rPr>
            <a:t>や新規就農サポートハウスの建設事業が主な要因となり</a:t>
          </a:r>
          <a:r>
            <a:rPr kumimoji="1" lang="ja-JP" altLang="ja-JP" sz="1000">
              <a:solidFill>
                <a:sysClr val="windowText" lastClr="000000"/>
              </a:solidFill>
              <a:effectLst/>
              <a:latin typeface="+mn-lt"/>
              <a:ea typeface="+mn-ea"/>
              <a:cs typeface="+mn-cs"/>
            </a:rPr>
            <a:t>対前年度比で増加となっ</a:t>
          </a:r>
          <a:r>
            <a:rPr kumimoji="1" lang="ja-JP" altLang="en-US" sz="1000">
              <a:solidFill>
                <a:sysClr val="windowText" lastClr="000000"/>
              </a:solidFill>
              <a:effectLst/>
              <a:latin typeface="+mn-lt"/>
              <a:ea typeface="+mn-ea"/>
              <a:cs typeface="+mn-cs"/>
            </a:rPr>
            <a:t>ている</a:t>
          </a:r>
          <a:r>
            <a:rPr kumimoji="1" lang="ja-JP" altLang="ja-JP" sz="1000">
              <a:solidFill>
                <a:sysClr val="windowText" lastClr="000000"/>
              </a:solidFill>
              <a:effectLst/>
              <a:latin typeface="+mn-lt"/>
              <a:ea typeface="+mn-ea"/>
              <a:cs typeface="+mn-cs"/>
            </a:rPr>
            <a:t>。</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土木費は、社会資本整備総合交付金など国の補助事業を活用した道路整備や高規格道路延伸に向けた関連整備事業などを実施に取り組んでいるほか、</a:t>
          </a:r>
          <a:r>
            <a:rPr kumimoji="1" lang="ja-JP" altLang="en-US" sz="1000">
              <a:solidFill>
                <a:sysClr val="windowText" lastClr="000000"/>
              </a:solidFill>
              <a:effectLst/>
              <a:latin typeface="+mn-lt"/>
              <a:ea typeface="+mn-ea"/>
              <a:cs typeface="+mn-cs"/>
            </a:rPr>
            <a:t>下水道事業特別会計における地方債繰上償還分にかかる繰出金の増</a:t>
          </a:r>
          <a:r>
            <a:rPr kumimoji="1" lang="ja-JP" altLang="ja-JP" sz="1000">
              <a:solidFill>
                <a:sysClr val="windowText" lastClr="000000"/>
              </a:solidFill>
              <a:effectLst/>
              <a:latin typeface="+mn-lt"/>
              <a:ea typeface="+mn-ea"/>
              <a:cs typeface="+mn-cs"/>
            </a:rPr>
            <a:t>により対前年度</a:t>
          </a:r>
          <a:r>
            <a:rPr kumimoji="1" lang="ja-JP" altLang="en-US" sz="1000">
              <a:solidFill>
                <a:sysClr val="windowText" lastClr="000000"/>
              </a:solidFill>
              <a:effectLst/>
              <a:latin typeface="+mn-lt"/>
              <a:ea typeface="+mn-ea"/>
              <a:cs typeface="+mn-cs"/>
            </a:rPr>
            <a:t>比</a:t>
          </a:r>
          <a:r>
            <a:rPr kumimoji="1" lang="ja-JP" altLang="ja-JP" sz="1000">
              <a:solidFill>
                <a:sysClr val="windowText" lastClr="000000"/>
              </a:solidFill>
              <a:effectLst/>
              <a:latin typeface="+mn-lt"/>
              <a:ea typeface="+mn-ea"/>
              <a:cs typeface="+mn-cs"/>
            </a:rPr>
            <a:t>で</a:t>
          </a:r>
          <a:r>
            <a:rPr kumimoji="1" lang="ja-JP" altLang="en-US" sz="1000">
              <a:solidFill>
                <a:sysClr val="windowText" lastClr="000000"/>
              </a:solidFill>
              <a:effectLst/>
              <a:latin typeface="+mn-lt"/>
              <a:ea typeface="+mn-ea"/>
              <a:cs typeface="+mn-cs"/>
            </a:rPr>
            <a:t>増加しており</a:t>
          </a:r>
          <a:r>
            <a:rPr kumimoji="1" lang="ja-JP" altLang="ja-JP" sz="1000">
              <a:solidFill>
                <a:sysClr val="windowText" lastClr="000000"/>
              </a:solidFill>
              <a:effectLst/>
              <a:latin typeface="+mn-lt"/>
              <a:ea typeface="+mn-ea"/>
              <a:cs typeface="+mn-cs"/>
            </a:rPr>
            <a:t>、類団平均比較では依然として高い水準で推移している。</a:t>
          </a:r>
          <a:endParaRPr lang="ja-JP" altLang="ja-JP" sz="10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教育費は、統合中学校建設事業のの進捗が主な要因となり対前年度比で増加となり、類団平均比較も大幅に高い水準となっている。</a:t>
          </a:r>
          <a:endParaRPr kumimoji="1" lang="en-US" altLang="ja-JP" sz="1000">
            <a:solidFill>
              <a:sysClr val="windowText" lastClr="000000"/>
            </a:solidFill>
            <a:effectLst/>
            <a:latin typeface="+mn-lt"/>
            <a:ea typeface="+mn-ea"/>
            <a:cs typeface="+mn-cs"/>
          </a:endParaRPr>
        </a:p>
        <a:p>
          <a:r>
            <a:rPr kumimoji="1" lang="ja-JP" altLang="ja-JP" sz="1000">
              <a:solidFill>
                <a:sysClr val="windowText" lastClr="000000"/>
              </a:solidFill>
              <a:effectLst/>
              <a:latin typeface="+mn-lt"/>
              <a:ea typeface="+mn-ea"/>
              <a:cs typeface="+mn-cs"/>
            </a:rPr>
            <a:t>災害復旧事業費は、平成</a:t>
          </a:r>
          <a:r>
            <a:rPr kumimoji="1" lang="en-US" altLang="ja-JP" sz="1000">
              <a:solidFill>
                <a:sysClr val="windowText" lastClr="000000"/>
              </a:solidFill>
              <a:effectLst/>
              <a:latin typeface="+mn-lt"/>
              <a:ea typeface="+mn-ea"/>
              <a:cs typeface="+mn-cs"/>
            </a:rPr>
            <a:t>30</a:t>
          </a:r>
          <a:r>
            <a:rPr kumimoji="1" lang="ja-JP" altLang="ja-JP" sz="1000">
              <a:solidFill>
                <a:sysClr val="windowText" lastClr="000000"/>
              </a:solidFill>
              <a:effectLst/>
              <a:latin typeface="+mn-lt"/>
              <a:ea typeface="+mn-ea"/>
              <a:cs typeface="+mn-cs"/>
            </a:rPr>
            <a:t>年</a:t>
          </a:r>
          <a:r>
            <a:rPr kumimoji="1" lang="en-US" altLang="ja-JP" sz="1000">
              <a:solidFill>
                <a:sysClr val="windowText" lastClr="000000"/>
              </a:solidFill>
              <a:effectLst/>
              <a:latin typeface="+mn-lt"/>
              <a:ea typeface="+mn-ea"/>
              <a:cs typeface="+mn-cs"/>
            </a:rPr>
            <a:t>7</a:t>
          </a:r>
          <a:r>
            <a:rPr kumimoji="1" lang="ja-JP" altLang="ja-JP" sz="1000">
              <a:solidFill>
                <a:sysClr val="windowText" lastClr="000000"/>
              </a:solidFill>
              <a:effectLst/>
              <a:latin typeface="+mn-lt"/>
              <a:ea typeface="+mn-ea"/>
              <a:cs typeface="+mn-cs"/>
            </a:rPr>
            <a:t>月豪雨に伴う災害復旧費の影響が続いており依然高い状況となっているが、進捗により</a:t>
          </a:r>
          <a:r>
            <a:rPr kumimoji="1" lang="ja-JP" altLang="en-US" sz="1000">
              <a:solidFill>
                <a:sysClr val="windowText" lastClr="000000"/>
              </a:solidFill>
              <a:effectLst/>
              <a:latin typeface="+mn-lt"/>
              <a:ea typeface="+mn-ea"/>
              <a:cs typeface="+mn-cs"/>
            </a:rPr>
            <a:t>対前年度比で</a:t>
          </a:r>
          <a:r>
            <a:rPr kumimoji="1" lang="ja-JP" altLang="ja-JP" sz="1000">
              <a:solidFill>
                <a:sysClr val="windowText" lastClr="000000"/>
              </a:solidFill>
              <a:effectLst/>
              <a:latin typeface="+mn-lt"/>
              <a:ea typeface="+mn-ea"/>
              <a:cs typeface="+mn-cs"/>
            </a:rPr>
            <a:t>減となって</a:t>
          </a:r>
          <a:r>
            <a:rPr kumimoji="1" lang="ja-JP" altLang="en-US" sz="1000">
              <a:solidFill>
                <a:sysClr val="windowText" lastClr="000000"/>
              </a:solidFill>
              <a:effectLst/>
              <a:latin typeface="+mn-lt"/>
              <a:ea typeface="+mn-ea"/>
              <a:cs typeface="+mn-cs"/>
            </a:rPr>
            <a:t>いる。</a:t>
          </a:r>
          <a:r>
            <a:rPr kumimoji="1" lang="ja-JP" altLang="ja-JP" sz="1000">
              <a:solidFill>
                <a:sysClr val="windowText" lastClr="000000"/>
              </a:solidFill>
              <a:effectLst/>
              <a:latin typeface="+mn-lt"/>
              <a:ea typeface="+mn-ea"/>
              <a:cs typeface="+mn-cs"/>
            </a:rPr>
            <a:t>令和</a:t>
          </a:r>
          <a:r>
            <a:rPr kumimoji="1" lang="en-US" altLang="ja-JP" sz="1000">
              <a:solidFill>
                <a:sysClr val="windowText" lastClr="000000"/>
              </a:solidFill>
              <a:effectLst/>
              <a:latin typeface="+mn-lt"/>
              <a:ea typeface="+mn-ea"/>
              <a:cs typeface="+mn-cs"/>
            </a:rPr>
            <a:t>5</a:t>
          </a:r>
          <a:r>
            <a:rPr kumimoji="1" lang="ja-JP" altLang="ja-JP" sz="1000">
              <a:solidFill>
                <a:sysClr val="windowText" lastClr="000000"/>
              </a:solidFill>
              <a:effectLst/>
              <a:latin typeface="+mn-lt"/>
              <a:ea typeface="+mn-ea"/>
              <a:cs typeface="+mn-cs"/>
            </a:rPr>
            <a:t>年度で復旧が完了したことから、今後も減少していく見込みである。</a:t>
          </a:r>
          <a:endParaRPr lang="ja-JP" altLang="ja-JP" sz="1000">
            <a:solidFill>
              <a:sysClr val="windowText" lastClr="000000"/>
            </a:solidFill>
            <a:effectLst/>
          </a:endParaRPr>
        </a:p>
        <a:p>
          <a:endParaRPr lang="ja-JP" altLang="ja-JP" sz="1000">
            <a:solidFill>
              <a:srgbClr val="FF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15</a:t>
          </a:r>
          <a:r>
            <a:rPr kumimoji="1" lang="ja-JP" altLang="ja-JP" sz="1000">
              <a:solidFill>
                <a:schemeClr val="dk1"/>
              </a:solidFill>
              <a:effectLst/>
              <a:latin typeface="+mn-lt"/>
              <a:ea typeface="+mn-ea"/>
              <a:cs typeface="+mn-cs"/>
            </a:rPr>
            <a:t>年から</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年にかけて、三次にわたり策定した安芸市財政健全化計画（アクションプラン）に基づく市債発行額の抑制や繰上償還の実施により、公債費は平成</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年度をピークに減少しており、実質公債費比率も改善している。　</a:t>
          </a:r>
          <a:endParaRPr lang="ja-JP" altLang="ja-JP" sz="1000">
            <a:effectLst/>
          </a:endParaRPr>
        </a:p>
        <a:p>
          <a:r>
            <a:rPr kumimoji="1" lang="ja-JP" altLang="ja-JP" sz="1000">
              <a:solidFill>
                <a:schemeClr val="dk1"/>
              </a:solidFill>
              <a:effectLst/>
              <a:latin typeface="+mn-lt"/>
              <a:ea typeface="+mn-ea"/>
              <a:cs typeface="+mn-cs"/>
            </a:rPr>
            <a:t>　しかしながら、近年の大型事業に伴う市債に加え、今後</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市庁舎建設並びに統合中学校建設</a:t>
          </a:r>
          <a:r>
            <a:rPr kumimoji="1" lang="ja-JP" altLang="en-US" sz="1000">
              <a:solidFill>
                <a:schemeClr val="dk1"/>
              </a:solidFill>
              <a:effectLst/>
              <a:latin typeface="+mn-lt"/>
              <a:ea typeface="+mn-ea"/>
              <a:cs typeface="+mn-cs"/>
            </a:rPr>
            <a:t>事業にかかる市債償還が始まる</a:t>
          </a:r>
          <a:r>
            <a:rPr kumimoji="1" lang="ja-JP" altLang="ja-JP" sz="1000">
              <a:solidFill>
                <a:schemeClr val="dk1"/>
              </a:solidFill>
              <a:effectLst/>
              <a:latin typeface="+mn-lt"/>
              <a:ea typeface="+mn-ea"/>
              <a:cs typeface="+mn-cs"/>
            </a:rPr>
            <a:t>ことから、元利償還が増加していき、同比率の上昇を見込んでいる。</a:t>
          </a:r>
          <a:endParaRPr lang="ja-JP" altLang="ja-JP" sz="1000">
            <a:effectLst/>
          </a:endParaRPr>
        </a:p>
        <a:p>
          <a:r>
            <a:rPr kumimoji="1" lang="ja-JP" altLang="ja-JP" sz="1000">
              <a:solidFill>
                <a:schemeClr val="dk1"/>
              </a:solidFill>
              <a:effectLst/>
              <a:latin typeface="+mn-lt"/>
              <a:ea typeface="+mn-ea"/>
              <a:cs typeface="+mn-cs"/>
            </a:rPr>
            <a:t>　今後も持続可能な財政運営を確保するため、公債費負担適正化計画に基づく公債費の管理に努め、普通交付税非算入公債費の規模によっては、繰上償還並びに減債基金取崩等を検討し、比率の適正かつ安定的な管理に取り組む。</a:t>
          </a:r>
          <a:endParaRPr lang="ja-JP" altLang="ja-JP" sz="1000">
            <a:effectLst/>
          </a:endParaRPr>
        </a:p>
        <a:p>
          <a:r>
            <a:rPr kumimoji="1" lang="ja-JP" altLang="ja-JP" sz="1000">
              <a:solidFill>
                <a:schemeClr val="dk1"/>
              </a:solidFill>
              <a:effectLst/>
              <a:latin typeface="+mn-lt"/>
              <a:ea typeface="+mn-ea"/>
              <a:cs typeface="+mn-cs"/>
            </a:rPr>
            <a:t>　あわせて平成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年度に策定した公共施設等総合管理計画に基づく普通建設事業の最適化により更新費用の抑制・平準化を推進する。</a:t>
          </a:r>
          <a:endParaRPr lang="ja-JP" altLang="ja-JP" sz="10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年から</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年にかけて、三次にわたり策定した安芸市財政健全化計画（アクションプラン）に基づく市債発行額の抑制や繰上償還の実施により、財政基盤は改善されてきており、実質収支は安定している。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大規模な災害や普通交付税をはじめ標準財政規模が下がったときにも対応できるよう適切な規模の基金残高を確保し弾力性のある財政運営に努めていく。</a:t>
          </a:r>
          <a:endParaRPr lang="ja-JP" altLang="ja-JP" sz="1400">
            <a:solidFill>
              <a:sysClr val="windowText" lastClr="000000"/>
            </a:solidFill>
            <a:effectLst/>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J:\&#21508;&#35506;&#20849;&#26377;\02&#20225;&#30011;&#35519;&#25972;&#35506;\02&#36001;&#25919;&#20418;\R7\05&#27770;&#31639;\04&#22320;&#26041;&#20844;&#20250;&#35336;&#21046;&#24230;\02_&#35519;&#26619;\070918_&#12304;&#30906;&#35469;&#20381;&#38972;&#65305;&#65298;&#65301;&#12294;&#12305;&#20196;&#21644;&#65301;&#24180;&#24230;&#36001;&#25919;&#29366;&#27841;&#36039;&#26009;&#38598;&#12398;&#20316;&#25104;&#12395;&#12388;&#12356;&#12390;&#65288;&#65320;&#65328;&#20844;&#34920;&#20381;&#38972;&#65289;\02_&#20316;&#26989;\&#12304;&#36001;&#25919;&#29366;&#27841;&#36039;&#26009;&#38598;&#12305;_392031_&#23433;&#33464;&#24066;_2023(2&#22238;&#30446;).xlsx" TargetMode="External"/><Relationship Id="rId1" Type="http://schemas.openxmlformats.org/officeDocument/2006/relationships/externalLinkPath" Target="&#12304;&#36001;&#25919;&#29366;&#27841;&#36039;&#26009;&#38598;&#12305;_392031_&#23433;&#33464;&#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CV51">
            <v>22</v>
          </cell>
        </row>
        <row r="53">
          <cell r="BP53">
            <v>61.3</v>
          </cell>
          <cell r="BX53">
            <v>61.3</v>
          </cell>
          <cell r="CF53">
            <v>62.4</v>
          </cell>
          <cell r="CN53">
            <v>62.9</v>
          </cell>
          <cell r="CV53">
            <v>58</v>
          </cell>
        </row>
        <row r="55">
          <cell r="AN55" t="str">
            <v>類似団体内平均値</v>
          </cell>
          <cell r="BP55">
            <v>49.1</v>
          </cell>
          <cell r="BX55">
            <v>41.5</v>
          </cell>
          <cell r="CF55">
            <v>25.2</v>
          </cell>
          <cell r="CN55">
            <v>15.7</v>
          </cell>
          <cell r="CV55">
            <v>10.199999999999999</v>
          </cell>
        </row>
        <row r="57">
          <cell r="BP57">
            <v>61</v>
          </cell>
          <cell r="BX57">
            <v>61.7</v>
          </cell>
          <cell r="CF57">
            <v>62.5</v>
          </cell>
          <cell r="CN57">
            <v>64.3</v>
          </cell>
          <cell r="CV57">
            <v>64.7</v>
          </cell>
        </row>
        <row r="72">
          <cell r="BP72" t="str">
            <v>R01</v>
          </cell>
          <cell r="BX72" t="str">
            <v>R02</v>
          </cell>
          <cell r="CF72" t="str">
            <v>R03</v>
          </cell>
          <cell r="CN72" t="str">
            <v>R04</v>
          </cell>
          <cell r="CV72" t="str">
            <v>R05</v>
          </cell>
        </row>
        <row r="73">
          <cell r="AN73" t="str">
            <v>当該団体値</v>
          </cell>
          <cell r="CV73">
            <v>22</v>
          </cell>
        </row>
        <row r="75">
          <cell r="BP75">
            <v>7.4</v>
          </cell>
          <cell r="BX75">
            <v>6.7</v>
          </cell>
          <cell r="CF75">
            <v>5.9</v>
          </cell>
          <cell r="CN75">
            <v>5.4</v>
          </cell>
          <cell r="CV75">
            <v>5.3</v>
          </cell>
        </row>
        <row r="77">
          <cell r="AN77" t="str">
            <v>類似団体内平均値</v>
          </cell>
          <cell r="BP77">
            <v>49.1</v>
          </cell>
          <cell r="BX77">
            <v>41.5</v>
          </cell>
          <cell r="CF77">
            <v>25.2</v>
          </cell>
          <cell r="CN77">
            <v>15.7</v>
          </cell>
          <cell r="CV77">
            <v>10.199999999999999</v>
          </cell>
        </row>
        <row r="79">
          <cell r="BP79">
            <v>9.5</v>
          </cell>
          <cell r="BX79">
            <v>9.1999999999999993</v>
          </cell>
          <cell r="CF79">
            <v>8.9</v>
          </cell>
          <cell r="CN79">
            <v>8.9</v>
          </cell>
          <cell r="CV79">
            <v>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2" customWidth="1"/>
    <col min="12" max="12" width="2.25" style="172" customWidth="1"/>
    <col min="13" max="17" width="2.375" style="172" customWidth="1"/>
    <col min="18" max="119" width="2.125" style="172" customWidth="1"/>
    <col min="120" max="16384" width="0" style="17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3"/>
      <c r="DK1" s="173"/>
      <c r="DL1" s="173"/>
      <c r="DM1" s="173"/>
      <c r="DN1" s="173"/>
      <c r="DO1" s="173"/>
    </row>
    <row r="2" spans="1:119" ht="24.75" thickBot="1" x14ac:dyDescent="0.2">
      <c r="B2" s="174" t="s">
        <v>77</v>
      </c>
      <c r="C2" s="174"/>
      <c r="D2" s="175"/>
    </row>
    <row r="3" spans="1:119" ht="18.75" customHeight="1" thickBot="1" x14ac:dyDescent="0.2">
      <c r="A3" s="17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23386937</v>
      </c>
      <c r="BO4" s="436"/>
      <c r="BP4" s="436"/>
      <c r="BQ4" s="436"/>
      <c r="BR4" s="436"/>
      <c r="BS4" s="436"/>
      <c r="BT4" s="436"/>
      <c r="BU4" s="437"/>
      <c r="BV4" s="435">
        <v>20081912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2.6</v>
      </c>
      <c r="CU4" s="576"/>
      <c r="CV4" s="576"/>
      <c r="CW4" s="576"/>
      <c r="CX4" s="576"/>
      <c r="CY4" s="576"/>
      <c r="CZ4" s="576"/>
      <c r="DA4" s="577"/>
      <c r="DB4" s="575">
        <v>6.4</v>
      </c>
      <c r="DC4" s="576"/>
      <c r="DD4" s="576"/>
      <c r="DE4" s="576"/>
      <c r="DF4" s="576"/>
      <c r="DG4" s="576"/>
      <c r="DH4" s="576"/>
      <c r="DI4" s="577"/>
    </row>
    <row r="5" spans="1:119" ht="18.75" customHeight="1" x14ac:dyDescent="0.15">
      <c r="A5" s="17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22943879</v>
      </c>
      <c r="BO5" s="407"/>
      <c r="BP5" s="407"/>
      <c r="BQ5" s="407"/>
      <c r="BR5" s="407"/>
      <c r="BS5" s="407"/>
      <c r="BT5" s="407"/>
      <c r="BU5" s="408"/>
      <c r="BV5" s="406">
        <v>19000505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89.3</v>
      </c>
      <c r="CU5" s="404"/>
      <c r="CV5" s="404"/>
      <c r="CW5" s="404"/>
      <c r="CX5" s="404"/>
      <c r="CY5" s="404"/>
      <c r="CZ5" s="404"/>
      <c r="DA5" s="405"/>
      <c r="DB5" s="403">
        <v>84.9</v>
      </c>
      <c r="DC5" s="404"/>
      <c r="DD5" s="404"/>
      <c r="DE5" s="404"/>
      <c r="DF5" s="404"/>
      <c r="DG5" s="404"/>
      <c r="DH5" s="404"/>
      <c r="DI5" s="405"/>
    </row>
    <row r="6" spans="1:119" ht="18.75" customHeight="1" x14ac:dyDescent="0.15">
      <c r="A6" s="17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443058</v>
      </c>
      <c r="BO6" s="407"/>
      <c r="BP6" s="407"/>
      <c r="BQ6" s="407"/>
      <c r="BR6" s="407"/>
      <c r="BS6" s="407"/>
      <c r="BT6" s="407"/>
      <c r="BU6" s="408"/>
      <c r="BV6" s="406">
        <v>1081407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89.7</v>
      </c>
      <c r="CU6" s="550"/>
      <c r="CV6" s="550"/>
      <c r="CW6" s="550"/>
      <c r="CX6" s="550"/>
      <c r="CY6" s="550"/>
      <c r="CZ6" s="550"/>
      <c r="DA6" s="551"/>
      <c r="DB6" s="549">
        <v>85.8</v>
      </c>
      <c r="DC6" s="550"/>
      <c r="DD6" s="550"/>
      <c r="DE6" s="550"/>
      <c r="DF6" s="550"/>
      <c r="DG6" s="550"/>
      <c r="DH6" s="550"/>
      <c r="DI6" s="551"/>
    </row>
    <row r="7" spans="1:119" ht="18.75" customHeight="1" x14ac:dyDescent="0.15">
      <c r="A7" s="17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270289</v>
      </c>
      <c r="BO7" s="407"/>
      <c r="BP7" s="407"/>
      <c r="BQ7" s="407"/>
      <c r="BR7" s="407"/>
      <c r="BS7" s="407"/>
      <c r="BT7" s="407"/>
      <c r="BU7" s="408"/>
      <c r="BV7" s="406">
        <v>653269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6740284</v>
      </c>
      <c r="CU7" s="407"/>
      <c r="CV7" s="407"/>
      <c r="CW7" s="407"/>
      <c r="CX7" s="407"/>
      <c r="CY7" s="407"/>
      <c r="CZ7" s="407"/>
      <c r="DA7" s="408"/>
      <c r="DB7" s="406">
        <v>6730951</v>
      </c>
      <c r="DC7" s="407"/>
      <c r="DD7" s="407"/>
      <c r="DE7" s="407"/>
      <c r="DF7" s="407"/>
      <c r="DG7" s="407"/>
      <c r="DH7" s="407"/>
      <c r="DI7" s="408"/>
    </row>
    <row r="8" spans="1:119" ht="18.75" customHeight="1" thickBot="1" x14ac:dyDescent="0.2">
      <c r="A8" s="17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172769</v>
      </c>
      <c r="BO8" s="407"/>
      <c r="BP8" s="407"/>
      <c r="BQ8" s="407"/>
      <c r="BR8" s="407"/>
      <c r="BS8" s="407"/>
      <c r="BT8" s="407"/>
      <c r="BU8" s="408"/>
      <c r="BV8" s="406">
        <v>428138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v>
      </c>
      <c r="CU8" s="510"/>
      <c r="CV8" s="510"/>
      <c r="CW8" s="510"/>
      <c r="CX8" s="510"/>
      <c r="CY8" s="510"/>
      <c r="CZ8" s="510"/>
      <c r="DA8" s="511"/>
      <c r="DB8" s="509">
        <v>0.31</v>
      </c>
      <c r="DC8" s="510"/>
      <c r="DD8" s="510"/>
      <c r="DE8" s="510"/>
      <c r="DF8" s="510"/>
      <c r="DG8" s="510"/>
      <c r="DH8" s="510"/>
      <c r="DI8" s="511"/>
    </row>
    <row r="9" spans="1:119" ht="18.75" customHeight="1" thickBot="1" x14ac:dyDescent="0.2">
      <c r="A9" s="173"/>
      <c r="B9" s="538" t="s">
        <v>106</v>
      </c>
      <c r="C9" s="539"/>
      <c r="D9" s="539"/>
      <c r="E9" s="539"/>
      <c r="F9" s="539"/>
      <c r="G9" s="539"/>
      <c r="H9" s="539"/>
      <c r="I9" s="539"/>
      <c r="J9" s="539"/>
      <c r="K9" s="457"/>
      <c r="L9" s="540" t="s">
        <v>107</v>
      </c>
      <c r="M9" s="541"/>
      <c r="N9" s="541"/>
      <c r="O9" s="541"/>
      <c r="P9" s="541"/>
      <c r="Q9" s="542"/>
      <c r="R9" s="543">
        <v>16243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-255369</v>
      </c>
      <c r="BO9" s="407"/>
      <c r="BP9" s="407"/>
      <c r="BQ9" s="407"/>
      <c r="BR9" s="407"/>
      <c r="BS9" s="407"/>
      <c r="BT9" s="407"/>
      <c r="BU9" s="408"/>
      <c r="BV9" s="406">
        <v>-36405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15.6</v>
      </c>
      <c r="CU9" s="404"/>
      <c r="CV9" s="404"/>
      <c r="CW9" s="404"/>
      <c r="CX9" s="404"/>
      <c r="CY9" s="404"/>
      <c r="CZ9" s="404"/>
      <c r="DA9" s="405"/>
      <c r="DB9" s="403">
        <v>17.899999999999999</v>
      </c>
      <c r="DC9" s="404"/>
      <c r="DD9" s="404"/>
      <c r="DE9" s="404"/>
      <c r="DF9" s="404"/>
      <c r="DG9" s="404"/>
      <c r="DH9" s="404"/>
      <c r="DI9" s="405"/>
    </row>
    <row r="10" spans="1:119" ht="18.75" customHeight="1" thickBot="1" x14ac:dyDescent="0.2">
      <c r="A10" s="173"/>
      <c r="B10" s="538"/>
      <c r="C10" s="539"/>
      <c r="D10" s="539"/>
      <c r="E10" s="539"/>
      <c r="F10" s="539"/>
      <c r="G10" s="539"/>
      <c r="H10" s="539"/>
      <c r="I10" s="539"/>
      <c r="J10" s="539"/>
      <c r="K10" s="457"/>
      <c r="L10" s="362" t="s">
        <v>112</v>
      </c>
      <c r="M10" s="363"/>
      <c r="N10" s="363"/>
      <c r="O10" s="363"/>
      <c r="P10" s="363"/>
      <c r="Q10" s="364"/>
      <c r="R10" s="359">
        <v>17577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51</v>
      </c>
      <c r="BO10" s="407"/>
      <c r="BP10" s="407"/>
      <c r="BQ10" s="407"/>
      <c r="BR10" s="407"/>
      <c r="BS10" s="407"/>
      <c r="BT10" s="407"/>
      <c r="BU10" s="408"/>
      <c r="BV10" s="406">
        <v>45598</v>
      </c>
      <c r="BW10" s="407"/>
      <c r="BX10" s="407"/>
      <c r="BY10" s="407"/>
      <c r="BZ10" s="407"/>
      <c r="CA10" s="407"/>
      <c r="CB10" s="407"/>
      <c r="CC10" s="408"/>
      <c r="CD10" s="176" t="s">
        <v>116</v>
      </c>
      <c r="CE10" s="177"/>
      <c r="CF10" s="177"/>
      <c r="CG10" s="177"/>
      <c r="CH10" s="177"/>
      <c r="CI10" s="177"/>
      <c r="CJ10" s="177"/>
      <c r="CK10" s="177"/>
      <c r="CL10" s="177"/>
      <c r="CM10" s="177"/>
      <c r="CN10" s="177"/>
      <c r="CO10" s="177"/>
      <c r="CP10" s="177"/>
      <c r="CQ10" s="177"/>
      <c r="CR10" s="177"/>
      <c r="CS10" s="178"/>
      <c r="CT10" s="179"/>
      <c r="CU10" s="180"/>
      <c r="CV10" s="180"/>
      <c r="CW10" s="180"/>
      <c r="CX10" s="180"/>
      <c r="CY10" s="180"/>
      <c r="CZ10" s="180"/>
      <c r="DA10" s="181"/>
      <c r="DB10" s="179"/>
      <c r="DC10" s="180"/>
      <c r="DD10" s="180"/>
      <c r="DE10" s="180"/>
      <c r="DF10" s="180"/>
      <c r="DG10" s="180"/>
      <c r="DH10" s="180"/>
      <c r="DI10" s="181"/>
    </row>
    <row r="11" spans="1:119" ht="18.75" customHeight="1" thickBot="1" x14ac:dyDescent="0.2">
      <c r="A11" s="17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130377</v>
      </c>
      <c r="BO11" s="407"/>
      <c r="BP11" s="407"/>
      <c r="BQ11" s="407"/>
      <c r="BR11" s="407"/>
      <c r="BS11" s="407"/>
      <c r="BT11" s="407"/>
      <c r="BU11" s="408"/>
      <c r="BV11" s="406">
        <v>402208</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3"/>
      <c r="B12" s="512" t="s">
        <v>123</v>
      </c>
      <c r="C12" s="513"/>
      <c r="D12" s="513"/>
      <c r="E12" s="513"/>
      <c r="F12" s="513"/>
      <c r="G12" s="513"/>
      <c r="H12" s="513"/>
      <c r="I12" s="513"/>
      <c r="J12" s="513"/>
      <c r="K12" s="514"/>
      <c r="L12" s="521" t="s">
        <v>124</v>
      </c>
      <c r="M12" s="522"/>
      <c r="N12" s="522"/>
      <c r="O12" s="522"/>
      <c r="P12" s="522"/>
      <c r="Q12" s="523"/>
      <c r="R12" s="524">
        <v>15900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3"/>
      <c r="B13" s="515"/>
      <c r="C13" s="516"/>
      <c r="D13" s="516"/>
      <c r="E13" s="516"/>
      <c r="F13" s="516"/>
      <c r="G13" s="516"/>
      <c r="H13" s="516"/>
      <c r="I13" s="516"/>
      <c r="J13" s="516"/>
      <c r="K13" s="517"/>
      <c r="L13" s="182"/>
      <c r="M13" s="490" t="s">
        <v>130</v>
      </c>
      <c r="N13" s="491"/>
      <c r="O13" s="491"/>
      <c r="P13" s="491"/>
      <c r="Q13" s="492"/>
      <c r="R13" s="493">
        <v>15782</v>
      </c>
      <c r="S13" s="494"/>
      <c r="T13" s="494"/>
      <c r="U13" s="494"/>
      <c r="V13" s="495"/>
      <c r="W13" s="496" t="s">
        <v>131</v>
      </c>
      <c r="X13" s="392"/>
      <c r="Y13" s="392"/>
      <c r="Z13" s="392"/>
      <c r="AA13" s="392"/>
      <c r="AB13" s="393"/>
      <c r="AC13" s="359">
        <v>2174</v>
      </c>
      <c r="AD13" s="360"/>
      <c r="AE13" s="360"/>
      <c r="AF13" s="360"/>
      <c r="AG13" s="361"/>
      <c r="AH13" s="359">
        <v>2328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-124941</v>
      </c>
      <c r="BO13" s="407"/>
      <c r="BP13" s="407"/>
      <c r="BQ13" s="407"/>
      <c r="BR13" s="407"/>
      <c r="BS13" s="407"/>
      <c r="BT13" s="407"/>
      <c r="BU13" s="408"/>
      <c r="BV13" s="406">
        <v>411401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5.3</v>
      </c>
      <c r="CU13" s="404"/>
      <c r="CV13" s="404"/>
      <c r="CW13" s="404"/>
      <c r="CX13" s="404"/>
      <c r="CY13" s="404"/>
      <c r="CZ13" s="404"/>
      <c r="DA13" s="405"/>
      <c r="DB13" s="403">
        <v>5.4</v>
      </c>
      <c r="DC13" s="404"/>
      <c r="DD13" s="404"/>
      <c r="DE13" s="404"/>
      <c r="DF13" s="404"/>
      <c r="DG13" s="404"/>
      <c r="DH13" s="404"/>
      <c r="DI13" s="405"/>
    </row>
    <row r="14" spans="1:119" ht="18.75" customHeight="1" thickBot="1" x14ac:dyDescent="0.2">
      <c r="A14" s="173"/>
      <c r="B14" s="515"/>
      <c r="C14" s="516"/>
      <c r="D14" s="516"/>
      <c r="E14" s="516"/>
      <c r="F14" s="516"/>
      <c r="G14" s="516"/>
      <c r="H14" s="516"/>
      <c r="I14" s="516"/>
      <c r="J14" s="516"/>
      <c r="K14" s="517"/>
      <c r="L14" s="480" t="s">
        <v>135</v>
      </c>
      <c r="M14" s="533"/>
      <c r="N14" s="533"/>
      <c r="O14" s="533"/>
      <c r="P14" s="533"/>
      <c r="Q14" s="534"/>
      <c r="R14" s="493">
        <v>16235</v>
      </c>
      <c r="S14" s="494"/>
      <c r="T14" s="494"/>
      <c r="U14" s="494"/>
      <c r="V14" s="495"/>
      <c r="W14" s="497"/>
      <c r="X14" s="395"/>
      <c r="Y14" s="395"/>
      <c r="Z14" s="395"/>
      <c r="AA14" s="395"/>
      <c r="AB14" s="396"/>
      <c r="AC14" s="486">
        <v>28.2</v>
      </c>
      <c r="AD14" s="487"/>
      <c r="AE14" s="487"/>
      <c r="AF14" s="487"/>
      <c r="AG14" s="488"/>
      <c r="AH14" s="486">
        <v>27.8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73"/>
      <c r="B15" s="515"/>
      <c r="C15" s="516"/>
      <c r="D15" s="516"/>
      <c r="E15" s="516"/>
      <c r="F15" s="516"/>
      <c r="G15" s="516"/>
      <c r="H15" s="516"/>
      <c r="I15" s="516"/>
      <c r="J15" s="516"/>
      <c r="K15" s="517"/>
      <c r="L15" s="182"/>
      <c r="M15" s="490" t="s">
        <v>130</v>
      </c>
      <c r="N15" s="491"/>
      <c r="O15" s="491"/>
      <c r="P15" s="491"/>
      <c r="Q15" s="492"/>
      <c r="R15" s="493">
        <v>16149</v>
      </c>
      <c r="S15" s="494"/>
      <c r="T15" s="494"/>
      <c r="U15" s="494"/>
      <c r="V15" s="495"/>
      <c r="W15" s="496" t="s">
        <v>137</v>
      </c>
      <c r="X15" s="392"/>
      <c r="Y15" s="392"/>
      <c r="Z15" s="392"/>
      <c r="AA15" s="392"/>
      <c r="AB15" s="393"/>
      <c r="AC15" s="359">
        <v>1025</v>
      </c>
      <c r="AD15" s="360"/>
      <c r="AE15" s="360"/>
      <c r="AF15" s="360"/>
      <c r="AG15" s="361"/>
      <c r="AH15" s="359">
        <v>1135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1924523</v>
      </c>
      <c r="BO15" s="436"/>
      <c r="BP15" s="436"/>
      <c r="BQ15" s="436"/>
      <c r="BR15" s="436"/>
      <c r="BS15" s="436"/>
      <c r="BT15" s="436"/>
      <c r="BU15" s="437"/>
      <c r="BV15" s="435">
        <v>1919231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3"/>
      <c r="CU15" s="184"/>
      <c r="CV15" s="184"/>
      <c r="CW15" s="184"/>
      <c r="CX15" s="184"/>
      <c r="CY15" s="184"/>
      <c r="CZ15" s="184"/>
      <c r="DA15" s="185"/>
      <c r="DB15" s="183"/>
      <c r="DC15" s="184"/>
      <c r="DD15" s="184"/>
      <c r="DE15" s="184"/>
      <c r="DF15" s="184"/>
      <c r="DG15" s="184"/>
      <c r="DH15" s="184"/>
      <c r="DI15" s="185"/>
    </row>
    <row r="16" spans="1:119" ht="18.75" customHeight="1" x14ac:dyDescent="0.15">
      <c r="A16" s="17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13.3</v>
      </c>
      <c r="AD16" s="487"/>
      <c r="AE16" s="487"/>
      <c r="AF16" s="487"/>
      <c r="AG16" s="488"/>
      <c r="AH16" s="486">
        <v>13.6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6252176</v>
      </c>
      <c r="BO16" s="407"/>
      <c r="BP16" s="407"/>
      <c r="BQ16" s="407"/>
      <c r="BR16" s="407"/>
      <c r="BS16" s="407"/>
      <c r="BT16" s="407"/>
      <c r="BU16" s="408"/>
      <c r="BV16" s="406">
        <v>6205280</v>
      </c>
      <c r="BW16" s="407"/>
      <c r="BX16" s="407"/>
      <c r="BY16" s="407"/>
      <c r="BZ16" s="407"/>
      <c r="CA16" s="407"/>
      <c r="CB16" s="407"/>
      <c r="CC16" s="408"/>
      <c r="CD16" s="18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3"/>
      <c r="B17" s="518"/>
      <c r="C17" s="519"/>
      <c r="D17" s="519"/>
      <c r="E17" s="519"/>
      <c r="F17" s="519"/>
      <c r="G17" s="519"/>
      <c r="H17" s="519"/>
      <c r="I17" s="519"/>
      <c r="J17" s="519"/>
      <c r="K17" s="520"/>
      <c r="L17" s="187"/>
      <c r="M17" s="499" t="s">
        <v>143</v>
      </c>
      <c r="N17" s="500"/>
      <c r="O17" s="500"/>
      <c r="P17" s="500"/>
      <c r="Q17" s="501"/>
      <c r="R17" s="483" t="s">
        <v>144</v>
      </c>
      <c r="S17" s="484"/>
      <c r="T17" s="484"/>
      <c r="U17" s="484"/>
      <c r="V17" s="485"/>
      <c r="W17" s="496" t="s">
        <v>145</v>
      </c>
      <c r="X17" s="392"/>
      <c r="Y17" s="392"/>
      <c r="Z17" s="392"/>
      <c r="AA17" s="392"/>
      <c r="AB17" s="393"/>
      <c r="AC17" s="359">
        <v>4507</v>
      </c>
      <c r="AD17" s="360"/>
      <c r="AE17" s="360"/>
      <c r="AF17" s="360"/>
      <c r="AG17" s="361"/>
      <c r="AH17" s="359">
        <v>4899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2379959</v>
      </c>
      <c r="BO17" s="407"/>
      <c r="BP17" s="407"/>
      <c r="BQ17" s="407"/>
      <c r="BR17" s="407"/>
      <c r="BS17" s="407"/>
      <c r="BT17" s="407"/>
      <c r="BU17" s="408"/>
      <c r="BV17" s="406">
        <v>2375745</v>
      </c>
      <c r="BW17" s="407"/>
      <c r="BX17" s="407"/>
      <c r="BY17" s="407"/>
      <c r="BZ17" s="407"/>
      <c r="CA17" s="407"/>
      <c r="CB17" s="407"/>
      <c r="CC17" s="408"/>
      <c r="CD17" s="18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3"/>
      <c r="B18" s="456" t="s">
        <v>147</v>
      </c>
      <c r="C18" s="457"/>
      <c r="D18" s="457"/>
      <c r="E18" s="458"/>
      <c r="F18" s="458"/>
      <c r="G18" s="458"/>
      <c r="H18" s="458"/>
      <c r="I18" s="458"/>
      <c r="J18" s="458"/>
      <c r="K18" s="458"/>
      <c r="L18" s="459">
        <v>317.16000000000003</v>
      </c>
      <c r="M18" s="459"/>
      <c r="N18" s="459"/>
      <c r="O18" s="459"/>
      <c r="P18" s="459"/>
      <c r="Q18" s="459"/>
      <c r="R18" s="460"/>
      <c r="S18" s="460"/>
      <c r="T18" s="460"/>
      <c r="U18" s="460"/>
      <c r="V18" s="461"/>
      <c r="W18" s="477"/>
      <c r="X18" s="478"/>
      <c r="Y18" s="478"/>
      <c r="Z18" s="478"/>
      <c r="AA18" s="478"/>
      <c r="AB18" s="502"/>
      <c r="AC18" s="376">
        <v>58.5</v>
      </c>
      <c r="AD18" s="377"/>
      <c r="AE18" s="377"/>
      <c r="AF18" s="377"/>
      <c r="AG18" s="462"/>
      <c r="AH18" s="376">
        <v>58.6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6066086</v>
      </c>
      <c r="BO18" s="407"/>
      <c r="BP18" s="407"/>
      <c r="BQ18" s="407"/>
      <c r="BR18" s="407"/>
      <c r="BS18" s="407"/>
      <c r="BT18" s="407"/>
      <c r="BU18" s="408"/>
      <c r="BV18" s="406">
        <v>5771700</v>
      </c>
      <c r="BW18" s="407"/>
      <c r="BX18" s="407"/>
      <c r="BY18" s="407"/>
      <c r="BZ18" s="407"/>
      <c r="CA18" s="407"/>
      <c r="CB18" s="407"/>
      <c r="CC18" s="408"/>
      <c r="CD18" s="18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3"/>
      <c r="B19" s="456" t="s">
        <v>149</v>
      </c>
      <c r="C19" s="457"/>
      <c r="D19" s="457"/>
      <c r="E19" s="458"/>
      <c r="F19" s="458"/>
      <c r="G19" s="458"/>
      <c r="H19" s="458"/>
      <c r="I19" s="458"/>
      <c r="J19" s="458"/>
      <c r="K19" s="458"/>
      <c r="L19" s="466">
        <v>51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8688090</v>
      </c>
      <c r="BO19" s="407"/>
      <c r="BP19" s="407"/>
      <c r="BQ19" s="407"/>
      <c r="BR19" s="407"/>
      <c r="BS19" s="407"/>
      <c r="BT19" s="407"/>
      <c r="BU19" s="408"/>
      <c r="BV19" s="406">
        <v>9017321</v>
      </c>
      <c r="BW19" s="407"/>
      <c r="BX19" s="407"/>
      <c r="BY19" s="407"/>
      <c r="BZ19" s="407"/>
      <c r="CA19" s="407"/>
      <c r="CB19" s="407"/>
      <c r="CC19" s="408"/>
      <c r="CD19" s="18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3"/>
      <c r="B20" s="456" t="s">
        <v>151</v>
      </c>
      <c r="C20" s="457"/>
      <c r="D20" s="457"/>
      <c r="E20" s="458"/>
      <c r="F20" s="458"/>
      <c r="G20" s="458"/>
      <c r="H20" s="458"/>
      <c r="I20" s="458"/>
      <c r="J20" s="458"/>
      <c r="K20" s="458"/>
      <c r="L20" s="466">
        <v>7307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21450025</v>
      </c>
      <c r="BO22" s="436"/>
      <c r="BP22" s="436"/>
      <c r="BQ22" s="436"/>
      <c r="BR22" s="436"/>
      <c r="BS22" s="436"/>
      <c r="BT22" s="436"/>
      <c r="BU22" s="437"/>
      <c r="BV22" s="435">
        <v>16366361</v>
      </c>
      <c r="BW22" s="436"/>
      <c r="BX22" s="436"/>
      <c r="BY22" s="436"/>
      <c r="BZ22" s="436"/>
      <c r="CA22" s="436"/>
      <c r="CB22" s="436"/>
      <c r="CC22" s="437"/>
      <c r="CD22" s="18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20920908</v>
      </c>
      <c r="BO23" s="407"/>
      <c r="BP23" s="407"/>
      <c r="BQ23" s="407"/>
      <c r="BR23" s="407"/>
      <c r="BS23" s="407"/>
      <c r="BT23" s="407"/>
      <c r="BU23" s="408"/>
      <c r="BV23" s="406">
        <v>15929867</v>
      </c>
      <c r="BW23" s="407"/>
      <c r="BX23" s="407"/>
      <c r="BY23" s="407"/>
      <c r="BZ23" s="407"/>
      <c r="CA23" s="407"/>
      <c r="CB23" s="407"/>
      <c r="CC23" s="408"/>
      <c r="CD23" s="18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3"/>
      <c r="B24" s="385"/>
      <c r="C24" s="386"/>
      <c r="D24" s="387"/>
      <c r="E24" s="362" t="s">
        <v>161</v>
      </c>
      <c r="F24" s="363"/>
      <c r="G24" s="363"/>
      <c r="H24" s="363"/>
      <c r="I24" s="363"/>
      <c r="J24" s="363"/>
      <c r="K24" s="364"/>
      <c r="L24" s="359">
        <v>1</v>
      </c>
      <c r="M24" s="360"/>
      <c r="N24" s="360"/>
      <c r="O24" s="360"/>
      <c r="P24" s="361"/>
      <c r="Q24" s="359">
        <v>7380</v>
      </c>
      <c r="R24" s="360"/>
      <c r="S24" s="360"/>
      <c r="T24" s="360"/>
      <c r="U24" s="360"/>
      <c r="V24" s="361"/>
      <c r="W24" s="449"/>
      <c r="X24" s="386"/>
      <c r="Y24" s="387"/>
      <c r="Z24" s="362" t="s">
        <v>162</v>
      </c>
      <c r="AA24" s="363"/>
      <c r="AB24" s="363"/>
      <c r="AC24" s="363"/>
      <c r="AD24" s="363"/>
      <c r="AE24" s="363"/>
      <c r="AF24" s="363"/>
      <c r="AG24" s="364"/>
      <c r="AH24" s="359">
        <v>251</v>
      </c>
      <c r="AI24" s="360"/>
      <c r="AJ24" s="360"/>
      <c r="AK24" s="360"/>
      <c r="AL24" s="361"/>
      <c r="AM24" s="359">
        <v>745721</v>
      </c>
      <c r="AN24" s="360"/>
      <c r="AO24" s="360"/>
      <c r="AP24" s="360"/>
      <c r="AQ24" s="360"/>
      <c r="AR24" s="361"/>
      <c r="AS24" s="359">
        <v>2971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19124074</v>
      </c>
      <c r="BO24" s="407"/>
      <c r="BP24" s="407"/>
      <c r="BQ24" s="407"/>
      <c r="BR24" s="407"/>
      <c r="BS24" s="407"/>
      <c r="BT24" s="407"/>
      <c r="BU24" s="408"/>
      <c r="BV24" s="406">
        <v>13747412</v>
      </c>
      <c r="BW24" s="407"/>
      <c r="BX24" s="407"/>
      <c r="BY24" s="407"/>
      <c r="BZ24" s="407"/>
      <c r="CA24" s="407"/>
      <c r="CB24" s="407"/>
      <c r="CC24" s="408"/>
      <c r="CD24" s="18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3"/>
      <c r="B25" s="385"/>
      <c r="C25" s="386"/>
      <c r="D25" s="387"/>
      <c r="E25" s="362" t="s">
        <v>164</v>
      </c>
      <c r="F25" s="363"/>
      <c r="G25" s="363"/>
      <c r="H25" s="363"/>
      <c r="I25" s="363"/>
      <c r="J25" s="363"/>
      <c r="K25" s="364"/>
      <c r="L25" s="359">
        <v>1</v>
      </c>
      <c r="M25" s="360"/>
      <c r="N25" s="360"/>
      <c r="O25" s="360"/>
      <c r="P25" s="361"/>
      <c r="Q25" s="359">
        <v>6280</v>
      </c>
      <c r="R25" s="360"/>
      <c r="S25" s="360"/>
      <c r="T25" s="360"/>
      <c r="U25" s="360"/>
      <c r="V25" s="361"/>
      <c r="W25" s="449"/>
      <c r="X25" s="386"/>
      <c r="Y25" s="387"/>
      <c r="Z25" s="362" t="s">
        <v>165</v>
      </c>
      <c r="AA25" s="363"/>
      <c r="AB25" s="363"/>
      <c r="AC25" s="363"/>
      <c r="AD25" s="363"/>
      <c r="AE25" s="363"/>
      <c r="AF25" s="363"/>
      <c r="AG25" s="364"/>
      <c r="AH25" s="359">
        <v>38</v>
      </c>
      <c r="AI25" s="360"/>
      <c r="AJ25" s="360"/>
      <c r="AK25" s="360"/>
      <c r="AL25" s="361"/>
      <c r="AM25" s="359">
        <v>105982</v>
      </c>
      <c r="AN25" s="360"/>
      <c r="AO25" s="360"/>
      <c r="AP25" s="360"/>
      <c r="AQ25" s="360"/>
      <c r="AR25" s="361"/>
      <c r="AS25" s="359">
        <v>2789</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928173</v>
      </c>
      <c r="BO25" s="436"/>
      <c r="BP25" s="436"/>
      <c r="BQ25" s="436"/>
      <c r="BR25" s="436"/>
      <c r="BS25" s="436"/>
      <c r="BT25" s="436"/>
      <c r="BU25" s="437"/>
      <c r="BV25" s="435">
        <v>644489</v>
      </c>
      <c r="BW25" s="436"/>
      <c r="BX25" s="436"/>
      <c r="BY25" s="436"/>
      <c r="BZ25" s="436"/>
      <c r="CA25" s="436"/>
      <c r="CB25" s="436"/>
      <c r="CC25" s="437"/>
      <c r="CD25" s="18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3"/>
      <c r="B26" s="385"/>
      <c r="C26" s="386"/>
      <c r="D26" s="387"/>
      <c r="E26" s="362" t="s">
        <v>167</v>
      </c>
      <c r="F26" s="363"/>
      <c r="G26" s="363"/>
      <c r="H26" s="363"/>
      <c r="I26" s="363"/>
      <c r="J26" s="363"/>
      <c r="K26" s="364"/>
      <c r="L26" s="359">
        <v>1</v>
      </c>
      <c r="M26" s="360"/>
      <c r="N26" s="360"/>
      <c r="O26" s="360"/>
      <c r="P26" s="361"/>
      <c r="Q26" s="359">
        <v>5750</v>
      </c>
      <c r="R26" s="360"/>
      <c r="S26" s="360"/>
      <c r="T26" s="360"/>
      <c r="U26" s="360"/>
      <c r="V26" s="361"/>
      <c r="W26" s="449"/>
      <c r="X26" s="386"/>
      <c r="Y26" s="387"/>
      <c r="Z26" s="362" t="s">
        <v>168</v>
      </c>
      <c r="AA26" s="417"/>
      <c r="AB26" s="417"/>
      <c r="AC26" s="417"/>
      <c r="AD26" s="417"/>
      <c r="AE26" s="417"/>
      <c r="AF26" s="417"/>
      <c r="AG26" s="418"/>
      <c r="AH26" s="359">
        <v>22</v>
      </c>
      <c r="AI26" s="360"/>
      <c r="AJ26" s="360"/>
      <c r="AK26" s="360"/>
      <c r="AL26" s="361"/>
      <c r="AM26" s="359">
        <v>65054</v>
      </c>
      <c r="AN26" s="360"/>
      <c r="AO26" s="360"/>
      <c r="AP26" s="360"/>
      <c r="AQ26" s="360"/>
      <c r="AR26" s="361"/>
      <c r="AS26" s="359">
        <v>2957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3"/>
      <c r="B27" s="385"/>
      <c r="C27" s="386"/>
      <c r="D27" s="387"/>
      <c r="E27" s="362" t="s">
        <v>170</v>
      </c>
      <c r="F27" s="363"/>
      <c r="G27" s="363"/>
      <c r="H27" s="363"/>
      <c r="I27" s="363"/>
      <c r="J27" s="363"/>
      <c r="K27" s="364"/>
      <c r="L27" s="359">
        <v>1</v>
      </c>
      <c r="M27" s="360"/>
      <c r="N27" s="360"/>
      <c r="O27" s="360"/>
      <c r="P27" s="361"/>
      <c r="Q27" s="359">
        <v>3850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8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3"/>
      <c r="B28" s="385"/>
      <c r="C28" s="386"/>
      <c r="D28" s="387"/>
      <c r="E28" s="362" t="s">
        <v>173</v>
      </c>
      <c r="F28" s="363"/>
      <c r="G28" s="363"/>
      <c r="H28" s="363"/>
      <c r="I28" s="363"/>
      <c r="J28" s="363"/>
      <c r="K28" s="364"/>
      <c r="L28" s="359">
        <v>1</v>
      </c>
      <c r="M28" s="360"/>
      <c r="N28" s="360"/>
      <c r="O28" s="360"/>
      <c r="P28" s="361"/>
      <c r="Q28" s="359">
        <v>3350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1245980</v>
      </c>
      <c r="BO28" s="436"/>
      <c r="BP28" s="436"/>
      <c r="BQ28" s="436"/>
      <c r="BR28" s="436"/>
      <c r="BS28" s="436"/>
      <c r="BT28" s="436"/>
      <c r="BU28" s="437"/>
      <c r="BV28" s="435">
        <v>1245929</v>
      </c>
      <c r="BW28" s="436"/>
      <c r="BX28" s="436"/>
      <c r="BY28" s="436"/>
      <c r="BZ28" s="436"/>
      <c r="CA28" s="436"/>
      <c r="CB28" s="436"/>
      <c r="CC28" s="437"/>
      <c r="CD28" s="18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3"/>
      <c r="B29" s="385"/>
      <c r="C29" s="386"/>
      <c r="D29" s="387"/>
      <c r="E29" s="362" t="s">
        <v>176</v>
      </c>
      <c r="F29" s="363"/>
      <c r="G29" s="363"/>
      <c r="H29" s="363"/>
      <c r="I29" s="363"/>
      <c r="J29" s="363"/>
      <c r="K29" s="364"/>
      <c r="L29" s="359">
        <v>12</v>
      </c>
      <c r="M29" s="360"/>
      <c r="N29" s="360"/>
      <c r="O29" s="360"/>
      <c r="P29" s="361"/>
      <c r="Q29" s="359">
        <v>3150</v>
      </c>
      <c r="R29" s="360"/>
      <c r="S29" s="360"/>
      <c r="T29" s="360"/>
      <c r="U29" s="360"/>
      <c r="V29" s="361"/>
      <c r="W29" s="450"/>
      <c r="X29" s="451"/>
      <c r="Y29" s="452"/>
      <c r="Z29" s="362" t="s">
        <v>177</v>
      </c>
      <c r="AA29" s="363"/>
      <c r="AB29" s="363"/>
      <c r="AC29" s="363"/>
      <c r="AD29" s="363"/>
      <c r="AE29" s="363"/>
      <c r="AF29" s="363"/>
      <c r="AG29" s="364"/>
      <c r="AH29" s="359">
        <v>251</v>
      </c>
      <c r="AI29" s="360"/>
      <c r="AJ29" s="360"/>
      <c r="AK29" s="360"/>
      <c r="AL29" s="361"/>
      <c r="AM29" s="359">
        <v>745721</v>
      </c>
      <c r="AN29" s="360"/>
      <c r="AO29" s="360"/>
      <c r="AP29" s="360"/>
      <c r="AQ29" s="360"/>
      <c r="AR29" s="361"/>
      <c r="AS29" s="359">
        <v>2971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2626820</v>
      </c>
      <c r="BO29" s="407"/>
      <c r="BP29" s="407"/>
      <c r="BQ29" s="407"/>
      <c r="BR29" s="407"/>
      <c r="BS29" s="407"/>
      <c r="BT29" s="407"/>
      <c r="BU29" s="408"/>
      <c r="BV29" s="406">
        <v>2435062</v>
      </c>
      <c r="BW29" s="407"/>
      <c r="BX29" s="407"/>
      <c r="BY29" s="407"/>
      <c r="BZ29" s="407"/>
      <c r="CA29" s="407"/>
      <c r="CB29" s="407"/>
      <c r="CC29" s="408"/>
      <c r="CD29" s="18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3940484</v>
      </c>
      <c r="BO30" s="441"/>
      <c r="BP30" s="441"/>
      <c r="BQ30" s="441"/>
      <c r="BR30" s="441"/>
      <c r="BS30" s="441"/>
      <c r="BT30" s="441"/>
      <c r="BU30" s="442"/>
      <c r="BV30" s="440">
        <v>4298100</v>
      </c>
      <c r="BW30" s="441"/>
      <c r="BX30" s="441"/>
      <c r="BY30" s="441"/>
      <c r="BZ30" s="441"/>
      <c r="CA30" s="441"/>
      <c r="CB30" s="441"/>
      <c r="CC30" s="442"/>
      <c r="CD30" s="189"/>
      <c r="CE30" s="190"/>
      <c r="CF30" s="190"/>
      <c r="CG30" s="190"/>
      <c r="CH30" s="190"/>
      <c r="CI30" s="190"/>
      <c r="CJ30" s="190"/>
      <c r="CK30" s="190"/>
      <c r="CL30" s="190"/>
      <c r="CM30" s="190"/>
      <c r="CN30" s="190"/>
      <c r="CO30" s="190"/>
      <c r="CP30" s="190"/>
      <c r="CQ30" s="190"/>
      <c r="CR30" s="190"/>
      <c r="CS30" s="191"/>
      <c r="CT30" s="192"/>
      <c r="CU30" s="193"/>
      <c r="CV30" s="193"/>
      <c r="CW30" s="193"/>
      <c r="CX30" s="193"/>
      <c r="CY30" s="193"/>
      <c r="CZ30" s="193"/>
      <c r="DA30" s="194"/>
      <c r="DB30" s="192"/>
      <c r="DC30" s="193"/>
      <c r="DD30" s="193"/>
      <c r="DE30" s="193"/>
      <c r="DF30" s="193"/>
      <c r="DG30" s="193"/>
      <c r="DH30" s="193"/>
      <c r="DI30" s="194"/>
    </row>
    <row r="31" spans="1:113" ht="13.5" customHeight="1" x14ac:dyDescent="0.15">
      <c r="A31" s="173"/>
      <c r="B31" s="195"/>
      <c r="DI31" s="196"/>
    </row>
    <row r="32" spans="1:113" ht="13.5" customHeight="1" x14ac:dyDescent="0.15">
      <c r="A32" s="173"/>
      <c r="B32" s="19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6"/>
    </row>
    <row r="33" spans="1:113" ht="13.5" customHeight="1" x14ac:dyDescent="0.15">
      <c r="A33" s="173"/>
      <c r="B33" s="197"/>
      <c r="C33" s="358" t="s">
        <v>186</v>
      </c>
      <c r="D33" s="358"/>
      <c r="E33" s="357" t="s">
        <v>187</v>
      </c>
      <c r="F33" s="357"/>
      <c r="G33" s="357"/>
      <c r="H33" s="357"/>
      <c r="I33" s="357"/>
      <c r="J33" s="357"/>
      <c r="K33" s="357"/>
      <c r="L33" s="357"/>
      <c r="M33" s="357"/>
      <c r="N33" s="357"/>
      <c r="O33" s="357"/>
      <c r="P33" s="357"/>
      <c r="Q33" s="357"/>
      <c r="R33" s="357"/>
      <c r="S33" s="357"/>
      <c r="T33" s="198"/>
      <c r="U33" s="358" t="s">
        <v>186</v>
      </c>
      <c r="V33" s="358"/>
      <c r="W33" s="357" t="s">
        <v>187</v>
      </c>
      <c r="X33" s="357"/>
      <c r="Y33" s="357"/>
      <c r="Z33" s="357"/>
      <c r="AA33" s="357"/>
      <c r="AB33" s="357"/>
      <c r="AC33" s="357"/>
      <c r="AD33" s="357"/>
      <c r="AE33" s="357"/>
      <c r="AF33" s="357"/>
      <c r="AG33" s="357"/>
      <c r="AH33" s="357"/>
      <c r="AI33" s="357"/>
      <c r="AJ33" s="357"/>
      <c r="AK33" s="357"/>
      <c r="AL33" s="198"/>
      <c r="AM33" s="358" t="s">
        <v>186</v>
      </c>
      <c r="AN33" s="358"/>
      <c r="AO33" s="357" t="s">
        <v>187</v>
      </c>
      <c r="AP33" s="357"/>
      <c r="AQ33" s="357"/>
      <c r="AR33" s="357"/>
      <c r="AS33" s="357"/>
      <c r="AT33" s="357"/>
      <c r="AU33" s="357"/>
      <c r="AV33" s="357"/>
      <c r="AW33" s="357"/>
      <c r="AX33" s="357"/>
      <c r="AY33" s="357"/>
      <c r="AZ33" s="357"/>
      <c r="BA33" s="357"/>
      <c r="BB33" s="357"/>
      <c r="BC33" s="357"/>
      <c r="BD33" s="199"/>
      <c r="BE33" s="357" t="s">
        <v>188</v>
      </c>
      <c r="BF33" s="357"/>
      <c r="BG33" s="357" t="s">
        <v>189</v>
      </c>
      <c r="BH33" s="357"/>
      <c r="BI33" s="357"/>
      <c r="BJ33" s="357"/>
      <c r="BK33" s="357"/>
      <c r="BL33" s="357"/>
      <c r="BM33" s="357"/>
      <c r="BN33" s="357"/>
      <c r="BO33" s="357"/>
      <c r="BP33" s="357"/>
      <c r="BQ33" s="357"/>
      <c r="BR33" s="357"/>
      <c r="BS33" s="357"/>
      <c r="BT33" s="357"/>
      <c r="BU33" s="357"/>
      <c r="BV33" s="199"/>
      <c r="BW33" s="358" t="s">
        <v>188</v>
      </c>
      <c r="BX33" s="358"/>
      <c r="BY33" s="357" t="s">
        <v>190</v>
      </c>
      <c r="BZ33" s="357"/>
      <c r="CA33" s="357"/>
      <c r="CB33" s="357"/>
      <c r="CC33" s="357"/>
      <c r="CD33" s="357"/>
      <c r="CE33" s="357"/>
      <c r="CF33" s="357"/>
      <c r="CG33" s="357"/>
      <c r="CH33" s="357"/>
      <c r="CI33" s="357"/>
      <c r="CJ33" s="357"/>
      <c r="CK33" s="357"/>
      <c r="CL33" s="357"/>
      <c r="CM33" s="357"/>
      <c r="CN33" s="198"/>
      <c r="CO33" s="358" t="s">
        <v>186</v>
      </c>
      <c r="CP33" s="358"/>
      <c r="CQ33" s="357" t="s">
        <v>191</v>
      </c>
      <c r="CR33" s="357"/>
      <c r="CS33" s="357"/>
      <c r="CT33" s="357"/>
      <c r="CU33" s="357"/>
      <c r="CV33" s="357"/>
      <c r="CW33" s="357"/>
      <c r="CX33" s="357"/>
      <c r="CY33" s="357"/>
      <c r="CZ33" s="357"/>
      <c r="DA33" s="357"/>
      <c r="DB33" s="357"/>
      <c r="DC33" s="357"/>
      <c r="DD33" s="357"/>
      <c r="DE33" s="357"/>
      <c r="DF33" s="198"/>
      <c r="DG33" s="356" t="s">
        <v>192</v>
      </c>
      <c r="DH33" s="356"/>
      <c r="DI33" s="200"/>
    </row>
    <row r="34" spans="1:113" ht="32.25" customHeight="1" x14ac:dyDescent="0.15">
      <c r="A34" s="173"/>
      <c r="B34" s="19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3"/>
      <c r="U34" s="354">
        <f>IF(W34="","",MAX(C34:D43)+1)</f>
        <v>4</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3"/>
      <c r="AM34" s="354">
        <f>IF(AO34="","",MAX(C34:D43,U34:V43)+1)</f>
        <v>7</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3"/>
      <c r="BE34" s="354">
        <f>IF(BG34="","",MAX(C34:D43,U34:V43,AM34:AN43)+1)</f>
        <v>9</v>
      </c>
      <c r="BF34" s="354"/>
      <c r="BG34" s="355" t="str">
        <f>IF('各会計、関係団体の財政状況及び健全化判断比率'!B33="","",'各会計、関係団体の財政状況及び健全化判断比率'!B33)</f>
        <v>住宅団地整備事業特別会計</v>
      </c>
      <c r="BH34" s="355"/>
      <c r="BI34" s="355"/>
      <c r="BJ34" s="355"/>
      <c r="BK34" s="355"/>
      <c r="BL34" s="355"/>
      <c r="BM34" s="355"/>
      <c r="BN34" s="355"/>
      <c r="BO34" s="355"/>
      <c r="BP34" s="355"/>
      <c r="BQ34" s="355"/>
      <c r="BR34" s="355"/>
      <c r="BS34" s="355"/>
      <c r="BT34" s="355"/>
      <c r="BU34" s="355"/>
      <c r="BV34" s="173"/>
      <c r="BW34" s="354">
        <f>IF(BY34="","",MAX(C34:D43,U34:V43,AM34:AN43,BE34:BF43)+1)</f>
        <v>10</v>
      </c>
      <c r="BX34" s="354"/>
      <c r="BY34" s="355" t="str">
        <f>IF('各会計、関係団体の財政状況及び健全化判断比率'!B68="","",'各会計、関係団体の財政状況及び健全化判断比率'!B68)</f>
        <v>安芸広域市町村圏事務組合（一般）</v>
      </c>
      <c r="BZ34" s="355"/>
      <c r="CA34" s="355"/>
      <c r="CB34" s="355"/>
      <c r="CC34" s="355"/>
      <c r="CD34" s="355"/>
      <c r="CE34" s="355"/>
      <c r="CF34" s="355"/>
      <c r="CG34" s="355"/>
      <c r="CH34" s="355"/>
      <c r="CI34" s="355"/>
      <c r="CJ34" s="355"/>
      <c r="CK34" s="355"/>
      <c r="CL34" s="355"/>
      <c r="CM34" s="355"/>
      <c r="CN34" s="173"/>
      <c r="CO34" s="354">
        <f>IF(CQ34="","",MAX(C34:D43,U34:V43,AM34:AN43,BE34:BF43,BW34:BX43)+1)</f>
        <v>16</v>
      </c>
      <c r="CP34" s="354"/>
      <c r="CQ34" s="355" t="str">
        <f>IF('各会計、関係団体の財政状況及び健全化判断比率'!BS7="","",'各会計、関係団体の財政状況及び健全化判断比率'!BS7)</f>
        <v>安芸市土地開発公社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0"/>
    </row>
    <row r="35" spans="1:113" ht="32.25" customHeight="1" x14ac:dyDescent="0.15">
      <c r="A35" s="173"/>
      <c r="B35" s="197"/>
      <c r="C35" s="354">
        <f>IF(E35="","",C34+1)</f>
        <v>2</v>
      </c>
      <c r="D35" s="354"/>
      <c r="E35" s="355" t="str">
        <f>IF('各会計、関係団体の財政状況及び健全化判断比率'!B8="","",'各会計、関係団体の財政状況及び健全化判断比率'!B8)</f>
        <v>元気バス事業特別会計</v>
      </c>
      <c r="F35" s="355"/>
      <c r="G35" s="355"/>
      <c r="H35" s="355"/>
      <c r="I35" s="355"/>
      <c r="J35" s="355"/>
      <c r="K35" s="355"/>
      <c r="L35" s="355"/>
      <c r="M35" s="355"/>
      <c r="N35" s="355"/>
      <c r="O35" s="355"/>
      <c r="P35" s="355"/>
      <c r="Q35" s="355"/>
      <c r="R35" s="355"/>
      <c r="S35" s="355"/>
      <c r="T35" s="173"/>
      <c r="U35" s="354">
        <f>IF(W35="","",U34+1)</f>
        <v>5</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73"/>
      <c r="AM35" s="354">
        <f t="shared" ref="AM35:AM43" si="0">IF(AO35="","",AM34+1)</f>
        <v>8</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7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3"/>
      <c r="BW35" s="354">
        <f t="shared" ref="BW35:BW43" si="2">IF(BY35="","",BW34+1)</f>
        <v>11</v>
      </c>
      <c r="BX35" s="354"/>
      <c r="BY35" s="355" t="str">
        <f>IF('各会計、関係団体の財政状況及び健全化判断比率'!B69="","",'各会計、関係団体の財政状況及び健全化判断比率'!B69)</f>
        <v>安芸広域市町村圏特別養護老人ホーム組合</v>
      </c>
      <c r="BZ35" s="355"/>
      <c r="CA35" s="355"/>
      <c r="CB35" s="355"/>
      <c r="CC35" s="355"/>
      <c r="CD35" s="355"/>
      <c r="CE35" s="355"/>
      <c r="CF35" s="355"/>
      <c r="CG35" s="355"/>
      <c r="CH35" s="355"/>
      <c r="CI35" s="355"/>
      <c r="CJ35" s="355"/>
      <c r="CK35" s="355"/>
      <c r="CL35" s="355"/>
      <c r="CM35" s="355"/>
      <c r="CN35" s="17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0"/>
    </row>
    <row r="36" spans="1:113" ht="32.25" customHeight="1" x14ac:dyDescent="0.15">
      <c r="A36" s="173"/>
      <c r="B36" s="197"/>
      <c r="C36" s="354">
        <f>IF(E36="","",C35+1)</f>
        <v>3</v>
      </c>
      <c r="D36" s="354"/>
      <c r="E36" s="355" t="str">
        <f>IF('各会計、関係団体の財政状況及び健全化判断比率'!B9="","",'各会計、関係団体の財政状況及び健全化判断比率'!B9)</f>
        <v>鉄道経営助成基金事業特別会計</v>
      </c>
      <c r="F36" s="355"/>
      <c r="G36" s="355"/>
      <c r="H36" s="355"/>
      <c r="I36" s="355"/>
      <c r="J36" s="355"/>
      <c r="K36" s="355"/>
      <c r="L36" s="355"/>
      <c r="M36" s="355"/>
      <c r="N36" s="355"/>
      <c r="O36" s="355"/>
      <c r="P36" s="355"/>
      <c r="Q36" s="355"/>
      <c r="R36" s="355"/>
      <c r="S36" s="355"/>
      <c r="T36" s="173"/>
      <c r="U36" s="354">
        <f t="shared" ref="U36:U43" si="4">IF(W36="","",U35+1)</f>
        <v>6</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73"/>
      <c r="AM36" s="354" t="str">
        <f t="shared" si="0"/>
        <v/>
      </c>
      <c r="AN36" s="354"/>
      <c r="AO36" s="355"/>
      <c r="AP36" s="355"/>
      <c r="AQ36" s="355"/>
      <c r="AR36" s="355"/>
      <c r="AS36" s="355"/>
      <c r="AT36" s="355"/>
      <c r="AU36" s="355"/>
      <c r="AV36" s="355"/>
      <c r="AW36" s="355"/>
      <c r="AX36" s="355"/>
      <c r="AY36" s="355"/>
      <c r="AZ36" s="355"/>
      <c r="BA36" s="355"/>
      <c r="BB36" s="355"/>
      <c r="BC36" s="355"/>
      <c r="BD36" s="173"/>
      <c r="BE36" s="354" t="str">
        <f t="shared" si="1"/>
        <v/>
      </c>
      <c r="BF36" s="354"/>
      <c r="BG36" s="355"/>
      <c r="BH36" s="355"/>
      <c r="BI36" s="355"/>
      <c r="BJ36" s="355"/>
      <c r="BK36" s="355"/>
      <c r="BL36" s="355"/>
      <c r="BM36" s="355"/>
      <c r="BN36" s="355"/>
      <c r="BO36" s="355"/>
      <c r="BP36" s="355"/>
      <c r="BQ36" s="355"/>
      <c r="BR36" s="355"/>
      <c r="BS36" s="355"/>
      <c r="BT36" s="355"/>
      <c r="BU36" s="355"/>
      <c r="BV36" s="173"/>
      <c r="BW36" s="354">
        <f t="shared" si="2"/>
        <v>12</v>
      </c>
      <c r="BX36" s="354"/>
      <c r="BY36" s="355" t="str">
        <f>IF('各会計、関係団体の財政状況及び健全化判断比率'!B70="","",'各会計、関係団体の財政状況及び健全化判断比率'!B70)</f>
        <v>こうち人づくり広域連合</v>
      </c>
      <c r="BZ36" s="355"/>
      <c r="CA36" s="355"/>
      <c r="CB36" s="355"/>
      <c r="CC36" s="355"/>
      <c r="CD36" s="355"/>
      <c r="CE36" s="355"/>
      <c r="CF36" s="355"/>
      <c r="CG36" s="355"/>
      <c r="CH36" s="355"/>
      <c r="CI36" s="355"/>
      <c r="CJ36" s="355"/>
      <c r="CK36" s="355"/>
      <c r="CL36" s="355"/>
      <c r="CM36" s="355"/>
      <c r="CN36" s="17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0"/>
    </row>
    <row r="37" spans="1:113" ht="32.25" customHeight="1" x14ac:dyDescent="0.15">
      <c r="A37" s="173"/>
      <c r="B37" s="19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3"/>
      <c r="U37" s="354" t="str">
        <f t="shared" si="4"/>
        <v/>
      </c>
      <c r="V37" s="354"/>
      <c r="W37" s="355"/>
      <c r="X37" s="355"/>
      <c r="Y37" s="355"/>
      <c r="Z37" s="355"/>
      <c r="AA37" s="355"/>
      <c r="AB37" s="355"/>
      <c r="AC37" s="355"/>
      <c r="AD37" s="355"/>
      <c r="AE37" s="355"/>
      <c r="AF37" s="355"/>
      <c r="AG37" s="355"/>
      <c r="AH37" s="355"/>
      <c r="AI37" s="355"/>
      <c r="AJ37" s="355"/>
      <c r="AK37" s="355"/>
      <c r="AL37" s="173"/>
      <c r="AM37" s="354" t="str">
        <f t="shared" si="0"/>
        <v/>
      </c>
      <c r="AN37" s="354"/>
      <c r="AO37" s="355"/>
      <c r="AP37" s="355"/>
      <c r="AQ37" s="355"/>
      <c r="AR37" s="355"/>
      <c r="AS37" s="355"/>
      <c r="AT37" s="355"/>
      <c r="AU37" s="355"/>
      <c r="AV37" s="355"/>
      <c r="AW37" s="355"/>
      <c r="AX37" s="355"/>
      <c r="AY37" s="355"/>
      <c r="AZ37" s="355"/>
      <c r="BA37" s="355"/>
      <c r="BB37" s="355"/>
      <c r="BC37" s="355"/>
      <c r="BD37" s="173"/>
      <c r="BE37" s="354" t="str">
        <f t="shared" si="1"/>
        <v/>
      </c>
      <c r="BF37" s="354"/>
      <c r="BG37" s="355"/>
      <c r="BH37" s="355"/>
      <c r="BI37" s="355"/>
      <c r="BJ37" s="355"/>
      <c r="BK37" s="355"/>
      <c r="BL37" s="355"/>
      <c r="BM37" s="355"/>
      <c r="BN37" s="355"/>
      <c r="BO37" s="355"/>
      <c r="BP37" s="355"/>
      <c r="BQ37" s="355"/>
      <c r="BR37" s="355"/>
      <c r="BS37" s="355"/>
      <c r="BT37" s="355"/>
      <c r="BU37" s="355"/>
      <c r="BV37" s="173"/>
      <c r="BW37" s="354">
        <f t="shared" si="2"/>
        <v>13</v>
      </c>
      <c r="BX37" s="354"/>
      <c r="BY37" s="355" t="str">
        <f>IF('各会計、関係団体の財政状況及び健全化判断比率'!B71="","",'各会計、関係団体の財政状況及び健全化判断比率'!B71)</f>
        <v>高知県市町村総合事務組合（一般）</v>
      </c>
      <c r="BZ37" s="355"/>
      <c r="CA37" s="355"/>
      <c r="CB37" s="355"/>
      <c r="CC37" s="355"/>
      <c r="CD37" s="355"/>
      <c r="CE37" s="355"/>
      <c r="CF37" s="355"/>
      <c r="CG37" s="355"/>
      <c r="CH37" s="355"/>
      <c r="CI37" s="355"/>
      <c r="CJ37" s="355"/>
      <c r="CK37" s="355"/>
      <c r="CL37" s="355"/>
      <c r="CM37" s="355"/>
      <c r="CN37" s="17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0"/>
    </row>
    <row r="38" spans="1:113" ht="32.25" customHeight="1" x14ac:dyDescent="0.15">
      <c r="A38" s="173"/>
      <c r="B38" s="19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3"/>
      <c r="U38" s="354" t="str">
        <f t="shared" si="4"/>
        <v/>
      </c>
      <c r="V38" s="354"/>
      <c r="W38" s="355"/>
      <c r="X38" s="355"/>
      <c r="Y38" s="355"/>
      <c r="Z38" s="355"/>
      <c r="AA38" s="355"/>
      <c r="AB38" s="355"/>
      <c r="AC38" s="355"/>
      <c r="AD38" s="355"/>
      <c r="AE38" s="355"/>
      <c r="AF38" s="355"/>
      <c r="AG38" s="355"/>
      <c r="AH38" s="355"/>
      <c r="AI38" s="355"/>
      <c r="AJ38" s="355"/>
      <c r="AK38" s="355"/>
      <c r="AL38" s="173"/>
      <c r="AM38" s="354" t="str">
        <f t="shared" si="0"/>
        <v/>
      </c>
      <c r="AN38" s="354"/>
      <c r="AO38" s="355"/>
      <c r="AP38" s="355"/>
      <c r="AQ38" s="355"/>
      <c r="AR38" s="355"/>
      <c r="AS38" s="355"/>
      <c r="AT38" s="355"/>
      <c r="AU38" s="355"/>
      <c r="AV38" s="355"/>
      <c r="AW38" s="355"/>
      <c r="AX38" s="355"/>
      <c r="AY38" s="355"/>
      <c r="AZ38" s="355"/>
      <c r="BA38" s="355"/>
      <c r="BB38" s="355"/>
      <c r="BC38" s="355"/>
      <c r="BD38" s="173"/>
      <c r="BE38" s="354" t="str">
        <f t="shared" si="1"/>
        <v/>
      </c>
      <c r="BF38" s="354"/>
      <c r="BG38" s="355"/>
      <c r="BH38" s="355"/>
      <c r="BI38" s="355"/>
      <c r="BJ38" s="355"/>
      <c r="BK38" s="355"/>
      <c r="BL38" s="355"/>
      <c r="BM38" s="355"/>
      <c r="BN38" s="355"/>
      <c r="BO38" s="355"/>
      <c r="BP38" s="355"/>
      <c r="BQ38" s="355"/>
      <c r="BR38" s="355"/>
      <c r="BS38" s="355"/>
      <c r="BT38" s="355"/>
      <c r="BU38" s="355"/>
      <c r="BV38" s="173"/>
      <c r="BW38" s="354">
        <f t="shared" si="2"/>
        <v>14</v>
      </c>
      <c r="BX38" s="354"/>
      <c r="BY38" s="355" t="str">
        <f>IF('各会計、関係団体の財政状況及び健全化判断比率'!B72="","",'各会計、関係団体の財政状況及び健全化判断比率'!B72)</f>
        <v>高知県後期高齢者医療広域連合（一般）</v>
      </c>
      <c r="BZ38" s="355"/>
      <c r="CA38" s="355"/>
      <c r="CB38" s="355"/>
      <c r="CC38" s="355"/>
      <c r="CD38" s="355"/>
      <c r="CE38" s="355"/>
      <c r="CF38" s="355"/>
      <c r="CG38" s="355"/>
      <c r="CH38" s="355"/>
      <c r="CI38" s="355"/>
      <c r="CJ38" s="355"/>
      <c r="CK38" s="355"/>
      <c r="CL38" s="355"/>
      <c r="CM38" s="355"/>
      <c r="CN38" s="17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0"/>
    </row>
    <row r="39" spans="1:113" ht="32.25" customHeight="1" x14ac:dyDescent="0.15">
      <c r="A39" s="173"/>
      <c r="B39" s="19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3"/>
      <c r="U39" s="354" t="str">
        <f t="shared" si="4"/>
        <v/>
      </c>
      <c r="V39" s="354"/>
      <c r="W39" s="355"/>
      <c r="X39" s="355"/>
      <c r="Y39" s="355"/>
      <c r="Z39" s="355"/>
      <c r="AA39" s="355"/>
      <c r="AB39" s="355"/>
      <c r="AC39" s="355"/>
      <c r="AD39" s="355"/>
      <c r="AE39" s="355"/>
      <c r="AF39" s="355"/>
      <c r="AG39" s="355"/>
      <c r="AH39" s="355"/>
      <c r="AI39" s="355"/>
      <c r="AJ39" s="355"/>
      <c r="AK39" s="355"/>
      <c r="AL39" s="173"/>
      <c r="AM39" s="354" t="str">
        <f t="shared" si="0"/>
        <v/>
      </c>
      <c r="AN39" s="354"/>
      <c r="AO39" s="355"/>
      <c r="AP39" s="355"/>
      <c r="AQ39" s="355"/>
      <c r="AR39" s="355"/>
      <c r="AS39" s="355"/>
      <c r="AT39" s="355"/>
      <c r="AU39" s="355"/>
      <c r="AV39" s="355"/>
      <c r="AW39" s="355"/>
      <c r="AX39" s="355"/>
      <c r="AY39" s="355"/>
      <c r="AZ39" s="355"/>
      <c r="BA39" s="355"/>
      <c r="BB39" s="355"/>
      <c r="BC39" s="355"/>
      <c r="BD39" s="173"/>
      <c r="BE39" s="354" t="str">
        <f t="shared" si="1"/>
        <v/>
      </c>
      <c r="BF39" s="354"/>
      <c r="BG39" s="355"/>
      <c r="BH39" s="355"/>
      <c r="BI39" s="355"/>
      <c r="BJ39" s="355"/>
      <c r="BK39" s="355"/>
      <c r="BL39" s="355"/>
      <c r="BM39" s="355"/>
      <c r="BN39" s="355"/>
      <c r="BO39" s="355"/>
      <c r="BP39" s="355"/>
      <c r="BQ39" s="355"/>
      <c r="BR39" s="355"/>
      <c r="BS39" s="355"/>
      <c r="BT39" s="355"/>
      <c r="BU39" s="355"/>
      <c r="BV39" s="173"/>
      <c r="BW39" s="354">
        <f t="shared" si="2"/>
        <v>15</v>
      </c>
      <c r="BX39" s="354"/>
      <c r="BY39" s="355" t="str">
        <f>IF('各会計、関係団体の財政状況及び健全化判断比率'!B73="","",'各会計、関係団体の財政状況及び健全化判断比率'!B73)</f>
        <v>　　　　　　〃　　　　　　　（特別）</v>
      </c>
      <c r="BZ39" s="355"/>
      <c r="CA39" s="355"/>
      <c r="CB39" s="355"/>
      <c r="CC39" s="355"/>
      <c r="CD39" s="355"/>
      <c r="CE39" s="355"/>
      <c r="CF39" s="355"/>
      <c r="CG39" s="355"/>
      <c r="CH39" s="355"/>
      <c r="CI39" s="355"/>
      <c r="CJ39" s="355"/>
      <c r="CK39" s="355"/>
      <c r="CL39" s="355"/>
      <c r="CM39" s="355"/>
      <c r="CN39" s="17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0"/>
    </row>
    <row r="40" spans="1:113" ht="32.25" customHeight="1" x14ac:dyDescent="0.15">
      <c r="A40" s="173"/>
      <c r="B40" s="19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3"/>
      <c r="U40" s="354" t="str">
        <f t="shared" si="4"/>
        <v/>
      </c>
      <c r="V40" s="354"/>
      <c r="W40" s="355"/>
      <c r="X40" s="355"/>
      <c r="Y40" s="355"/>
      <c r="Z40" s="355"/>
      <c r="AA40" s="355"/>
      <c r="AB40" s="355"/>
      <c r="AC40" s="355"/>
      <c r="AD40" s="355"/>
      <c r="AE40" s="355"/>
      <c r="AF40" s="355"/>
      <c r="AG40" s="355"/>
      <c r="AH40" s="355"/>
      <c r="AI40" s="355"/>
      <c r="AJ40" s="355"/>
      <c r="AK40" s="355"/>
      <c r="AL40" s="173"/>
      <c r="AM40" s="354" t="str">
        <f t="shared" si="0"/>
        <v/>
      </c>
      <c r="AN40" s="354"/>
      <c r="AO40" s="355"/>
      <c r="AP40" s="355"/>
      <c r="AQ40" s="355"/>
      <c r="AR40" s="355"/>
      <c r="AS40" s="355"/>
      <c r="AT40" s="355"/>
      <c r="AU40" s="355"/>
      <c r="AV40" s="355"/>
      <c r="AW40" s="355"/>
      <c r="AX40" s="355"/>
      <c r="AY40" s="355"/>
      <c r="AZ40" s="355"/>
      <c r="BA40" s="355"/>
      <c r="BB40" s="355"/>
      <c r="BC40" s="355"/>
      <c r="BD40" s="173"/>
      <c r="BE40" s="354" t="str">
        <f t="shared" si="1"/>
        <v/>
      </c>
      <c r="BF40" s="354"/>
      <c r="BG40" s="355"/>
      <c r="BH40" s="355"/>
      <c r="BI40" s="355"/>
      <c r="BJ40" s="355"/>
      <c r="BK40" s="355"/>
      <c r="BL40" s="355"/>
      <c r="BM40" s="355"/>
      <c r="BN40" s="355"/>
      <c r="BO40" s="355"/>
      <c r="BP40" s="355"/>
      <c r="BQ40" s="355"/>
      <c r="BR40" s="355"/>
      <c r="BS40" s="355"/>
      <c r="BT40" s="355"/>
      <c r="BU40" s="355"/>
      <c r="BV40" s="17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0"/>
    </row>
    <row r="41" spans="1:113" ht="32.25" customHeight="1" x14ac:dyDescent="0.15">
      <c r="A41" s="173"/>
      <c r="B41" s="19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3"/>
      <c r="U41" s="354" t="str">
        <f t="shared" si="4"/>
        <v/>
      </c>
      <c r="V41" s="354"/>
      <c r="W41" s="355"/>
      <c r="X41" s="355"/>
      <c r="Y41" s="355"/>
      <c r="Z41" s="355"/>
      <c r="AA41" s="355"/>
      <c r="AB41" s="355"/>
      <c r="AC41" s="355"/>
      <c r="AD41" s="355"/>
      <c r="AE41" s="355"/>
      <c r="AF41" s="355"/>
      <c r="AG41" s="355"/>
      <c r="AH41" s="355"/>
      <c r="AI41" s="355"/>
      <c r="AJ41" s="355"/>
      <c r="AK41" s="355"/>
      <c r="AL41" s="173"/>
      <c r="AM41" s="354" t="str">
        <f t="shared" si="0"/>
        <v/>
      </c>
      <c r="AN41" s="354"/>
      <c r="AO41" s="355"/>
      <c r="AP41" s="355"/>
      <c r="AQ41" s="355"/>
      <c r="AR41" s="355"/>
      <c r="AS41" s="355"/>
      <c r="AT41" s="355"/>
      <c r="AU41" s="355"/>
      <c r="AV41" s="355"/>
      <c r="AW41" s="355"/>
      <c r="AX41" s="355"/>
      <c r="AY41" s="355"/>
      <c r="AZ41" s="355"/>
      <c r="BA41" s="355"/>
      <c r="BB41" s="355"/>
      <c r="BC41" s="355"/>
      <c r="BD41" s="173"/>
      <c r="BE41" s="354" t="str">
        <f t="shared" si="1"/>
        <v/>
      </c>
      <c r="BF41" s="354"/>
      <c r="BG41" s="355"/>
      <c r="BH41" s="355"/>
      <c r="BI41" s="355"/>
      <c r="BJ41" s="355"/>
      <c r="BK41" s="355"/>
      <c r="BL41" s="355"/>
      <c r="BM41" s="355"/>
      <c r="BN41" s="355"/>
      <c r="BO41" s="355"/>
      <c r="BP41" s="355"/>
      <c r="BQ41" s="355"/>
      <c r="BR41" s="355"/>
      <c r="BS41" s="355"/>
      <c r="BT41" s="355"/>
      <c r="BU41" s="355"/>
      <c r="BV41" s="17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0"/>
    </row>
    <row r="42" spans="1:113" ht="32.25" customHeight="1" x14ac:dyDescent="0.15">
      <c r="B42" s="19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3"/>
      <c r="U42" s="354" t="str">
        <f t="shared" si="4"/>
        <v/>
      </c>
      <c r="V42" s="354"/>
      <c r="W42" s="355"/>
      <c r="X42" s="355"/>
      <c r="Y42" s="355"/>
      <c r="Z42" s="355"/>
      <c r="AA42" s="355"/>
      <c r="AB42" s="355"/>
      <c r="AC42" s="355"/>
      <c r="AD42" s="355"/>
      <c r="AE42" s="355"/>
      <c r="AF42" s="355"/>
      <c r="AG42" s="355"/>
      <c r="AH42" s="355"/>
      <c r="AI42" s="355"/>
      <c r="AJ42" s="355"/>
      <c r="AK42" s="355"/>
      <c r="AL42" s="173"/>
      <c r="AM42" s="354" t="str">
        <f t="shared" si="0"/>
        <v/>
      </c>
      <c r="AN42" s="354"/>
      <c r="AO42" s="355"/>
      <c r="AP42" s="355"/>
      <c r="AQ42" s="355"/>
      <c r="AR42" s="355"/>
      <c r="AS42" s="355"/>
      <c r="AT42" s="355"/>
      <c r="AU42" s="355"/>
      <c r="AV42" s="355"/>
      <c r="AW42" s="355"/>
      <c r="AX42" s="355"/>
      <c r="AY42" s="355"/>
      <c r="AZ42" s="355"/>
      <c r="BA42" s="355"/>
      <c r="BB42" s="355"/>
      <c r="BC42" s="355"/>
      <c r="BD42" s="173"/>
      <c r="BE42" s="354" t="str">
        <f t="shared" si="1"/>
        <v/>
      </c>
      <c r="BF42" s="354"/>
      <c r="BG42" s="355"/>
      <c r="BH42" s="355"/>
      <c r="BI42" s="355"/>
      <c r="BJ42" s="355"/>
      <c r="BK42" s="355"/>
      <c r="BL42" s="355"/>
      <c r="BM42" s="355"/>
      <c r="BN42" s="355"/>
      <c r="BO42" s="355"/>
      <c r="BP42" s="355"/>
      <c r="BQ42" s="355"/>
      <c r="BR42" s="355"/>
      <c r="BS42" s="355"/>
      <c r="BT42" s="355"/>
      <c r="BU42" s="355"/>
      <c r="BV42" s="17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0"/>
    </row>
    <row r="43" spans="1:113" ht="32.25" customHeight="1" x14ac:dyDescent="0.15">
      <c r="B43" s="19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3"/>
      <c r="U43" s="354" t="str">
        <f t="shared" si="4"/>
        <v/>
      </c>
      <c r="V43" s="354"/>
      <c r="W43" s="355"/>
      <c r="X43" s="355"/>
      <c r="Y43" s="355"/>
      <c r="Z43" s="355"/>
      <c r="AA43" s="355"/>
      <c r="AB43" s="355"/>
      <c r="AC43" s="355"/>
      <c r="AD43" s="355"/>
      <c r="AE43" s="355"/>
      <c r="AF43" s="355"/>
      <c r="AG43" s="355"/>
      <c r="AH43" s="355"/>
      <c r="AI43" s="355"/>
      <c r="AJ43" s="355"/>
      <c r="AK43" s="355"/>
      <c r="AL43" s="173"/>
      <c r="AM43" s="354" t="str">
        <f t="shared" si="0"/>
        <v/>
      </c>
      <c r="AN43" s="354"/>
      <c r="AO43" s="355"/>
      <c r="AP43" s="355"/>
      <c r="AQ43" s="355"/>
      <c r="AR43" s="355"/>
      <c r="AS43" s="355"/>
      <c r="AT43" s="355"/>
      <c r="AU43" s="355"/>
      <c r="AV43" s="355"/>
      <c r="AW43" s="355"/>
      <c r="AX43" s="355"/>
      <c r="AY43" s="355"/>
      <c r="AZ43" s="355"/>
      <c r="BA43" s="355"/>
      <c r="BB43" s="355"/>
      <c r="BC43" s="355"/>
      <c r="BD43" s="173"/>
      <c r="BE43" s="354" t="str">
        <f t="shared" si="1"/>
        <v/>
      </c>
      <c r="BF43" s="354"/>
      <c r="BG43" s="355"/>
      <c r="BH43" s="355"/>
      <c r="BI43" s="355"/>
      <c r="BJ43" s="355"/>
      <c r="BK43" s="355"/>
      <c r="BL43" s="355"/>
      <c r="BM43" s="355"/>
      <c r="BN43" s="355"/>
      <c r="BO43" s="355"/>
      <c r="BP43" s="355"/>
      <c r="BQ43" s="355"/>
      <c r="BR43" s="355"/>
      <c r="BS43" s="355"/>
      <c r="BT43" s="355"/>
      <c r="BU43" s="355"/>
      <c r="BV43" s="17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0"/>
    </row>
    <row r="44" spans="1:113" ht="13.5" customHeight="1" thickBot="1" x14ac:dyDescent="0.2">
      <c r="B44" s="201"/>
      <c r="C44" s="202"/>
      <c r="D44" s="202"/>
      <c r="E44" s="202"/>
      <c r="F44" s="202"/>
      <c r="G44" s="202"/>
      <c r="H44" s="202"/>
      <c r="I44" s="202"/>
      <c r="J44" s="202"/>
      <c r="K44" s="202"/>
      <c r="L44" s="202"/>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2"/>
      <c r="BG44" s="202"/>
      <c r="BH44" s="202"/>
      <c r="BI44" s="202"/>
      <c r="BJ44" s="202"/>
      <c r="BK44" s="202"/>
      <c r="BL44" s="202"/>
      <c r="BM44" s="202"/>
      <c r="BN44" s="202"/>
      <c r="BO44" s="202"/>
      <c r="BP44" s="202"/>
      <c r="BQ44" s="202"/>
      <c r="BR44" s="202"/>
      <c r="BS44" s="202"/>
      <c r="BT44" s="202"/>
      <c r="BU44" s="202"/>
      <c r="BV44" s="202"/>
      <c r="BW44" s="202"/>
      <c r="BX44" s="202"/>
      <c r="BY44" s="202"/>
      <c r="BZ44" s="202"/>
      <c r="CA44" s="202"/>
      <c r="CB44" s="202"/>
      <c r="CC44" s="202"/>
      <c r="CD44" s="202"/>
      <c r="CE44" s="202"/>
      <c r="CF44" s="202"/>
      <c r="CG44" s="202"/>
      <c r="CH44" s="202"/>
      <c r="CI44" s="202"/>
      <c r="CJ44" s="202"/>
      <c r="CK44" s="202"/>
      <c r="CL44" s="202"/>
      <c r="CM44" s="202"/>
      <c r="CN44" s="202"/>
      <c r="CO44" s="202"/>
      <c r="CP44" s="202"/>
      <c r="CQ44" s="202"/>
      <c r="CR44" s="202"/>
      <c r="CS44" s="202"/>
      <c r="CT44" s="202"/>
      <c r="CU44" s="202"/>
      <c r="CV44" s="202"/>
      <c r="CW44" s="202"/>
      <c r="CX44" s="202"/>
      <c r="CY44" s="202"/>
      <c r="CZ44" s="202"/>
      <c r="DA44" s="202"/>
      <c r="DB44" s="202"/>
      <c r="DC44" s="202"/>
      <c r="DD44" s="202"/>
      <c r="DE44" s="202"/>
      <c r="DF44" s="202"/>
      <c r="DG44" s="202"/>
      <c r="DH44" s="202"/>
      <c r="DI44" s="203"/>
    </row>
    <row r="45" spans="1:113" x14ac:dyDescent="0.15"/>
    <row r="46" spans="1:113" x14ac:dyDescent="0.15">
      <c r="B46" s="17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KdMpA226gghsYv8e5KOK+HJQVEupxtbrQWEVmCRBzmjkKhiRDaecwuDbXWZ2eLhyhMCjy5JOJY1ZEBUV4ge7uw==" saltValue="HA+s9dHabN/Mqk/bmKRiH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57" t="s">
        <v>3</v>
      </c>
      <c r="D47" s="1157"/>
      <c r="E47" s="1158"/>
      <c r="F47" s="11">
        <v>18.920000000000002</v>
      </c>
      <c r="G47" s="12">
        <v>18.170000000000002</v>
      </c>
      <c r="H47" s="12">
        <v>17.25</v>
      </c>
      <c r="I47" s="12">
        <v>18.510000000000002</v>
      </c>
      <c r="J47" s="13">
        <v>18.489999999999998</v>
      </c>
    </row>
    <row r="48" spans="2:10" ht="57.75" customHeight="1" x14ac:dyDescent="0.15">
      <c r="B48" s="14"/>
      <c r="C48" s="1159" t="s">
        <v>4</v>
      </c>
      <c r="D48" s="1159"/>
      <c r="E48" s="1160"/>
      <c r="F48" s="15">
        <v>5.07</v>
      </c>
      <c r="G48" s="16">
        <v>3.45</v>
      </c>
      <c r="H48" s="16">
        <v>6.68</v>
      </c>
      <c r="I48" s="16">
        <v>6.36</v>
      </c>
      <c r="J48" s="17">
        <v>2.56</v>
      </c>
    </row>
    <row r="49" spans="2:10" ht="57.75" customHeight="1" thickBot="1" x14ac:dyDescent="0.2">
      <c r="B49" s="18"/>
      <c r="C49" s="1161" t="s">
        <v>5</v>
      </c>
      <c r="D49" s="1161"/>
      <c r="E49" s="1162"/>
      <c r="F49" s="19">
        <v>6.47</v>
      </c>
      <c r="G49" s="20">
        <v>3.24</v>
      </c>
      <c r="H49" s="20">
        <v>9.52</v>
      </c>
      <c r="I49" s="20">
        <v>6.11</v>
      </c>
      <c r="J49" s="21" t="s">
        <v>533</v>
      </c>
    </row>
    <row r="50" spans="2:10" x14ac:dyDescent="0.15"/>
  </sheetData>
  <sheetProtection algorithmName="SHA-512" hashValue="gBZPY8f2s2ERzWm1GEMgsOOju/dWcdS6tYAVsVUxYT/vXSNRWt2wqzChOoo0bLiN6wrAcLK3SS9dbiDIOKbNtg==" saltValue="8NyRmkkbNU4kG54j1kA/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67" t="s">
        <v>534</v>
      </c>
      <c r="D34" s="1167"/>
      <c r="E34" s="1168"/>
      <c r="F34" s="32">
        <v>12.09</v>
      </c>
      <c r="G34" s="33">
        <v>12.11</v>
      </c>
      <c r="H34" s="33">
        <v>10.3</v>
      </c>
      <c r="I34" s="33">
        <v>10.57</v>
      </c>
      <c r="J34" s="34">
        <v>10.41</v>
      </c>
      <c r="K34" s="22"/>
      <c r="L34" s="22"/>
      <c r="M34" s="22"/>
      <c r="N34" s="22"/>
      <c r="O34" s="22"/>
      <c r="P34" s="22"/>
    </row>
    <row r="35" spans="1:16" ht="39" customHeight="1" x14ac:dyDescent="0.15">
      <c r="A35" s="22"/>
      <c r="B35" s="35"/>
      <c r="C35" s="1163" t="s">
        <v>535</v>
      </c>
      <c r="D35" s="1163"/>
      <c r="E35" s="1164"/>
      <c r="F35" s="36">
        <v>4.4800000000000004</v>
      </c>
      <c r="G35" s="37">
        <v>2.84</v>
      </c>
      <c r="H35" s="37">
        <v>6.06</v>
      </c>
      <c r="I35" s="37">
        <v>6.36</v>
      </c>
      <c r="J35" s="38">
        <v>2.56</v>
      </c>
      <c r="K35" s="22"/>
      <c r="L35" s="22"/>
      <c r="M35" s="22"/>
      <c r="N35" s="22"/>
      <c r="O35" s="22"/>
      <c r="P35" s="22"/>
    </row>
    <row r="36" spans="1:16" ht="39" customHeight="1" x14ac:dyDescent="0.15">
      <c r="A36" s="22"/>
      <c r="B36" s="35"/>
      <c r="C36" s="1163" t="s">
        <v>536</v>
      </c>
      <c r="D36" s="1163"/>
      <c r="E36" s="1164"/>
      <c r="F36" s="36">
        <v>0.46</v>
      </c>
      <c r="G36" s="37">
        <v>0.6</v>
      </c>
      <c r="H36" s="37">
        <v>0.95</v>
      </c>
      <c r="I36" s="37">
        <v>1.78</v>
      </c>
      <c r="J36" s="38">
        <v>0.81</v>
      </c>
      <c r="K36" s="22"/>
      <c r="L36" s="22"/>
      <c r="M36" s="22"/>
      <c r="N36" s="22"/>
      <c r="O36" s="22"/>
      <c r="P36" s="22"/>
    </row>
    <row r="37" spans="1:16" ht="39" customHeight="1" x14ac:dyDescent="0.15">
      <c r="A37" s="22"/>
      <c r="B37" s="35"/>
      <c r="C37" s="1163" t="s">
        <v>537</v>
      </c>
      <c r="D37" s="1163"/>
      <c r="E37" s="1164"/>
      <c r="F37" s="36" t="s">
        <v>489</v>
      </c>
      <c r="G37" s="37" t="s">
        <v>489</v>
      </c>
      <c r="H37" s="37" t="s">
        <v>489</v>
      </c>
      <c r="I37" s="37">
        <v>0</v>
      </c>
      <c r="J37" s="38">
        <v>0.36</v>
      </c>
      <c r="K37" s="22"/>
      <c r="L37" s="22"/>
      <c r="M37" s="22"/>
      <c r="N37" s="22"/>
      <c r="O37" s="22"/>
      <c r="P37" s="22"/>
    </row>
    <row r="38" spans="1:16" ht="39" customHeight="1" x14ac:dyDescent="0.15">
      <c r="A38" s="22"/>
      <c r="B38" s="35"/>
      <c r="C38" s="1163" t="s">
        <v>538</v>
      </c>
      <c r="D38" s="1163"/>
      <c r="E38" s="1164"/>
      <c r="F38" s="36">
        <v>0.02</v>
      </c>
      <c r="G38" s="37">
        <v>0.12</v>
      </c>
      <c r="H38" s="37">
        <v>0.13</v>
      </c>
      <c r="I38" s="37">
        <v>0.15</v>
      </c>
      <c r="J38" s="38">
        <v>0.17</v>
      </c>
      <c r="K38" s="22"/>
      <c r="L38" s="22"/>
      <c r="M38" s="22"/>
      <c r="N38" s="22"/>
      <c r="O38" s="22"/>
      <c r="P38" s="22"/>
    </row>
    <row r="39" spans="1:16" ht="39" customHeight="1" x14ac:dyDescent="0.15">
      <c r="A39" s="22"/>
      <c r="B39" s="35"/>
      <c r="C39" s="1163" t="s">
        <v>539</v>
      </c>
      <c r="D39" s="1163"/>
      <c r="E39" s="1164"/>
      <c r="F39" s="36">
        <v>0.15</v>
      </c>
      <c r="G39" s="37">
        <v>0.1</v>
      </c>
      <c r="H39" s="37">
        <v>0.03</v>
      </c>
      <c r="I39" s="37">
        <v>0.03</v>
      </c>
      <c r="J39" s="38">
        <v>0.02</v>
      </c>
      <c r="K39" s="22"/>
      <c r="L39" s="22"/>
      <c r="M39" s="22"/>
      <c r="N39" s="22"/>
      <c r="O39" s="22"/>
      <c r="P39" s="22"/>
    </row>
    <row r="40" spans="1:16" ht="39" customHeight="1" x14ac:dyDescent="0.15">
      <c r="A40" s="22"/>
      <c r="B40" s="35"/>
      <c r="C40" s="1163" t="s">
        <v>540</v>
      </c>
      <c r="D40" s="1163"/>
      <c r="E40" s="1164"/>
      <c r="F40" s="36" t="s">
        <v>541</v>
      </c>
      <c r="G40" s="37">
        <v>0.24</v>
      </c>
      <c r="H40" s="37">
        <v>0.05</v>
      </c>
      <c r="I40" s="37">
        <v>0</v>
      </c>
      <c r="J40" s="38">
        <v>0.02</v>
      </c>
      <c r="K40" s="22"/>
      <c r="L40" s="22"/>
      <c r="M40" s="22"/>
      <c r="N40" s="22"/>
      <c r="O40" s="22"/>
      <c r="P40" s="22"/>
    </row>
    <row r="41" spans="1:16" ht="39" customHeight="1" x14ac:dyDescent="0.15">
      <c r="A41" s="22"/>
      <c r="B41" s="35"/>
      <c r="C41" s="1163" t="s">
        <v>542</v>
      </c>
      <c r="D41" s="1163"/>
      <c r="E41" s="1164"/>
      <c r="F41" s="36">
        <v>0</v>
      </c>
      <c r="G41" s="37">
        <v>0</v>
      </c>
      <c r="H41" s="37">
        <v>0</v>
      </c>
      <c r="I41" s="37">
        <v>0</v>
      </c>
      <c r="J41" s="38">
        <v>0</v>
      </c>
      <c r="K41" s="22"/>
      <c r="L41" s="22"/>
      <c r="M41" s="22"/>
      <c r="N41" s="22"/>
      <c r="O41" s="22"/>
      <c r="P41" s="22"/>
    </row>
    <row r="42" spans="1:16" ht="39" customHeight="1" x14ac:dyDescent="0.15">
      <c r="A42" s="22"/>
      <c r="B42" s="39"/>
      <c r="C42" s="1163" t="s">
        <v>543</v>
      </c>
      <c r="D42" s="1163"/>
      <c r="E42" s="1164"/>
      <c r="F42" s="36" t="s">
        <v>489</v>
      </c>
      <c r="G42" s="37" t="s">
        <v>489</v>
      </c>
      <c r="H42" s="37" t="s">
        <v>489</v>
      </c>
      <c r="I42" s="37" t="s">
        <v>489</v>
      </c>
      <c r="J42" s="38" t="s">
        <v>489</v>
      </c>
      <c r="K42" s="22"/>
      <c r="L42" s="22"/>
      <c r="M42" s="22"/>
      <c r="N42" s="22"/>
      <c r="O42" s="22"/>
      <c r="P42" s="22"/>
    </row>
    <row r="43" spans="1:16" ht="39" customHeight="1" thickBot="1" x14ac:dyDescent="0.2">
      <c r="A43" s="22"/>
      <c r="B43" s="40"/>
      <c r="C43" s="1165" t="s">
        <v>544</v>
      </c>
      <c r="D43" s="1165"/>
      <c r="E43" s="1166"/>
      <c r="F43" s="41">
        <v>0.57999999999999996</v>
      </c>
      <c r="G43" s="42">
        <v>0.6</v>
      </c>
      <c r="H43" s="42">
        <v>0.6</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H/SGxB1upnOuuCyPtvSaEW3HfDZTOrrGxbyo57JCcQxX1B6LBbuZH+h/k1yL+bRf5j7NjD4/N0pR/+XcTLhw==" saltValue="BUC/zR6ku6eXscsg4YKV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40">
        <v>13020</v>
      </c>
      <c r="J41" s="341">
        <v>13366</v>
      </c>
      <c r="K41" s="341">
        <v>14117</v>
      </c>
      <c r="L41" s="341">
        <v>16366</v>
      </c>
      <c r="M41" s="342">
        <v>21450</v>
      </c>
    </row>
    <row r="42" spans="2:13" ht="27.75" customHeight="1" x14ac:dyDescent="0.15">
      <c r="B42" s="1171"/>
      <c r="C42" s="1172"/>
      <c r="D42" s="104"/>
      <c r="E42" s="1175" t="s">
        <v>32</v>
      </c>
      <c r="F42" s="1175"/>
      <c r="G42" s="1175"/>
      <c r="H42" s="1176"/>
      <c r="I42" s="343" t="s">
        <v>489</v>
      </c>
      <c r="J42" s="344" t="s">
        <v>489</v>
      </c>
      <c r="K42" s="344" t="s">
        <v>489</v>
      </c>
      <c r="L42" s="344" t="s">
        <v>489</v>
      </c>
      <c r="M42" s="345" t="s">
        <v>489</v>
      </c>
    </row>
    <row r="43" spans="2:13" ht="27.75" customHeight="1" x14ac:dyDescent="0.15">
      <c r="B43" s="1171"/>
      <c r="C43" s="1172"/>
      <c r="D43" s="104"/>
      <c r="E43" s="1175" t="s">
        <v>33</v>
      </c>
      <c r="F43" s="1175"/>
      <c r="G43" s="1175"/>
      <c r="H43" s="1176"/>
      <c r="I43" s="343">
        <v>4509</v>
      </c>
      <c r="J43" s="344">
        <v>4406</v>
      </c>
      <c r="K43" s="344">
        <v>4474</v>
      </c>
      <c r="L43" s="344">
        <v>4427</v>
      </c>
      <c r="M43" s="345">
        <v>4050</v>
      </c>
    </row>
    <row r="44" spans="2:13" ht="27.75" customHeight="1" x14ac:dyDescent="0.15">
      <c r="B44" s="1171"/>
      <c r="C44" s="1172"/>
      <c r="D44" s="104"/>
      <c r="E44" s="1175" t="s">
        <v>34</v>
      </c>
      <c r="F44" s="1175"/>
      <c r="G44" s="1175"/>
      <c r="H44" s="1176"/>
      <c r="I44" s="343">
        <v>66</v>
      </c>
      <c r="J44" s="344" t="s">
        <v>489</v>
      </c>
      <c r="K44" s="344" t="s">
        <v>489</v>
      </c>
      <c r="L44" s="344" t="s">
        <v>489</v>
      </c>
      <c r="M44" s="345" t="s">
        <v>489</v>
      </c>
    </row>
    <row r="45" spans="2:13" ht="27.75" customHeight="1" x14ac:dyDescent="0.15">
      <c r="B45" s="1171"/>
      <c r="C45" s="1172"/>
      <c r="D45" s="104"/>
      <c r="E45" s="1175" t="s">
        <v>35</v>
      </c>
      <c r="F45" s="1175"/>
      <c r="G45" s="1175"/>
      <c r="H45" s="1176"/>
      <c r="I45" s="343">
        <v>1715</v>
      </c>
      <c r="J45" s="344">
        <v>1749</v>
      </c>
      <c r="K45" s="344">
        <v>1751</v>
      </c>
      <c r="L45" s="344">
        <v>1723</v>
      </c>
      <c r="M45" s="345">
        <v>1780</v>
      </c>
    </row>
    <row r="46" spans="2:13" ht="27.75" customHeight="1" x14ac:dyDescent="0.15">
      <c r="B46" s="1171"/>
      <c r="C46" s="1172"/>
      <c r="D46" s="105"/>
      <c r="E46" s="1175" t="s">
        <v>36</v>
      </c>
      <c r="F46" s="1175"/>
      <c r="G46" s="1175"/>
      <c r="H46" s="1176"/>
      <c r="I46" s="343" t="s">
        <v>489</v>
      </c>
      <c r="J46" s="344" t="s">
        <v>489</v>
      </c>
      <c r="K46" s="344" t="s">
        <v>489</v>
      </c>
      <c r="L46" s="344" t="s">
        <v>489</v>
      </c>
      <c r="M46" s="345" t="s">
        <v>489</v>
      </c>
    </row>
    <row r="47" spans="2:13" ht="27.75" customHeight="1" x14ac:dyDescent="0.15">
      <c r="B47" s="1171"/>
      <c r="C47" s="1172"/>
      <c r="D47" s="106"/>
      <c r="E47" s="1185" t="s">
        <v>37</v>
      </c>
      <c r="F47" s="1186"/>
      <c r="G47" s="1186"/>
      <c r="H47" s="1187"/>
      <c r="I47" s="343" t="s">
        <v>489</v>
      </c>
      <c r="J47" s="344" t="s">
        <v>489</v>
      </c>
      <c r="K47" s="344" t="s">
        <v>489</v>
      </c>
      <c r="L47" s="344" t="s">
        <v>489</v>
      </c>
      <c r="M47" s="345" t="s">
        <v>489</v>
      </c>
    </row>
    <row r="48" spans="2:13" ht="27.75" customHeight="1" x14ac:dyDescent="0.15">
      <c r="B48" s="1171"/>
      <c r="C48" s="1172"/>
      <c r="D48" s="104"/>
      <c r="E48" s="1175" t="s">
        <v>38</v>
      </c>
      <c r="F48" s="1175"/>
      <c r="G48" s="1175"/>
      <c r="H48" s="1176"/>
      <c r="I48" s="343" t="s">
        <v>489</v>
      </c>
      <c r="J48" s="344" t="s">
        <v>489</v>
      </c>
      <c r="K48" s="344" t="s">
        <v>489</v>
      </c>
      <c r="L48" s="344" t="s">
        <v>489</v>
      </c>
      <c r="M48" s="345" t="s">
        <v>489</v>
      </c>
    </row>
    <row r="49" spans="2:13" ht="27.75" customHeight="1" x14ac:dyDescent="0.15">
      <c r="B49" s="1173"/>
      <c r="C49" s="1174"/>
      <c r="D49" s="104"/>
      <c r="E49" s="1175" t="s">
        <v>39</v>
      </c>
      <c r="F49" s="1175"/>
      <c r="G49" s="1175"/>
      <c r="H49" s="1176"/>
      <c r="I49" s="343" t="s">
        <v>489</v>
      </c>
      <c r="J49" s="344" t="s">
        <v>489</v>
      </c>
      <c r="K49" s="344" t="s">
        <v>489</v>
      </c>
      <c r="L49" s="344" t="s">
        <v>489</v>
      </c>
      <c r="M49" s="345" t="s">
        <v>489</v>
      </c>
    </row>
    <row r="50" spans="2:13" ht="27.75" customHeight="1" x14ac:dyDescent="0.15">
      <c r="B50" s="1169" t="s">
        <v>40</v>
      </c>
      <c r="C50" s="1170"/>
      <c r="D50" s="107"/>
      <c r="E50" s="1175" t="s">
        <v>41</v>
      </c>
      <c r="F50" s="1175"/>
      <c r="G50" s="1175"/>
      <c r="H50" s="1176"/>
      <c r="I50" s="343">
        <v>6373</v>
      </c>
      <c r="J50" s="344">
        <v>6375</v>
      </c>
      <c r="K50" s="344">
        <v>6638</v>
      </c>
      <c r="L50" s="344">
        <v>6756</v>
      </c>
      <c r="M50" s="345">
        <v>6529</v>
      </c>
    </row>
    <row r="51" spans="2:13" ht="27.75" customHeight="1" x14ac:dyDescent="0.15">
      <c r="B51" s="1171"/>
      <c r="C51" s="1172"/>
      <c r="D51" s="104"/>
      <c r="E51" s="1175" t="s">
        <v>42</v>
      </c>
      <c r="F51" s="1175"/>
      <c r="G51" s="1175"/>
      <c r="H51" s="1176"/>
      <c r="I51" s="343">
        <v>280</v>
      </c>
      <c r="J51" s="344">
        <v>224</v>
      </c>
      <c r="K51" s="344">
        <v>250</v>
      </c>
      <c r="L51" s="344">
        <v>409</v>
      </c>
      <c r="M51" s="345">
        <v>417</v>
      </c>
    </row>
    <row r="52" spans="2:13" ht="27.75" customHeight="1" x14ac:dyDescent="0.15">
      <c r="B52" s="1173"/>
      <c r="C52" s="1174"/>
      <c r="D52" s="104"/>
      <c r="E52" s="1175" t="s">
        <v>43</v>
      </c>
      <c r="F52" s="1175"/>
      <c r="G52" s="1175"/>
      <c r="H52" s="1176"/>
      <c r="I52" s="343">
        <v>12700</v>
      </c>
      <c r="J52" s="344">
        <v>13100</v>
      </c>
      <c r="K52" s="344">
        <v>13736</v>
      </c>
      <c r="L52" s="344">
        <v>15744</v>
      </c>
      <c r="M52" s="345">
        <v>19111</v>
      </c>
    </row>
    <row r="53" spans="2:13" ht="27.75" customHeight="1" thickBot="1" x14ac:dyDescent="0.2">
      <c r="B53" s="1177" t="s">
        <v>19</v>
      </c>
      <c r="C53" s="1178"/>
      <c r="D53" s="108"/>
      <c r="E53" s="1179" t="s">
        <v>44</v>
      </c>
      <c r="F53" s="1179"/>
      <c r="G53" s="1179"/>
      <c r="H53" s="1180"/>
      <c r="I53" s="346">
        <v>-43</v>
      </c>
      <c r="J53" s="347">
        <v>-177</v>
      </c>
      <c r="K53" s="347">
        <v>-283</v>
      </c>
      <c r="L53" s="347">
        <v>-392</v>
      </c>
      <c r="M53" s="348">
        <v>1223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cuJ1JXNg5ln9kgVi7z0MgOz5/gfwsm45+Q6KMq3gI0hEAzDH2NqloUC/L2eqfL5XozYHc7FvYXg+u4X/56UxNg==" saltValue="/mCo937jlMmNuHJOnJrn5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120">
        <v>1200</v>
      </c>
      <c r="G55" s="120">
        <v>1246</v>
      </c>
      <c r="H55" s="121">
        <v>1246</v>
      </c>
    </row>
    <row r="56" spans="2:8" ht="52.5" customHeight="1" x14ac:dyDescent="0.15">
      <c r="B56" s="122"/>
      <c r="C56" s="1198" t="s">
        <v>47</v>
      </c>
      <c r="D56" s="1198"/>
      <c r="E56" s="1199"/>
      <c r="F56" s="123">
        <v>2177</v>
      </c>
      <c r="G56" s="123">
        <v>2435</v>
      </c>
      <c r="H56" s="124">
        <v>2627</v>
      </c>
    </row>
    <row r="57" spans="2:8" ht="53.25" customHeight="1" x14ac:dyDescent="0.15">
      <c r="B57" s="122"/>
      <c r="C57" s="1200" t="s">
        <v>48</v>
      </c>
      <c r="D57" s="1200"/>
      <c r="E57" s="1201"/>
      <c r="F57" s="125">
        <v>4290</v>
      </c>
      <c r="G57" s="125">
        <v>4298</v>
      </c>
      <c r="H57" s="126">
        <v>3940</v>
      </c>
    </row>
    <row r="58" spans="2:8" ht="45.75" customHeight="1" x14ac:dyDescent="0.15">
      <c r="B58" s="127"/>
      <c r="C58" s="1188" t="s">
        <v>550</v>
      </c>
      <c r="D58" s="1189"/>
      <c r="E58" s="1190"/>
      <c r="F58" s="349">
        <v>2550</v>
      </c>
      <c r="G58" s="349">
        <v>2391</v>
      </c>
      <c r="H58" s="128">
        <v>1912</v>
      </c>
    </row>
    <row r="59" spans="2:8" ht="45.75" customHeight="1" x14ac:dyDescent="0.15">
      <c r="B59" s="127"/>
      <c r="C59" s="1188" t="s">
        <v>551</v>
      </c>
      <c r="D59" s="1189"/>
      <c r="E59" s="1190"/>
      <c r="F59" s="349">
        <v>701</v>
      </c>
      <c r="G59" s="349">
        <v>806</v>
      </c>
      <c r="H59" s="128">
        <v>835</v>
      </c>
    </row>
    <row r="60" spans="2:8" ht="45.75" customHeight="1" x14ac:dyDescent="0.15">
      <c r="B60" s="127"/>
      <c r="C60" s="1188" t="s">
        <v>552</v>
      </c>
      <c r="D60" s="1189"/>
      <c r="E60" s="1190"/>
      <c r="F60" s="349">
        <v>204</v>
      </c>
      <c r="G60" s="349">
        <v>255</v>
      </c>
      <c r="H60" s="128">
        <v>343</v>
      </c>
    </row>
    <row r="61" spans="2:8" ht="45.75" customHeight="1" x14ac:dyDescent="0.15">
      <c r="B61" s="127"/>
      <c r="C61" s="1188" t="s">
        <v>554</v>
      </c>
      <c r="D61" s="1189"/>
      <c r="E61" s="1190"/>
      <c r="F61" s="349">
        <v>224</v>
      </c>
      <c r="G61" s="349">
        <v>236</v>
      </c>
      <c r="H61" s="128">
        <v>242</v>
      </c>
    </row>
    <row r="62" spans="2:8" ht="45.75" customHeight="1" thickBot="1" x14ac:dyDescent="0.2">
      <c r="B62" s="129"/>
      <c r="C62" s="1191" t="s">
        <v>553</v>
      </c>
      <c r="D62" s="1192"/>
      <c r="E62" s="1193"/>
      <c r="F62" s="350">
        <v>239</v>
      </c>
      <c r="G62" s="350">
        <v>239</v>
      </c>
      <c r="H62" s="130">
        <v>240</v>
      </c>
    </row>
    <row r="63" spans="2:8" ht="52.5" customHeight="1" thickBot="1" x14ac:dyDescent="0.2">
      <c r="B63" s="131"/>
      <c r="C63" s="1194" t="s">
        <v>49</v>
      </c>
      <c r="D63" s="1194"/>
      <c r="E63" s="1195"/>
      <c r="F63" s="132">
        <v>7668</v>
      </c>
      <c r="G63" s="132">
        <v>7979</v>
      </c>
      <c r="H63" s="133">
        <v>7813</v>
      </c>
    </row>
    <row r="64" spans="2:8" x14ac:dyDescent="0.15"/>
  </sheetData>
  <sheetProtection algorithmName="SHA-512" hashValue="x1QonpsNJ76Ve2VwWRWl1j3hpfBhWt5DRzz1a24vQb4jF+F9p5pKxI03cmzfAdAxygxsDOMADlpe98ipcoLF/Q==" saltValue="DZAm3rjZF6opycEKE+df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7E468-BFFB-46C8-852D-6C5AEEACC871}">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3" customWidth="1"/>
    <col min="2" max="107" width="2.5" style="253" customWidth="1"/>
    <col min="108" max="108" width="6.125" style="259" customWidth="1"/>
    <col min="109" max="109" width="5.875" style="257" customWidth="1"/>
    <col min="110" max="16384" width="8.625" style="253" hidden="1"/>
  </cols>
  <sheetData>
    <row r="1" spans="1:109" ht="42.75" customHeight="1" x14ac:dyDescent="0.15">
      <c r="A1" s="1202"/>
      <c r="B1" s="1203"/>
      <c r="DD1" s="253"/>
      <c r="DE1" s="253"/>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3"/>
      <c r="DE2" s="253"/>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3"/>
      <c r="DE3" s="253"/>
    </row>
    <row r="4" spans="1:109" s="251"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1"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1"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1"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1"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1"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1"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1"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1"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1"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1"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1" customFormat="1" x14ac:dyDescent="0.15">
      <c r="A15" s="253"/>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1" customFormat="1" x14ac:dyDescent="0.15">
      <c r="A16" s="253"/>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1" customFormat="1" x14ac:dyDescent="0.15">
      <c r="A17" s="253"/>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1" customFormat="1" x14ac:dyDescent="0.15">
      <c r="A18" s="253"/>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3"/>
      <c r="DE19" s="253"/>
    </row>
    <row r="20" spans="1:109" x14ac:dyDescent="0.15">
      <c r="DD20" s="253"/>
      <c r="DE20" s="253"/>
    </row>
    <row r="21" spans="1:109" ht="17.25" customHeight="1" x14ac:dyDescent="0.15">
      <c r="B21" s="1205"/>
      <c r="C21" s="255"/>
      <c r="D21" s="255"/>
      <c r="E21" s="255"/>
      <c r="F21" s="255"/>
      <c r="G21" s="255"/>
      <c r="H21" s="255"/>
      <c r="I21" s="255"/>
      <c r="J21" s="255"/>
      <c r="K21" s="255"/>
      <c r="L21" s="255"/>
      <c r="M21" s="255"/>
      <c r="N21" s="1206"/>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1206"/>
      <c r="AU21" s="255"/>
      <c r="AV21" s="255"/>
      <c r="AW21" s="255"/>
      <c r="AX21" s="255"/>
      <c r="AY21" s="255"/>
      <c r="AZ21" s="255"/>
      <c r="BA21" s="255"/>
      <c r="BB21" s="255"/>
      <c r="BC21" s="255"/>
      <c r="BD21" s="255"/>
      <c r="BE21" s="255"/>
      <c r="BF21" s="1206"/>
      <c r="BG21" s="255"/>
      <c r="BH21" s="255"/>
      <c r="BI21" s="255"/>
      <c r="BJ21" s="255"/>
      <c r="BK21" s="255"/>
      <c r="BL21" s="255"/>
      <c r="BM21" s="255"/>
      <c r="BN21" s="255"/>
      <c r="BO21" s="255"/>
      <c r="BP21" s="255"/>
      <c r="BQ21" s="255"/>
      <c r="BR21" s="1206"/>
      <c r="BS21" s="255"/>
      <c r="BT21" s="255"/>
      <c r="BU21" s="255"/>
      <c r="BV21" s="255"/>
      <c r="BW21" s="255"/>
      <c r="BX21" s="255"/>
      <c r="BY21" s="255"/>
      <c r="BZ21" s="255"/>
      <c r="CA21" s="255"/>
      <c r="CB21" s="255"/>
      <c r="CC21" s="255"/>
      <c r="CD21" s="1206"/>
      <c r="CE21" s="255"/>
      <c r="CF21" s="255"/>
      <c r="CG21" s="255"/>
      <c r="CH21" s="255"/>
      <c r="CI21" s="255"/>
      <c r="CJ21" s="255"/>
      <c r="CK21" s="255"/>
      <c r="CL21" s="255"/>
      <c r="CM21" s="255"/>
      <c r="CN21" s="255"/>
      <c r="CO21" s="255"/>
      <c r="CP21" s="1206"/>
      <c r="CQ21" s="255"/>
      <c r="CR21" s="255"/>
      <c r="CS21" s="255"/>
      <c r="CT21" s="255"/>
      <c r="CU21" s="255"/>
      <c r="CV21" s="255"/>
      <c r="CW21" s="255"/>
      <c r="CX21" s="255"/>
      <c r="CY21" s="255"/>
      <c r="CZ21" s="255"/>
      <c r="DA21" s="255"/>
      <c r="DB21" s="1206"/>
      <c r="DC21" s="255"/>
      <c r="DD21" s="256"/>
      <c r="DE21" s="253"/>
    </row>
    <row r="22" spans="1:109" ht="17.25" customHeight="1" x14ac:dyDescent="0.15">
      <c r="B22" s="257"/>
    </row>
    <row r="23" spans="1:109" x14ac:dyDescent="0.15">
      <c r="B23" s="257"/>
    </row>
    <row r="24" spans="1:109" x14ac:dyDescent="0.15">
      <c r="B24" s="257"/>
    </row>
    <row r="25" spans="1:109" x14ac:dyDescent="0.15">
      <c r="B25" s="257"/>
    </row>
    <row r="26" spans="1:109" x14ac:dyDescent="0.15">
      <c r="B26" s="257"/>
    </row>
    <row r="27" spans="1:109" x14ac:dyDescent="0.15">
      <c r="B27" s="257"/>
    </row>
    <row r="28" spans="1:109" x14ac:dyDescent="0.15">
      <c r="B28" s="257"/>
    </row>
    <row r="29" spans="1:109" x14ac:dyDescent="0.15">
      <c r="B29" s="257"/>
    </row>
    <row r="30" spans="1:109" x14ac:dyDescent="0.15">
      <c r="B30" s="257"/>
    </row>
    <row r="31" spans="1:109" x14ac:dyDescent="0.15">
      <c r="B31" s="257"/>
    </row>
    <row r="32" spans="1:109" x14ac:dyDescent="0.15">
      <c r="B32" s="257"/>
    </row>
    <row r="33" spans="2:109" x14ac:dyDescent="0.15">
      <c r="B33" s="257"/>
    </row>
    <row r="34" spans="2:109" x14ac:dyDescent="0.15">
      <c r="B34" s="257"/>
    </row>
    <row r="35" spans="2:109" x14ac:dyDescent="0.15">
      <c r="B35" s="257"/>
    </row>
    <row r="36" spans="2:109" x14ac:dyDescent="0.15">
      <c r="B36" s="257"/>
    </row>
    <row r="37" spans="2:109" x14ac:dyDescent="0.15">
      <c r="B37" s="257"/>
    </row>
    <row r="38" spans="2:109" x14ac:dyDescent="0.15">
      <c r="B38" s="257"/>
    </row>
    <row r="39" spans="2:109" x14ac:dyDescent="0.15">
      <c r="B39" s="338"/>
      <c r="C39" s="309"/>
      <c r="D39" s="309"/>
      <c r="E39" s="309"/>
      <c r="F39" s="309"/>
      <c r="G39" s="309"/>
      <c r="H39" s="309"/>
      <c r="I39" s="309"/>
      <c r="J39" s="309"/>
      <c r="K39" s="309"/>
      <c r="L39" s="309"/>
      <c r="M39" s="309"/>
      <c r="N39" s="309"/>
      <c r="O39" s="309"/>
      <c r="P39" s="309"/>
      <c r="Q39" s="309"/>
      <c r="R39" s="309"/>
      <c r="S39" s="309"/>
      <c r="T39" s="309"/>
      <c r="U39" s="309"/>
      <c r="V39" s="309"/>
      <c r="W39" s="309"/>
      <c r="X39" s="309"/>
      <c r="Y39" s="309"/>
      <c r="Z39" s="309"/>
      <c r="AA39" s="309"/>
      <c r="AB39" s="309"/>
      <c r="AC39" s="309"/>
      <c r="AD39" s="309"/>
      <c r="AE39" s="309"/>
      <c r="AF39" s="309"/>
      <c r="AG39" s="309"/>
      <c r="AH39" s="309"/>
      <c r="AI39" s="309"/>
      <c r="AJ39" s="309"/>
      <c r="AK39" s="309"/>
      <c r="AL39" s="309"/>
      <c r="AM39" s="309"/>
      <c r="AN39" s="309"/>
      <c r="AO39" s="309"/>
      <c r="AP39" s="309"/>
      <c r="AQ39" s="309"/>
      <c r="AR39" s="309"/>
      <c r="AS39" s="309"/>
      <c r="AT39" s="309"/>
      <c r="AU39" s="309"/>
      <c r="AV39" s="309"/>
      <c r="AW39" s="309"/>
      <c r="AX39" s="309"/>
      <c r="AY39" s="309"/>
      <c r="AZ39" s="309"/>
      <c r="BA39" s="309"/>
      <c r="BB39" s="309"/>
      <c r="BC39" s="309"/>
      <c r="BD39" s="309"/>
      <c r="BE39" s="309"/>
      <c r="BF39" s="309"/>
      <c r="BG39" s="309"/>
      <c r="BH39" s="309"/>
      <c r="BI39" s="309"/>
      <c r="BJ39" s="309"/>
      <c r="BK39" s="309"/>
      <c r="BL39" s="309"/>
      <c r="BM39" s="309"/>
      <c r="BN39" s="309"/>
      <c r="BO39" s="309"/>
      <c r="BP39" s="309"/>
      <c r="BQ39" s="309"/>
      <c r="BR39" s="309"/>
      <c r="BS39" s="309"/>
      <c r="BT39" s="309"/>
      <c r="BU39" s="309"/>
      <c r="BV39" s="309"/>
      <c r="BW39" s="309"/>
      <c r="BX39" s="309"/>
      <c r="BY39" s="309"/>
      <c r="BZ39" s="309"/>
      <c r="CA39" s="309"/>
      <c r="CB39" s="309"/>
      <c r="CC39" s="309"/>
      <c r="CD39" s="309"/>
      <c r="CE39" s="309"/>
      <c r="CF39" s="309"/>
      <c r="CG39" s="309"/>
      <c r="CH39" s="309"/>
      <c r="CI39" s="309"/>
      <c r="CJ39" s="309"/>
      <c r="CK39" s="309"/>
      <c r="CL39" s="309"/>
      <c r="CM39" s="309"/>
      <c r="CN39" s="309"/>
      <c r="CO39" s="309"/>
      <c r="CP39" s="309"/>
      <c r="CQ39" s="309"/>
      <c r="CR39" s="309"/>
      <c r="CS39" s="309"/>
      <c r="CT39" s="309"/>
      <c r="CU39" s="309"/>
      <c r="CV39" s="309"/>
      <c r="CW39" s="309"/>
      <c r="CX39" s="309"/>
      <c r="CY39" s="309"/>
      <c r="CZ39" s="309"/>
      <c r="DA39" s="309"/>
      <c r="DB39" s="309"/>
      <c r="DC39" s="309"/>
      <c r="DD39" s="339"/>
    </row>
    <row r="40" spans="2:109" x14ac:dyDescent="0.15">
      <c r="B40" s="1207"/>
      <c r="DD40" s="1207"/>
      <c r="DE40" s="253"/>
    </row>
    <row r="41" spans="2:109" ht="17.25" x14ac:dyDescent="0.15">
      <c r="B41" s="254" t="s">
        <v>564</v>
      </c>
      <c r="C41" s="255"/>
      <c r="D41" s="255"/>
      <c r="E41" s="255"/>
      <c r="F41" s="255"/>
      <c r="G41" s="255"/>
      <c r="H41" s="255"/>
      <c r="I41" s="255"/>
      <c r="J41" s="255"/>
      <c r="K41" s="255"/>
      <c r="L41" s="255"/>
      <c r="M41" s="255"/>
      <c r="N41" s="255"/>
      <c r="O41" s="255"/>
      <c r="P41" s="255"/>
      <c r="Q41" s="255"/>
      <c r="R41" s="255"/>
      <c r="S41" s="255"/>
      <c r="T41" s="255"/>
      <c r="U41" s="255"/>
      <c r="V41" s="255"/>
      <c r="W41" s="255"/>
      <c r="X41" s="255"/>
      <c r="Y41" s="255"/>
      <c r="Z41" s="255"/>
      <c r="AA41" s="255"/>
      <c r="AB41" s="255"/>
      <c r="AC41" s="255"/>
      <c r="AD41" s="255"/>
      <c r="AE41" s="255"/>
      <c r="AF41" s="255"/>
      <c r="AG41" s="255"/>
      <c r="AH41" s="255"/>
      <c r="AI41" s="255"/>
      <c r="AJ41" s="255"/>
      <c r="AK41" s="255"/>
      <c r="AL41" s="255"/>
      <c r="AM41" s="255"/>
      <c r="AN41" s="255"/>
      <c r="AO41" s="255"/>
      <c r="AP41" s="255"/>
      <c r="AQ41" s="255"/>
      <c r="AR41" s="255"/>
      <c r="AS41" s="255"/>
      <c r="AT41" s="255"/>
      <c r="AU41" s="255"/>
      <c r="AV41" s="255"/>
      <c r="AW41" s="255"/>
      <c r="AX41" s="255"/>
      <c r="AY41" s="255"/>
      <c r="AZ41" s="255"/>
      <c r="BA41" s="255"/>
      <c r="BB41" s="255"/>
      <c r="BC41" s="255"/>
      <c r="BD41" s="255"/>
      <c r="BE41" s="255"/>
      <c r="BF41" s="255"/>
      <c r="BG41" s="255"/>
      <c r="BH41" s="255"/>
      <c r="BI41" s="255"/>
      <c r="BJ41" s="255"/>
      <c r="BK41" s="255"/>
      <c r="BL41" s="255"/>
      <c r="BM41" s="255"/>
      <c r="BN41" s="255"/>
      <c r="BO41" s="255"/>
      <c r="BP41" s="255"/>
      <c r="BQ41" s="255"/>
      <c r="BR41" s="255"/>
      <c r="BS41" s="255"/>
      <c r="BT41" s="255"/>
      <c r="BU41" s="255"/>
      <c r="BV41" s="255"/>
      <c r="BW41" s="255"/>
      <c r="BX41" s="255"/>
      <c r="BY41" s="255"/>
      <c r="BZ41" s="255"/>
      <c r="CA41" s="255"/>
      <c r="CB41" s="255"/>
      <c r="CC41" s="255"/>
      <c r="CD41" s="255"/>
      <c r="CE41" s="255"/>
      <c r="CF41" s="255"/>
      <c r="CG41" s="255"/>
      <c r="CH41" s="255"/>
      <c r="CI41" s="255"/>
      <c r="CJ41" s="255"/>
      <c r="CK41" s="255"/>
      <c r="CL41" s="255"/>
      <c r="CM41" s="255"/>
      <c r="CN41" s="255"/>
      <c r="CO41" s="255"/>
      <c r="CP41" s="255"/>
      <c r="CQ41" s="255"/>
      <c r="CR41" s="255"/>
      <c r="CS41" s="255"/>
      <c r="CT41" s="255"/>
      <c r="CU41" s="255"/>
      <c r="CV41" s="255"/>
      <c r="CW41" s="255"/>
      <c r="CX41" s="255"/>
      <c r="CY41" s="255"/>
      <c r="CZ41" s="255"/>
      <c r="DA41" s="255"/>
      <c r="DB41" s="255"/>
      <c r="DC41" s="255"/>
      <c r="DD41" s="256"/>
    </row>
    <row r="42" spans="2:109" x14ac:dyDescent="0.15">
      <c r="B42" s="257"/>
      <c r="G42" s="1208"/>
      <c r="I42" s="1209"/>
      <c r="J42" s="1209"/>
      <c r="K42" s="1209"/>
      <c r="AM42" s="1208"/>
      <c r="AN42" s="1208" t="s">
        <v>565</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7"/>
      <c r="AN43" s="1210" t="s">
        <v>566</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7"/>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7"/>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7"/>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7"/>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7"/>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7"/>
      <c r="AN49" s="253" t="s">
        <v>567</v>
      </c>
    </row>
    <row r="50" spans="1:109" x14ac:dyDescent="0.15">
      <c r="B50" s="257"/>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528</v>
      </c>
      <c r="BQ50" s="1226"/>
      <c r="BR50" s="1226"/>
      <c r="BS50" s="1226"/>
      <c r="BT50" s="1226"/>
      <c r="BU50" s="1226"/>
      <c r="BV50" s="1226"/>
      <c r="BW50" s="1226"/>
      <c r="BX50" s="1226" t="s">
        <v>529</v>
      </c>
      <c r="BY50" s="1226"/>
      <c r="BZ50" s="1226"/>
      <c r="CA50" s="1226"/>
      <c r="CB50" s="1226"/>
      <c r="CC50" s="1226"/>
      <c r="CD50" s="1226"/>
      <c r="CE50" s="1226"/>
      <c r="CF50" s="1226" t="s">
        <v>530</v>
      </c>
      <c r="CG50" s="1226"/>
      <c r="CH50" s="1226"/>
      <c r="CI50" s="1226"/>
      <c r="CJ50" s="1226"/>
      <c r="CK50" s="1226"/>
      <c r="CL50" s="1226"/>
      <c r="CM50" s="1226"/>
      <c r="CN50" s="1226" t="s">
        <v>531</v>
      </c>
      <c r="CO50" s="1226"/>
      <c r="CP50" s="1226"/>
      <c r="CQ50" s="1226"/>
      <c r="CR50" s="1226"/>
      <c r="CS50" s="1226"/>
      <c r="CT50" s="1226"/>
      <c r="CU50" s="1226"/>
      <c r="CV50" s="1226" t="s">
        <v>532</v>
      </c>
      <c r="CW50" s="1226"/>
      <c r="CX50" s="1226"/>
      <c r="CY50" s="1226"/>
      <c r="CZ50" s="1226"/>
      <c r="DA50" s="1226"/>
      <c r="DB50" s="1226"/>
      <c r="DC50" s="1226"/>
    </row>
    <row r="51" spans="1:109" ht="13.5" customHeight="1" x14ac:dyDescent="0.15">
      <c r="B51" s="257"/>
      <c r="G51" s="1227"/>
      <c r="H51" s="1227"/>
      <c r="I51" s="1228"/>
      <c r="J51" s="1228"/>
      <c r="K51" s="1229"/>
      <c r="L51" s="1229"/>
      <c r="M51" s="1229"/>
      <c r="N51" s="1229"/>
      <c r="AM51" s="1219"/>
      <c r="AN51" s="1230" t="s">
        <v>568</v>
      </c>
      <c r="AO51" s="1230"/>
      <c r="AP51" s="1230"/>
      <c r="AQ51" s="1230"/>
      <c r="AR51" s="1230"/>
      <c r="AS51" s="1230"/>
      <c r="AT51" s="1230"/>
      <c r="AU51" s="1230"/>
      <c r="AV51" s="1230"/>
      <c r="AW51" s="1230"/>
      <c r="AX51" s="1230"/>
      <c r="AY51" s="1230"/>
      <c r="AZ51" s="1230"/>
      <c r="BA51" s="1230"/>
      <c r="BB51" s="1230" t="s">
        <v>569</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v>22</v>
      </c>
      <c r="CW51" s="1231"/>
      <c r="CX51" s="1231"/>
      <c r="CY51" s="1231"/>
      <c r="CZ51" s="1231"/>
      <c r="DA51" s="1231"/>
      <c r="DB51" s="1231"/>
      <c r="DC51" s="1231"/>
    </row>
    <row r="52" spans="1:109" x14ac:dyDescent="0.15">
      <c r="B52" s="257"/>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7"/>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570</v>
      </c>
      <c r="BC53" s="1230"/>
      <c r="BD53" s="1230"/>
      <c r="BE53" s="1230"/>
      <c r="BF53" s="1230"/>
      <c r="BG53" s="1230"/>
      <c r="BH53" s="1230"/>
      <c r="BI53" s="1230"/>
      <c r="BJ53" s="1230"/>
      <c r="BK53" s="1230"/>
      <c r="BL53" s="1230"/>
      <c r="BM53" s="1230"/>
      <c r="BN53" s="1230"/>
      <c r="BO53" s="1230"/>
      <c r="BP53" s="1231">
        <v>61.3</v>
      </c>
      <c r="BQ53" s="1231"/>
      <c r="BR53" s="1231"/>
      <c r="BS53" s="1231"/>
      <c r="BT53" s="1231"/>
      <c r="BU53" s="1231"/>
      <c r="BV53" s="1231"/>
      <c r="BW53" s="1231"/>
      <c r="BX53" s="1231">
        <v>61.3</v>
      </c>
      <c r="BY53" s="1231"/>
      <c r="BZ53" s="1231"/>
      <c r="CA53" s="1231"/>
      <c r="CB53" s="1231"/>
      <c r="CC53" s="1231"/>
      <c r="CD53" s="1231"/>
      <c r="CE53" s="1231"/>
      <c r="CF53" s="1231">
        <v>62.4</v>
      </c>
      <c r="CG53" s="1231"/>
      <c r="CH53" s="1231"/>
      <c r="CI53" s="1231"/>
      <c r="CJ53" s="1231"/>
      <c r="CK53" s="1231"/>
      <c r="CL53" s="1231"/>
      <c r="CM53" s="1231"/>
      <c r="CN53" s="1231">
        <v>62.9</v>
      </c>
      <c r="CO53" s="1231"/>
      <c r="CP53" s="1231"/>
      <c r="CQ53" s="1231"/>
      <c r="CR53" s="1231"/>
      <c r="CS53" s="1231"/>
      <c r="CT53" s="1231"/>
      <c r="CU53" s="1231"/>
      <c r="CV53" s="1231">
        <v>58</v>
      </c>
      <c r="CW53" s="1231"/>
      <c r="CX53" s="1231"/>
      <c r="CY53" s="1231"/>
      <c r="CZ53" s="1231"/>
      <c r="DA53" s="1231"/>
      <c r="DB53" s="1231"/>
      <c r="DC53" s="1231"/>
    </row>
    <row r="54" spans="1:109" x14ac:dyDescent="0.15">
      <c r="A54" s="1209"/>
      <c r="B54" s="257"/>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7"/>
      <c r="G55" s="1220"/>
      <c r="H55" s="1220"/>
      <c r="I55" s="1220"/>
      <c r="J55" s="1220"/>
      <c r="K55" s="1229"/>
      <c r="L55" s="1229"/>
      <c r="M55" s="1229"/>
      <c r="N55" s="1229"/>
      <c r="AN55" s="1226" t="s">
        <v>571</v>
      </c>
      <c r="AO55" s="1226"/>
      <c r="AP55" s="1226"/>
      <c r="AQ55" s="1226"/>
      <c r="AR55" s="1226"/>
      <c r="AS55" s="1226"/>
      <c r="AT55" s="1226"/>
      <c r="AU55" s="1226"/>
      <c r="AV55" s="1226"/>
      <c r="AW55" s="1226"/>
      <c r="AX55" s="1226"/>
      <c r="AY55" s="1226"/>
      <c r="AZ55" s="1226"/>
      <c r="BA55" s="1226"/>
      <c r="BB55" s="1230" t="s">
        <v>569</v>
      </c>
      <c r="BC55" s="1230"/>
      <c r="BD55" s="1230"/>
      <c r="BE55" s="1230"/>
      <c r="BF55" s="1230"/>
      <c r="BG55" s="1230"/>
      <c r="BH55" s="1230"/>
      <c r="BI55" s="1230"/>
      <c r="BJ55" s="1230"/>
      <c r="BK55" s="1230"/>
      <c r="BL55" s="1230"/>
      <c r="BM55" s="1230"/>
      <c r="BN55" s="1230"/>
      <c r="BO55" s="1230"/>
      <c r="BP55" s="1231">
        <v>49.1</v>
      </c>
      <c r="BQ55" s="1231"/>
      <c r="BR55" s="1231"/>
      <c r="BS55" s="1231"/>
      <c r="BT55" s="1231"/>
      <c r="BU55" s="1231"/>
      <c r="BV55" s="1231"/>
      <c r="BW55" s="1231"/>
      <c r="BX55" s="1231">
        <v>41.5</v>
      </c>
      <c r="BY55" s="1231"/>
      <c r="BZ55" s="1231"/>
      <c r="CA55" s="1231"/>
      <c r="CB55" s="1231"/>
      <c r="CC55" s="1231"/>
      <c r="CD55" s="1231"/>
      <c r="CE55" s="1231"/>
      <c r="CF55" s="1231">
        <v>25.2</v>
      </c>
      <c r="CG55" s="1231"/>
      <c r="CH55" s="1231"/>
      <c r="CI55" s="1231"/>
      <c r="CJ55" s="1231"/>
      <c r="CK55" s="1231"/>
      <c r="CL55" s="1231"/>
      <c r="CM55" s="1231"/>
      <c r="CN55" s="1231">
        <v>15.7</v>
      </c>
      <c r="CO55" s="1231"/>
      <c r="CP55" s="1231"/>
      <c r="CQ55" s="1231"/>
      <c r="CR55" s="1231"/>
      <c r="CS55" s="1231"/>
      <c r="CT55" s="1231"/>
      <c r="CU55" s="1231"/>
      <c r="CV55" s="1231">
        <v>10.199999999999999</v>
      </c>
      <c r="CW55" s="1231"/>
      <c r="CX55" s="1231"/>
      <c r="CY55" s="1231"/>
      <c r="CZ55" s="1231"/>
      <c r="DA55" s="1231"/>
      <c r="DB55" s="1231"/>
      <c r="DC55" s="1231"/>
    </row>
    <row r="56" spans="1:109" x14ac:dyDescent="0.15">
      <c r="A56" s="1209"/>
      <c r="B56" s="257"/>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3"/>
      <c r="AN57" s="1226"/>
      <c r="AO57" s="1226"/>
      <c r="AP57" s="1226"/>
      <c r="AQ57" s="1226"/>
      <c r="AR57" s="1226"/>
      <c r="AS57" s="1226"/>
      <c r="AT57" s="1226"/>
      <c r="AU57" s="1226"/>
      <c r="AV57" s="1226"/>
      <c r="AW57" s="1226"/>
      <c r="AX57" s="1226"/>
      <c r="AY57" s="1226"/>
      <c r="AZ57" s="1226"/>
      <c r="BA57" s="1226"/>
      <c r="BB57" s="1230" t="s">
        <v>570</v>
      </c>
      <c r="BC57" s="1230"/>
      <c r="BD57" s="1230"/>
      <c r="BE57" s="1230"/>
      <c r="BF57" s="1230"/>
      <c r="BG57" s="1230"/>
      <c r="BH57" s="1230"/>
      <c r="BI57" s="1230"/>
      <c r="BJ57" s="1230"/>
      <c r="BK57" s="1230"/>
      <c r="BL57" s="1230"/>
      <c r="BM57" s="1230"/>
      <c r="BN57" s="1230"/>
      <c r="BO57" s="1230"/>
      <c r="BP57" s="1231">
        <v>61</v>
      </c>
      <c r="BQ57" s="1231"/>
      <c r="BR57" s="1231"/>
      <c r="BS57" s="1231"/>
      <c r="BT57" s="1231"/>
      <c r="BU57" s="1231"/>
      <c r="BV57" s="1231"/>
      <c r="BW57" s="1231"/>
      <c r="BX57" s="1231">
        <v>61.7</v>
      </c>
      <c r="BY57" s="1231"/>
      <c r="BZ57" s="1231"/>
      <c r="CA57" s="1231"/>
      <c r="CB57" s="1231"/>
      <c r="CC57" s="1231"/>
      <c r="CD57" s="1231"/>
      <c r="CE57" s="1231"/>
      <c r="CF57" s="1231">
        <v>62.5</v>
      </c>
      <c r="CG57" s="1231"/>
      <c r="CH57" s="1231"/>
      <c r="CI57" s="1231"/>
      <c r="CJ57" s="1231"/>
      <c r="CK57" s="1231"/>
      <c r="CL57" s="1231"/>
      <c r="CM57" s="1231"/>
      <c r="CN57" s="1231">
        <v>64.3</v>
      </c>
      <c r="CO57" s="1231"/>
      <c r="CP57" s="1231"/>
      <c r="CQ57" s="1231"/>
      <c r="CR57" s="1231"/>
      <c r="CS57" s="1231"/>
      <c r="CT57" s="1231"/>
      <c r="CU57" s="1231"/>
      <c r="CV57" s="1231">
        <v>64.7</v>
      </c>
      <c r="CW57" s="1231"/>
      <c r="CX57" s="1231"/>
      <c r="CY57" s="1231"/>
      <c r="CZ57" s="1231"/>
      <c r="DA57" s="1231"/>
      <c r="DB57" s="1231"/>
      <c r="DC57" s="1231"/>
      <c r="DD57" s="1234"/>
      <c r="DE57" s="1232"/>
    </row>
    <row r="58" spans="1:109" s="1209" customFormat="1" x14ac:dyDescent="0.15">
      <c r="A58" s="253"/>
      <c r="B58" s="1232"/>
      <c r="G58" s="1220"/>
      <c r="H58" s="1220"/>
      <c r="I58" s="1233"/>
      <c r="J58" s="1233"/>
      <c r="K58" s="1229"/>
      <c r="L58" s="1229"/>
      <c r="M58" s="1229"/>
      <c r="N58" s="1229"/>
      <c r="AM58" s="253"/>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3"/>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3"/>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3"/>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3"/>
    </row>
    <row r="63" spans="1:109" ht="17.25" x14ac:dyDescent="0.15">
      <c r="B63" s="310" t="s">
        <v>572</v>
      </c>
    </row>
    <row r="64" spans="1:109" x14ac:dyDescent="0.15">
      <c r="B64" s="257"/>
      <c r="G64" s="1208"/>
      <c r="I64" s="1240"/>
      <c r="J64" s="1240"/>
      <c r="K64" s="1240"/>
      <c r="L64" s="1240"/>
      <c r="M64" s="1240"/>
      <c r="N64" s="1241"/>
      <c r="AM64" s="1208"/>
      <c r="AN64" s="1208" t="s">
        <v>565</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7"/>
      <c r="AN65" s="1210" t="s">
        <v>573</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7"/>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7"/>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7"/>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7"/>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7"/>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7"/>
      <c r="G71" s="1245"/>
      <c r="I71" s="1246"/>
      <c r="J71" s="1243"/>
      <c r="K71" s="1243"/>
      <c r="L71" s="1244"/>
      <c r="M71" s="1243"/>
      <c r="N71" s="1244"/>
      <c r="AM71" s="1245"/>
      <c r="AN71" s="253" t="s">
        <v>567</v>
      </c>
    </row>
    <row r="72" spans="2:107" x14ac:dyDescent="0.15">
      <c r="B72" s="257"/>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528</v>
      </c>
      <c r="BQ72" s="1226"/>
      <c r="BR72" s="1226"/>
      <c r="BS72" s="1226"/>
      <c r="BT72" s="1226"/>
      <c r="BU72" s="1226"/>
      <c r="BV72" s="1226"/>
      <c r="BW72" s="1226"/>
      <c r="BX72" s="1226" t="s">
        <v>529</v>
      </c>
      <c r="BY72" s="1226"/>
      <c r="BZ72" s="1226"/>
      <c r="CA72" s="1226"/>
      <c r="CB72" s="1226"/>
      <c r="CC72" s="1226"/>
      <c r="CD72" s="1226"/>
      <c r="CE72" s="1226"/>
      <c r="CF72" s="1226" t="s">
        <v>530</v>
      </c>
      <c r="CG72" s="1226"/>
      <c r="CH72" s="1226"/>
      <c r="CI72" s="1226"/>
      <c r="CJ72" s="1226"/>
      <c r="CK72" s="1226"/>
      <c r="CL72" s="1226"/>
      <c r="CM72" s="1226"/>
      <c r="CN72" s="1226" t="s">
        <v>531</v>
      </c>
      <c r="CO72" s="1226"/>
      <c r="CP72" s="1226"/>
      <c r="CQ72" s="1226"/>
      <c r="CR72" s="1226"/>
      <c r="CS72" s="1226"/>
      <c r="CT72" s="1226"/>
      <c r="CU72" s="1226"/>
      <c r="CV72" s="1226" t="s">
        <v>532</v>
      </c>
      <c r="CW72" s="1226"/>
      <c r="CX72" s="1226"/>
      <c r="CY72" s="1226"/>
      <c r="CZ72" s="1226"/>
      <c r="DA72" s="1226"/>
      <c r="DB72" s="1226"/>
      <c r="DC72" s="1226"/>
    </row>
    <row r="73" spans="2:107" x14ac:dyDescent="0.15">
      <c r="B73" s="257"/>
      <c r="G73" s="1227"/>
      <c r="H73" s="1227"/>
      <c r="I73" s="1227"/>
      <c r="J73" s="1227"/>
      <c r="K73" s="1247"/>
      <c r="L73" s="1247"/>
      <c r="M73" s="1247"/>
      <c r="N73" s="1247"/>
      <c r="AM73" s="1219"/>
      <c r="AN73" s="1230" t="s">
        <v>568</v>
      </c>
      <c r="AO73" s="1230"/>
      <c r="AP73" s="1230"/>
      <c r="AQ73" s="1230"/>
      <c r="AR73" s="1230"/>
      <c r="AS73" s="1230"/>
      <c r="AT73" s="1230"/>
      <c r="AU73" s="1230"/>
      <c r="AV73" s="1230"/>
      <c r="AW73" s="1230"/>
      <c r="AX73" s="1230"/>
      <c r="AY73" s="1230"/>
      <c r="AZ73" s="1230"/>
      <c r="BA73" s="1230"/>
      <c r="BB73" s="1230" t="s">
        <v>569</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v>22</v>
      </c>
      <c r="CW73" s="1231"/>
      <c r="CX73" s="1231"/>
      <c r="CY73" s="1231"/>
      <c r="CZ73" s="1231"/>
      <c r="DA73" s="1231"/>
      <c r="DB73" s="1231"/>
      <c r="DC73" s="1231"/>
    </row>
    <row r="74" spans="2:107" x14ac:dyDescent="0.15">
      <c r="B74" s="257"/>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7"/>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574</v>
      </c>
      <c r="BC75" s="1230"/>
      <c r="BD75" s="1230"/>
      <c r="BE75" s="1230"/>
      <c r="BF75" s="1230"/>
      <c r="BG75" s="1230"/>
      <c r="BH75" s="1230"/>
      <c r="BI75" s="1230"/>
      <c r="BJ75" s="1230"/>
      <c r="BK75" s="1230"/>
      <c r="BL75" s="1230"/>
      <c r="BM75" s="1230"/>
      <c r="BN75" s="1230"/>
      <c r="BO75" s="1230"/>
      <c r="BP75" s="1231">
        <v>7.4</v>
      </c>
      <c r="BQ75" s="1231"/>
      <c r="BR75" s="1231"/>
      <c r="BS75" s="1231"/>
      <c r="BT75" s="1231"/>
      <c r="BU75" s="1231"/>
      <c r="BV75" s="1231"/>
      <c r="BW75" s="1231"/>
      <c r="BX75" s="1231">
        <v>6.7</v>
      </c>
      <c r="BY75" s="1231"/>
      <c r="BZ75" s="1231"/>
      <c r="CA75" s="1231"/>
      <c r="CB75" s="1231"/>
      <c r="CC75" s="1231"/>
      <c r="CD75" s="1231"/>
      <c r="CE75" s="1231"/>
      <c r="CF75" s="1231">
        <v>5.9</v>
      </c>
      <c r="CG75" s="1231"/>
      <c r="CH75" s="1231"/>
      <c r="CI75" s="1231"/>
      <c r="CJ75" s="1231"/>
      <c r="CK75" s="1231"/>
      <c r="CL75" s="1231"/>
      <c r="CM75" s="1231"/>
      <c r="CN75" s="1231">
        <v>5.4</v>
      </c>
      <c r="CO75" s="1231"/>
      <c r="CP75" s="1231"/>
      <c r="CQ75" s="1231"/>
      <c r="CR75" s="1231"/>
      <c r="CS75" s="1231"/>
      <c r="CT75" s="1231"/>
      <c r="CU75" s="1231"/>
      <c r="CV75" s="1231">
        <v>5.3</v>
      </c>
      <c r="CW75" s="1231"/>
      <c r="CX75" s="1231"/>
      <c r="CY75" s="1231"/>
      <c r="CZ75" s="1231"/>
      <c r="DA75" s="1231"/>
      <c r="DB75" s="1231"/>
      <c r="DC75" s="1231"/>
    </row>
    <row r="76" spans="2:107" x14ac:dyDescent="0.15">
      <c r="B76" s="257"/>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7"/>
      <c r="G77" s="1220"/>
      <c r="H77" s="1220"/>
      <c r="I77" s="1220"/>
      <c r="J77" s="1220"/>
      <c r="K77" s="1247"/>
      <c r="L77" s="1247"/>
      <c r="M77" s="1247"/>
      <c r="N77" s="1247"/>
      <c r="AN77" s="1226" t="s">
        <v>571</v>
      </c>
      <c r="AO77" s="1226"/>
      <c r="AP77" s="1226"/>
      <c r="AQ77" s="1226"/>
      <c r="AR77" s="1226"/>
      <c r="AS77" s="1226"/>
      <c r="AT77" s="1226"/>
      <c r="AU77" s="1226"/>
      <c r="AV77" s="1226"/>
      <c r="AW77" s="1226"/>
      <c r="AX77" s="1226"/>
      <c r="AY77" s="1226"/>
      <c r="AZ77" s="1226"/>
      <c r="BA77" s="1226"/>
      <c r="BB77" s="1230" t="s">
        <v>569</v>
      </c>
      <c r="BC77" s="1230"/>
      <c r="BD77" s="1230"/>
      <c r="BE77" s="1230"/>
      <c r="BF77" s="1230"/>
      <c r="BG77" s="1230"/>
      <c r="BH77" s="1230"/>
      <c r="BI77" s="1230"/>
      <c r="BJ77" s="1230"/>
      <c r="BK77" s="1230"/>
      <c r="BL77" s="1230"/>
      <c r="BM77" s="1230"/>
      <c r="BN77" s="1230"/>
      <c r="BO77" s="1230"/>
      <c r="BP77" s="1231">
        <v>49.1</v>
      </c>
      <c r="BQ77" s="1231"/>
      <c r="BR77" s="1231"/>
      <c r="BS77" s="1231"/>
      <c r="BT77" s="1231"/>
      <c r="BU77" s="1231"/>
      <c r="BV77" s="1231"/>
      <c r="BW77" s="1231"/>
      <c r="BX77" s="1231">
        <v>41.5</v>
      </c>
      <c r="BY77" s="1231"/>
      <c r="BZ77" s="1231"/>
      <c r="CA77" s="1231"/>
      <c r="CB77" s="1231"/>
      <c r="CC77" s="1231"/>
      <c r="CD77" s="1231"/>
      <c r="CE77" s="1231"/>
      <c r="CF77" s="1231">
        <v>25.2</v>
      </c>
      <c r="CG77" s="1231"/>
      <c r="CH77" s="1231"/>
      <c r="CI77" s="1231"/>
      <c r="CJ77" s="1231"/>
      <c r="CK77" s="1231"/>
      <c r="CL77" s="1231"/>
      <c r="CM77" s="1231"/>
      <c r="CN77" s="1231">
        <v>15.7</v>
      </c>
      <c r="CO77" s="1231"/>
      <c r="CP77" s="1231"/>
      <c r="CQ77" s="1231"/>
      <c r="CR77" s="1231"/>
      <c r="CS77" s="1231"/>
      <c r="CT77" s="1231"/>
      <c r="CU77" s="1231"/>
      <c r="CV77" s="1231">
        <v>10.199999999999999</v>
      </c>
      <c r="CW77" s="1231"/>
      <c r="CX77" s="1231"/>
      <c r="CY77" s="1231"/>
      <c r="CZ77" s="1231"/>
      <c r="DA77" s="1231"/>
      <c r="DB77" s="1231"/>
      <c r="DC77" s="1231"/>
    </row>
    <row r="78" spans="2:107" x14ac:dyDescent="0.15">
      <c r="B78" s="257"/>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7"/>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574</v>
      </c>
      <c r="BC79" s="1230"/>
      <c r="BD79" s="1230"/>
      <c r="BE79" s="1230"/>
      <c r="BF79" s="1230"/>
      <c r="BG79" s="1230"/>
      <c r="BH79" s="1230"/>
      <c r="BI79" s="1230"/>
      <c r="BJ79" s="1230"/>
      <c r="BK79" s="1230"/>
      <c r="BL79" s="1230"/>
      <c r="BM79" s="1230"/>
      <c r="BN79" s="1230"/>
      <c r="BO79" s="1230"/>
      <c r="BP79" s="1231">
        <v>9.5</v>
      </c>
      <c r="BQ79" s="1231"/>
      <c r="BR79" s="1231"/>
      <c r="BS79" s="1231"/>
      <c r="BT79" s="1231"/>
      <c r="BU79" s="1231"/>
      <c r="BV79" s="1231"/>
      <c r="BW79" s="1231"/>
      <c r="BX79" s="1231">
        <v>9.1999999999999993</v>
      </c>
      <c r="BY79" s="1231"/>
      <c r="BZ79" s="1231"/>
      <c r="CA79" s="1231"/>
      <c r="CB79" s="1231"/>
      <c r="CC79" s="1231"/>
      <c r="CD79" s="1231"/>
      <c r="CE79" s="1231"/>
      <c r="CF79" s="1231">
        <v>8.9</v>
      </c>
      <c r="CG79" s="1231"/>
      <c r="CH79" s="1231"/>
      <c r="CI79" s="1231"/>
      <c r="CJ79" s="1231"/>
      <c r="CK79" s="1231"/>
      <c r="CL79" s="1231"/>
      <c r="CM79" s="1231"/>
      <c r="CN79" s="1231">
        <v>8.9</v>
      </c>
      <c r="CO79" s="1231"/>
      <c r="CP79" s="1231"/>
      <c r="CQ79" s="1231"/>
      <c r="CR79" s="1231"/>
      <c r="CS79" s="1231"/>
      <c r="CT79" s="1231"/>
      <c r="CU79" s="1231"/>
      <c r="CV79" s="1231">
        <v>9</v>
      </c>
      <c r="CW79" s="1231"/>
      <c r="CX79" s="1231"/>
      <c r="CY79" s="1231"/>
      <c r="CZ79" s="1231"/>
      <c r="DA79" s="1231"/>
      <c r="DB79" s="1231"/>
      <c r="DC79" s="1231"/>
    </row>
    <row r="80" spans="2:107" x14ac:dyDescent="0.15">
      <c r="B80" s="257"/>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7"/>
    </row>
    <row r="82" spans="2:109" ht="17.25" x14ac:dyDescent="0.15">
      <c r="B82" s="257"/>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38"/>
      <c r="C83" s="309"/>
      <c r="D83" s="309"/>
      <c r="E83" s="309"/>
      <c r="F83" s="309"/>
      <c r="G83" s="309"/>
      <c r="H83" s="309"/>
      <c r="I83" s="309"/>
      <c r="J83" s="309"/>
      <c r="K83" s="309"/>
      <c r="L83" s="309"/>
      <c r="M83" s="309"/>
      <c r="N83" s="309"/>
      <c r="O83" s="309"/>
      <c r="P83" s="309"/>
      <c r="Q83" s="309"/>
      <c r="R83" s="309"/>
      <c r="S83" s="309"/>
      <c r="T83" s="309"/>
      <c r="U83" s="309"/>
      <c r="V83" s="309"/>
      <c r="W83" s="309"/>
      <c r="X83" s="309"/>
      <c r="Y83" s="309"/>
      <c r="Z83" s="309"/>
      <c r="AA83" s="309"/>
      <c r="AB83" s="309"/>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09"/>
      <c r="AY83" s="309"/>
      <c r="AZ83" s="309"/>
      <c r="BA83" s="309"/>
      <c r="BB83" s="309"/>
      <c r="BC83" s="309"/>
      <c r="BD83" s="309"/>
      <c r="BE83" s="309"/>
      <c r="BF83" s="309"/>
      <c r="BG83" s="309"/>
      <c r="BH83" s="309"/>
      <c r="BI83" s="309"/>
      <c r="BJ83" s="309"/>
      <c r="BK83" s="309"/>
      <c r="BL83" s="309"/>
      <c r="BM83" s="309"/>
      <c r="BN83" s="309"/>
      <c r="BO83" s="309"/>
      <c r="BP83" s="309"/>
      <c r="BQ83" s="309"/>
      <c r="BR83" s="309"/>
      <c r="BS83" s="309"/>
      <c r="BT83" s="309"/>
      <c r="BU83" s="309"/>
      <c r="BV83" s="309"/>
      <c r="BW83" s="309"/>
      <c r="BX83" s="309"/>
      <c r="BY83" s="309"/>
      <c r="BZ83" s="309"/>
      <c r="CA83" s="309"/>
      <c r="CB83" s="309"/>
      <c r="CC83" s="309"/>
      <c r="CD83" s="309"/>
      <c r="CE83" s="309"/>
      <c r="CF83" s="309"/>
      <c r="CG83" s="309"/>
      <c r="CH83" s="309"/>
      <c r="CI83" s="309"/>
      <c r="CJ83" s="309"/>
      <c r="CK83" s="309"/>
      <c r="CL83" s="309"/>
      <c r="CM83" s="309"/>
      <c r="CN83" s="309"/>
      <c r="CO83" s="309"/>
      <c r="CP83" s="309"/>
      <c r="CQ83" s="309"/>
      <c r="CR83" s="309"/>
      <c r="CS83" s="309"/>
      <c r="CT83" s="309"/>
      <c r="CU83" s="309"/>
      <c r="CV83" s="309"/>
      <c r="CW83" s="309"/>
      <c r="CX83" s="309"/>
      <c r="CY83" s="309"/>
      <c r="CZ83" s="309"/>
      <c r="DA83" s="309"/>
      <c r="DB83" s="309"/>
      <c r="DC83" s="309"/>
      <c r="DD83" s="339"/>
    </row>
    <row r="84" spans="2:109" x14ac:dyDescent="0.15">
      <c r="DD84" s="253"/>
      <c r="DE84" s="253"/>
    </row>
    <row r="85" spans="2:109" x14ac:dyDescent="0.15">
      <c r="DD85" s="253"/>
      <c r="DE85" s="253"/>
    </row>
  </sheetData>
  <sheetProtection algorithmName="SHA-512" hashValue="XofMorPsk4pS0PaxeqQoCIr7n+OlrUVoWpzXKYPH6RWZVWoTQ29ODrkJiBtCXLPet8BEUELYDQDJi1f/Vq7xwg==" saltValue="trfrZ93k4gL2CdX3Kg7jx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5528D-83D5-4C5F-AA42-6550C9265A0B}">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2" customWidth="1"/>
    <col min="35" max="122" width="2.5" style="251" customWidth="1"/>
    <col min="123" max="16384" width="2.5" style="251" hidden="1"/>
  </cols>
  <sheetData>
    <row r="1" spans="1:34" ht="13.5" customHeight="1" x14ac:dyDescent="0.15">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1:34" x14ac:dyDescent="0.15">
      <c r="S2" s="251"/>
      <c r="AH2" s="251"/>
    </row>
    <row r="3" spans="1:34" x14ac:dyDescent="0.1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1:34" x14ac:dyDescent="0.15"/>
    <row r="5" spans="1:34" x14ac:dyDescent="0.15"/>
    <row r="6" spans="1:34" x14ac:dyDescent="0.15"/>
    <row r="7" spans="1:34" x14ac:dyDescent="0.15"/>
    <row r="8" spans="1:34" x14ac:dyDescent="0.15"/>
    <row r="9" spans="1:34" x14ac:dyDescent="0.15">
      <c r="AH9" s="25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1"/>
    </row>
    <row r="18" spans="12:34" x14ac:dyDescent="0.15"/>
    <row r="19" spans="12:34" x14ac:dyDescent="0.15"/>
    <row r="20" spans="12:34" x14ac:dyDescent="0.15">
      <c r="AH20" s="251"/>
    </row>
    <row r="21" spans="12:34" x14ac:dyDescent="0.15">
      <c r="AH21" s="251"/>
    </row>
    <row r="22" spans="12:34" x14ac:dyDescent="0.15"/>
    <row r="23" spans="12:34" x14ac:dyDescent="0.15"/>
    <row r="24" spans="12:34" x14ac:dyDescent="0.15">
      <c r="Q24" s="251"/>
    </row>
    <row r="25" spans="12:34" x14ac:dyDescent="0.15"/>
    <row r="26" spans="12:34" x14ac:dyDescent="0.15"/>
    <row r="27" spans="12:34" x14ac:dyDescent="0.15"/>
    <row r="28" spans="12:34" x14ac:dyDescent="0.15">
      <c r="O28" s="251"/>
      <c r="T28" s="251"/>
      <c r="AH28" s="251"/>
    </row>
    <row r="29" spans="12:34" x14ac:dyDescent="0.15"/>
    <row r="30" spans="12:34" x14ac:dyDescent="0.15"/>
    <row r="31" spans="12:34" x14ac:dyDescent="0.15">
      <c r="Q31" s="251"/>
    </row>
    <row r="32" spans="12:34" x14ac:dyDescent="0.15">
      <c r="L32" s="251"/>
    </row>
    <row r="33" spans="2:34" x14ac:dyDescent="0.15">
      <c r="C33" s="251"/>
      <c r="E33" s="251"/>
      <c r="G33" s="251"/>
      <c r="I33" s="251"/>
      <c r="X33" s="251"/>
    </row>
    <row r="34" spans="2:34" x14ac:dyDescent="0.15">
      <c r="B34" s="251"/>
      <c r="P34" s="251"/>
      <c r="R34" s="251"/>
      <c r="T34" s="251"/>
    </row>
    <row r="35" spans="2:34" x14ac:dyDescent="0.15">
      <c r="D35" s="251"/>
      <c r="W35" s="251"/>
      <c r="AC35" s="251"/>
      <c r="AD35" s="251"/>
      <c r="AE35" s="251"/>
      <c r="AF35" s="251"/>
      <c r="AG35" s="251"/>
      <c r="AH35" s="251"/>
    </row>
    <row r="36" spans="2:34" x14ac:dyDescent="0.15">
      <c r="H36" s="251"/>
      <c r="J36" s="251"/>
      <c r="K36" s="251"/>
      <c r="M36" s="251"/>
      <c r="Y36" s="251"/>
      <c r="Z36" s="251"/>
      <c r="AA36" s="251"/>
      <c r="AB36" s="251"/>
      <c r="AC36" s="251"/>
      <c r="AD36" s="251"/>
      <c r="AE36" s="251"/>
      <c r="AF36" s="251"/>
      <c r="AG36" s="251"/>
      <c r="AH36" s="251"/>
    </row>
    <row r="37" spans="2:34" x14ac:dyDescent="0.15">
      <c r="AH37" s="251"/>
    </row>
    <row r="38" spans="2:34" x14ac:dyDescent="0.15">
      <c r="AG38" s="251"/>
      <c r="AH38" s="251"/>
    </row>
    <row r="39" spans="2:34" x14ac:dyDescent="0.15"/>
    <row r="40" spans="2:34" x14ac:dyDescent="0.15">
      <c r="X40" s="251"/>
    </row>
    <row r="41" spans="2:34" x14ac:dyDescent="0.15">
      <c r="R41" s="251"/>
    </row>
    <row r="42" spans="2:34" x14ac:dyDescent="0.15">
      <c r="W42" s="251"/>
    </row>
    <row r="43" spans="2:34" x14ac:dyDescent="0.15">
      <c r="Y43" s="251"/>
      <c r="Z43" s="251"/>
      <c r="AA43" s="251"/>
      <c r="AB43" s="251"/>
      <c r="AC43" s="251"/>
      <c r="AD43" s="251"/>
      <c r="AE43" s="251"/>
      <c r="AF43" s="251"/>
      <c r="AG43" s="251"/>
      <c r="AH43" s="251"/>
    </row>
    <row r="44" spans="2:34" x14ac:dyDescent="0.15">
      <c r="AH44" s="251"/>
    </row>
    <row r="45" spans="2:34" x14ac:dyDescent="0.15">
      <c r="X45" s="251"/>
    </row>
    <row r="46" spans="2:34" x14ac:dyDescent="0.15"/>
    <row r="47" spans="2:34" x14ac:dyDescent="0.15"/>
    <row r="48" spans="2:34" x14ac:dyDescent="0.15">
      <c r="W48" s="251"/>
      <c r="Y48" s="251"/>
      <c r="Z48" s="251"/>
      <c r="AA48" s="251"/>
      <c r="AB48" s="251"/>
      <c r="AC48" s="251"/>
      <c r="AD48" s="251"/>
      <c r="AE48" s="251"/>
      <c r="AF48" s="251"/>
      <c r="AG48" s="251"/>
      <c r="AH48" s="251"/>
    </row>
    <row r="49" spans="28:34" x14ac:dyDescent="0.15"/>
    <row r="50" spans="28:34" x14ac:dyDescent="0.15">
      <c r="AE50" s="251"/>
      <c r="AF50" s="251"/>
      <c r="AG50" s="251"/>
      <c r="AH50" s="251"/>
    </row>
    <row r="51" spans="28:34" x14ac:dyDescent="0.15">
      <c r="AC51" s="251"/>
      <c r="AD51" s="251"/>
      <c r="AE51" s="251"/>
      <c r="AF51" s="251"/>
      <c r="AG51" s="251"/>
      <c r="AH51" s="251"/>
    </row>
    <row r="52" spans="28:34" x14ac:dyDescent="0.15"/>
    <row r="53" spans="28:34" x14ac:dyDescent="0.15">
      <c r="AF53" s="251"/>
      <c r="AG53" s="251"/>
      <c r="AH53" s="251"/>
    </row>
    <row r="54" spans="28:34" x14ac:dyDescent="0.15">
      <c r="AH54" s="251"/>
    </row>
    <row r="55" spans="28:34" x14ac:dyDescent="0.15"/>
    <row r="56" spans="28:34" x14ac:dyDescent="0.15">
      <c r="AB56" s="251"/>
      <c r="AC56" s="251"/>
      <c r="AD56" s="251"/>
      <c r="AE56" s="251"/>
      <c r="AF56" s="251"/>
      <c r="AG56" s="251"/>
      <c r="AH56" s="251"/>
    </row>
    <row r="57" spans="28:34" x14ac:dyDescent="0.15">
      <c r="AH57" s="251"/>
    </row>
    <row r="58" spans="28:34" x14ac:dyDescent="0.15">
      <c r="AH58" s="251"/>
    </row>
    <row r="59" spans="28:34" x14ac:dyDescent="0.15"/>
    <row r="60" spans="28:34" x14ac:dyDescent="0.15"/>
    <row r="61" spans="28:34" x14ac:dyDescent="0.15"/>
    <row r="62" spans="28:34" x14ac:dyDescent="0.15"/>
    <row r="63" spans="28:34" x14ac:dyDescent="0.15">
      <c r="AH63" s="251"/>
    </row>
    <row r="64" spans="28:34" x14ac:dyDescent="0.15">
      <c r="AG64" s="251"/>
      <c r="AH64" s="251"/>
    </row>
    <row r="65" spans="28:34" x14ac:dyDescent="0.15"/>
    <row r="66" spans="28:34" x14ac:dyDescent="0.15"/>
    <row r="67" spans="28:34" x14ac:dyDescent="0.15"/>
    <row r="68" spans="28:34" x14ac:dyDescent="0.15">
      <c r="AB68" s="251"/>
      <c r="AC68" s="251"/>
      <c r="AD68" s="251"/>
      <c r="AE68" s="251"/>
      <c r="AF68" s="251"/>
      <c r="AG68" s="251"/>
      <c r="AH68" s="251"/>
    </row>
    <row r="69" spans="28:34" x14ac:dyDescent="0.15">
      <c r="AF69" s="251"/>
      <c r="AG69" s="251"/>
      <c r="AH69" s="251"/>
    </row>
    <row r="70" spans="28:34" x14ac:dyDescent="0.15"/>
    <row r="71" spans="28:34" x14ac:dyDescent="0.15"/>
    <row r="72" spans="28:34" x14ac:dyDescent="0.15"/>
    <row r="73" spans="28:34" x14ac:dyDescent="0.15"/>
    <row r="74" spans="28:34" x14ac:dyDescent="0.15"/>
    <row r="75" spans="28:34" x14ac:dyDescent="0.15">
      <c r="AH75" s="251"/>
    </row>
    <row r="76" spans="28:34" x14ac:dyDescent="0.15">
      <c r="AF76" s="251"/>
      <c r="AG76" s="251"/>
      <c r="AH76" s="251"/>
    </row>
    <row r="77" spans="28:34" x14ac:dyDescent="0.15">
      <c r="AG77" s="251"/>
      <c r="AH77" s="251"/>
    </row>
    <row r="78" spans="28:34" x14ac:dyDescent="0.15"/>
    <row r="79" spans="28:34" x14ac:dyDescent="0.15"/>
    <row r="80" spans="28:34" x14ac:dyDescent="0.15"/>
    <row r="81" spans="25:34" x14ac:dyDescent="0.15"/>
    <row r="82" spans="25:34" x14ac:dyDescent="0.15">
      <c r="Y82" s="251"/>
    </row>
    <row r="83" spans="25:34" x14ac:dyDescent="0.15">
      <c r="Y83" s="251"/>
      <c r="Z83" s="251"/>
      <c r="AA83" s="251"/>
      <c r="AB83" s="251"/>
      <c r="AC83" s="251"/>
      <c r="AD83" s="251"/>
      <c r="AE83" s="251"/>
      <c r="AF83" s="251"/>
      <c r="AG83" s="251"/>
      <c r="AH83" s="251"/>
    </row>
    <row r="84" spans="25:34" x14ac:dyDescent="0.15"/>
    <row r="85" spans="25:34" x14ac:dyDescent="0.15"/>
    <row r="86" spans="25:34" x14ac:dyDescent="0.15"/>
    <row r="87" spans="25:34" x14ac:dyDescent="0.15"/>
    <row r="88" spans="25:34" x14ac:dyDescent="0.15">
      <c r="AH88" s="25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1"/>
      <c r="AG94" s="251"/>
      <c r="AH94" s="251"/>
    </row>
    <row r="95" spans="25:34" ht="13.5" customHeight="1" x14ac:dyDescent="0.15">
      <c r="AH95" s="25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1"/>
    </row>
    <row r="102" spans="33:34" ht="13.5" customHeight="1" x14ac:dyDescent="0.15"/>
    <row r="103" spans="33:34" ht="13.5" customHeight="1" x14ac:dyDescent="0.15"/>
    <row r="104" spans="33:34" ht="13.5" customHeight="1" x14ac:dyDescent="0.15">
      <c r="AG104" s="251"/>
      <c r="AH104" s="25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1"/>
    </row>
    <row r="117" spans="34:122" ht="13.5" customHeight="1" x14ac:dyDescent="0.15"/>
    <row r="118" spans="34:122" ht="13.5" customHeight="1" x14ac:dyDescent="0.15"/>
    <row r="119" spans="34:122" ht="13.5" customHeight="1" x14ac:dyDescent="0.15"/>
    <row r="120" spans="34:122" ht="13.5" customHeight="1" x14ac:dyDescent="0.15">
      <c r="AH120" s="251"/>
    </row>
    <row r="121" spans="34:122" ht="13.5" customHeight="1" x14ac:dyDescent="0.15">
      <c r="AH121" s="251"/>
    </row>
    <row r="122" spans="34:122" ht="13.5" customHeight="1" x14ac:dyDescent="0.15"/>
    <row r="123" spans="34:122" ht="13.5" customHeight="1" x14ac:dyDescent="0.15"/>
    <row r="124" spans="34:122" ht="13.5" customHeight="1" x14ac:dyDescent="0.15"/>
    <row r="125" spans="34:122" ht="13.5" customHeight="1" x14ac:dyDescent="0.15">
      <c r="DR125" s="251" t="s">
        <v>478</v>
      </c>
    </row>
  </sheetData>
  <sheetProtection algorithmName="SHA-512" hashValue="w+mS1oFW7lu73Wb9tCkLlNS35oUXND0FqnhVuHV5UvCnysZ7Ir7/I9rqmdVNHYjyCEaL4Gr3HsvGzN8i8uxvog==" saltValue="Dn4FtGCsnMEJrfglDhI5W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628F2-D06B-4860-B09C-BF4501EC16D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2" customWidth="1"/>
    <col min="35" max="122" width="2.5" style="251" customWidth="1"/>
    <col min="123" max="16384" width="2.5" style="251" hidden="1"/>
  </cols>
  <sheetData>
    <row r="1" spans="2:34" ht="13.5" customHeight="1" x14ac:dyDescent="0.15">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2:34" x14ac:dyDescent="0.15">
      <c r="S2" s="251"/>
      <c r="AH2" s="251"/>
    </row>
    <row r="3" spans="2:34" x14ac:dyDescent="0.1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2:34" x14ac:dyDescent="0.15"/>
    <row r="5" spans="2:34" x14ac:dyDescent="0.15"/>
    <row r="6" spans="2:34" x14ac:dyDescent="0.15"/>
    <row r="7" spans="2:34" x14ac:dyDescent="0.15"/>
    <row r="8" spans="2:34" x14ac:dyDescent="0.15"/>
    <row r="9" spans="2:34" x14ac:dyDescent="0.15">
      <c r="AH9" s="25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1"/>
    </row>
    <row r="18" spans="12:34" x14ac:dyDescent="0.15"/>
    <row r="19" spans="12:34" x14ac:dyDescent="0.15"/>
    <row r="20" spans="12:34" x14ac:dyDescent="0.15">
      <c r="AH20" s="251"/>
    </row>
    <row r="21" spans="12:34" x14ac:dyDescent="0.15">
      <c r="AH21" s="251"/>
    </row>
    <row r="22" spans="12:34" x14ac:dyDescent="0.15"/>
    <row r="23" spans="12:34" x14ac:dyDescent="0.15"/>
    <row r="24" spans="12:34" x14ac:dyDescent="0.15">
      <c r="Q24" s="251"/>
    </row>
    <row r="25" spans="12:34" x14ac:dyDescent="0.15"/>
    <row r="26" spans="12:34" x14ac:dyDescent="0.15"/>
    <row r="27" spans="12:34" x14ac:dyDescent="0.15"/>
    <row r="28" spans="12:34" x14ac:dyDescent="0.15">
      <c r="O28" s="251"/>
      <c r="T28" s="251"/>
      <c r="AH28" s="251"/>
    </row>
    <row r="29" spans="12:34" x14ac:dyDescent="0.15"/>
    <row r="30" spans="12:34" x14ac:dyDescent="0.15"/>
    <row r="31" spans="12:34" x14ac:dyDescent="0.15">
      <c r="Q31" s="251"/>
    </row>
    <row r="32" spans="12:34" x14ac:dyDescent="0.15">
      <c r="L32" s="251"/>
    </row>
    <row r="33" spans="2:34" x14ac:dyDescent="0.15">
      <c r="C33" s="251"/>
      <c r="E33" s="251"/>
      <c r="G33" s="251"/>
      <c r="I33" s="251"/>
      <c r="X33" s="251"/>
    </row>
    <row r="34" spans="2:34" x14ac:dyDescent="0.15">
      <c r="B34" s="251"/>
      <c r="P34" s="251"/>
      <c r="R34" s="251"/>
      <c r="T34" s="251"/>
    </row>
    <row r="35" spans="2:34" x14ac:dyDescent="0.15">
      <c r="D35" s="251"/>
      <c r="W35" s="251"/>
      <c r="AC35" s="251"/>
      <c r="AD35" s="251"/>
      <c r="AE35" s="251"/>
      <c r="AF35" s="251"/>
      <c r="AG35" s="251"/>
      <c r="AH35" s="251"/>
    </row>
    <row r="36" spans="2:34" x14ac:dyDescent="0.15">
      <c r="H36" s="251"/>
      <c r="J36" s="251"/>
      <c r="K36" s="251"/>
      <c r="M36" s="251"/>
      <c r="Y36" s="251"/>
      <c r="Z36" s="251"/>
      <c r="AA36" s="251"/>
      <c r="AB36" s="251"/>
      <c r="AC36" s="251"/>
      <c r="AD36" s="251"/>
      <c r="AE36" s="251"/>
      <c r="AF36" s="251"/>
      <c r="AG36" s="251"/>
      <c r="AH36" s="251"/>
    </row>
    <row r="37" spans="2:34" x14ac:dyDescent="0.15">
      <c r="AH37" s="251"/>
    </row>
    <row r="38" spans="2:34" x14ac:dyDescent="0.15">
      <c r="AG38" s="251"/>
      <c r="AH38" s="251"/>
    </row>
    <row r="39" spans="2:34" x14ac:dyDescent="0.15"/>
    <row r="40" spans="2:34" x14ac:dyDescent="0.15">
      <c r="X40" s="251"/>
    </row>
    <row r="41" spans="2:34" x14ac:dyDescent="0.15">
      <c r="R41" s="251"/>
    </row>
    <row r="42" spans="2:34" x14ac:dyDescent="0.15">
      <c r="W42" s="251"/>
    </row>
    <row r="43" spans="2:34" x14ac:dyDescent="0.15">
      <c r="Y43" s="251"/>
      <c r="Z43" s="251"/>
      <c r="AA43" s="251"/>
      <c r="AB43" s="251"/>
      <c r="AC43" s="251"/>
      <c r="AD43" s="251"/>
      <c r="AE43" s="251"/>
      <c r="AF43" s="251"/>
      <c r="AG43" s="251"/>
      <c r="AH43" s="251"/>
    </row>
    <row r="44" spans="2:34" x14ac:dyDescent="0.15">
      <c r="AH44" s="251"/>
    </row>
    <row r="45" spans="2:34" x14ac:dyDescent="0.15">
      <c r="X45" s="251"/>
    </row>
    <row r="46" spans="2:34" x14ac:dyDescent="0.15"/>
    <row r="47" spans="2:34" x14ac:dyDescent="0.15"/>
    <row r="48" spans="2:34" x14ac:dyDescent="0.15">
      <c r="W48" s="251"/>
      <c r="Y48" s="251"/>
      <c r="Z48" s="251"/>
      <c r="AA48" s="251"/>
      <c r="AB48" s="251"/>
      <c r="AC48" s="251"/>
      <c r="AD48" s="251"/>
      <c r="AE48" s="251"/>
      <c r="AF48" s="251"/>
      <c r="AG48" s="251"/>
      <c r="AH48" s="251"/>
    </row>
    <row r="49" spans="28:34" x14ac:dyDescent="0.15"/>
    <row r="50" spans="28:34" x14ac:dyDescent="0.15">
      <c r="AE50" s="251"/>
      <c r="AF50" s="251"/>
      <c r="AG50" s="251"/>
      <c r="AH50" s="251"/>
    </row>
    <row r="51" spans="28:34" x14ac:dyDescent="0.15">
      <c r="AC51" s="251"/>
      <c r="AD51" s="251"/>
      <c r="AE51" s="251"/>
      <c r="AF51" s="251"/>
      <c r="AG51" s="251"/>
      <c r="AH51" s="251"/>
    </row>
    <row r="52" spans="28:34" x14ac:dyDescent="0.15"/>
    <row r="53" spans="28:34" x14ac:dyDescent="0.15">
      <c r="AF53" s="251"/>
      <c r="AG53" s="251"/>
      <c r="AH53" s="251"/>
    </row>
    <row r="54" spans="28:34" x14ac:dyDescent="0.15">
      <c r="AH54" s="251"/>
    </row>
    <row r="55" spans="28:34" x14ac:dyDescent="0.15"/>
    <row r="56" spans="28:34" x14ac:dyDescent="0.15">
      <c r="AB56" s="251"/>
      <c r="AC56" s="251"/>
      <c r="AD56" s="251"/>
      <c r="AE56" s="251"/>
      <c r="AF56" s="251"/>
      <c r="AG56" s="251"/>
      <c r="AH56" s="251"/>
    </row>
    <row r="57" spans="28:34" x14ac:dyDescent="0.15">
      <c r="AH57" s="251"/>
    </row>
    <row r="58" spans="28:34" x14ac:dyDescent="0.15">
      <c r="AH58" s="251"/>
    </row>
    <row r="59" spans="28:34" x14ac:dyDescent="0.15">
      <c r="AG59" s="251"/>
      <c r="AH59" s="251"/>
    </row>
    <row r="60" spans="28:34" x14ac:dyDescent="0.15"/>
    <row r="61" spans="28:34" x14ac:dyDescent="0.15"/>
    <row r="62" spans="28:34" x14ac:dyDescent="0.15"/>
    <row r="63" spans="28:34" x14ac:dyDescent="0.15">
      <c r="AH63" s="251"/>
    </row>
    <row r="64" spans="28:34" x14ac:dyDescent="0.15">
      <c r="AG64" s="251"/>
      <c r="AH64" s="251"/>
    </row>
    <row r="65" spans="28:34" x14ac:dyDescent="0.15"/>
    <row r="66" spans="28:34" x14ac:dyDescent="0.15"/>
    <row r="67" spans="28:34" x14ac:dyDescent="0.15"/>
    <row r="68" spans="28:34" x14ac:dyDescent="0.15">
      <c r="AB68" s="251"/>
      <c r="AC68" s="251"/>
      <c r="AD68" s="251"/>
      <c r="AE68" s="251"/>
      <c r="AF68" s="251"/>
      <c r="AG68" s="251"/>
      <c r="AH68" s="251"/>
    </row>
    <row r="69" spans="28:34" x14ac:dyDescent="0.15">
      <c r="AF69" s="251"/>
      <c r="AG69" s="251"/>
      <c r="AH69" s="251"/>
    </row>
    <row r="70" spans="28:34" x14ac:dyDescent="0.15"/>
    <row r="71" spans="28:34" x14ac:dyDescent="0.15"/>
    <row r="72" spans="28:34" x14ac:dyDescent="0.15"/>
    <row r="73" spans="28:34" x14ac:dyDescent="0.15"/>
    <row r="74" spans="28:34" x14ac:dyDescent="0.15"/>
    <row r="75" spans="28:34" x14ac:dyDescent="0.15">
      <c r="AH75" s="251"/>
    </row>
    <row r="76" spans="28:34" x14ac:dyDescent="0.15">
      <c r="AF76" s="251"/>
      <c r="AG76" s="251"/>
      <c r="AH76" s="251"/>
    </row>
    <row r="77" spans="28:34" x14ac:dyDescent="0.15">
      <c r="AG77" s="251"/>
      <c r="AH77" s="251"/>
    </row>
    <row r="78" spans="28:34" x14ac:dyDescent="0.15"/>
    <row r="79" spans="28:34" x14ac:dyDescent="0.15"/>
    <row r="80" spans="28:34" x14ac:dyDescent="0.15"/>
    <row r="81" spans="25:34" x14ac:dyDescent="0.15"/>
    <row r="82" spans="25:34" x14ac:dyDescent="0.15">
      <c r="Y82" s="251"/>
    </row>
    <row r="83" spans="25:34" x14ac:dyDescent="0.15">
      <c r="Y83" s="251"/>
      <c r="Z83" s="251"/>
      <c r="AA83" s="251"/>
      <c r="AB83" s="251"/>
      <c r="AC83" s="251"/>
      <c r="AD83" s="251"/>
      <c r="AE83" s="251"/>
      <c r="AF83" s="251"/>
      <c r="AG83" s="251"/>
      <c r="AH83" s="251"/>
    </row>
    <row r="84" spans="25:34" x14ac:dyDescent="0.15"/>
    <row r="85" spans="25:34" x14ac:dyDescent="0.15"/>
    <row r="86" spans="25:34" x14ac:dyDescent="0.15"/>
    <row r="87" spans="25:34" x14ac:dyDescent="0.15"/>
    <row r="88" spans="25:34" x14ac:dyDescent="0.15">
      <c r="AH88" s="25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1"/>
      <c r="AG94" s="251"/>
      <c r="AH94" s="251"/>
    </row>
    <row r="95" spans="25:34" ht="13.5" customHeight="1" x14ac:dyDescent="0.15">
      <c r="AH95" s="25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1"/>
    </row>
    <row r="102" spans="33:34" ht="13.5" customHeight="1" x14ac:dyDescent="0.15"/>
    <row r="103" spans="33:34" ht="13.5" customHeight="1" x14ac:dyDescent="0.15"/>
    <row r="104" spans="33:34" ht="13.5" customHeight="1" x14ac:dyDescent="0.15">
      <c r="AG104" s="251"/>
      <c r="AH104" s="25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1"/>
    </row>
    <row r="117" spans="34:122" ht="13.5" customHeight="1" x14ac:dyDescent="0.15"/>
    <row r="118" spans="34:122" ht="13.5" customHeight="1" x14ac:dyDescent="0.15"/>
    <row r="119" spans="34:122" ht="13.5" customHeight="1" x14ac:dyDescent="0.15"/>
    <row r="120" spans="34:122" ht="13.5" customHeight="1" x14ac:dyDescent="0.15">
      <c r="AH120" s="251"/>
    </row>
    <row r="121" spans="34:122" ht="13.5" customHeight="1" x14ac:dyDescent="0.15">
      <c r="AH121" s="251"/>
    </row>
    <row r="122" spans="34:122" ht="13.5" customHeight="1" x14ac:dyDescent="0.15"/>
    <row r="123" spans="34:122" ht="13.5" customHeight="1" x14ac:dyDescent="0.15"/>
    <row r="124" spans="34:122" ht="13.5" customHeight="1" x14ac:dyDescent="0.15"/>
    <row r="125" spans="34:122" ht="13.5" customHeight="1" x14ac:dyDescent="0.15">
      <c r="DR125" s="251" t="s">
        <v>478</v>
      </c>
    </row>
  </sheetData>
  <sheetProtection algorithmName="SHA-512" hashValue="KnW4YwXurafjEcnBOaPE5y6t6HRrgA8aSMoJapRsMAvPFFlwGH6COVgdrxtWNbsubUeeZTQLgqQcD/toNohWZw==" saltValue="QSu5zp2AQegEhM7Uz1NZQ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0" customWidth="1"/>
    <col min="2" max="8" width="13.375" style="140" customWidth="1"/>
    <col min="9" max="16384" width="11.125" style="140"/>
  </cols>
  <sheetData>
    <row r="1" spans="1:8" x14ac:dyDescent="0.15">
      <c r="A1" s="134"/>
      <c r="B1" s="135"/>
      <c r="C1" s="136"/>
      <c r="D1" s="137"/>
      <c r="E1" s="138"/>
      <c r="F1" s="138"/>
      <c r="G1" s="138"/>
      <c r="H1" s="139"/>
    </row>
    <row r="2" spans="1:8" x14ac:dyDescent="0.15">
      <c r="A2" s="141"/>
      <c r="B2" s="142"/>
      <c r="C2" s="143"/>
      <c r="D2" s="144" t="s">
        <v>50</v>
      </c>
      <c r="E2" s="145"/>
      <c r="F2" s="146" t="s">
        <v>527</v>
      </c>
      <c r="G2" s="147"/>
      <c r="H2" s="148"/>
    </row>
    <row r="3" spans="1:8" x14ac:dyDescent="0.15">
      <c r="A3" s="144" t="s">
        <v>520</v>
      </c>
      <c r="B3" s="149"/>
      <c r="C3" s="150"/>
      <c r="D3" s="151">
        <v>152950</v>
      </c>
      <c r="E3" s="152"/>
      <c r="F3" s="153">
        <v>94081</v>
      </c>
      <c r="G3" s="154"/>
      <c r="H3" s="155"/>
    </row>
    <row r="4" spans="1:8" x14ac:dyDescent="0.15">
      <c r="A4" s="156"/>
      <c r="B4" s="157"/>
      <c r="C4" s="158"/>
      <c r="D4" s="159">
        <v>76758</v>
      </c>
      <c r="E4" s="160"/>
      <c r="F4" s="161">
        <v>48949</v>
      </c>
      <c r="G4" s="162"/>
      <c r="H4" s="163"/>
    </row>
    <row r="5" spans="1:8" x14ac:dyDescent="0.15">
      <c r="A5" s="144" t="s">
        <v>522</v>
      </c>
      <c r="B5" s="149"/>
      <c r="C5" s="150"/>
      <c r="D5" s="151">
        <v>163299</v>
      </c>
      <c r="E5" s="152"/>
      <c r="F5" s="153">
        <v>92632</v>
      </c>
      <c r="G5" s="154"/>
      <c r="H5" s="155"/>
    </row>
    <row r="6" spans="1:8" x14ac:dyDescent="0.15">
      <c r="A6" s="156"/>
      <c r="B6" s="157"/>
      <c r="C6" s="158"/>
      <c r="D6" s="159">
        <v>78197</v>
      </c>
      <c r="E6" s="160"/>
      <c r="F6" s="161">
        <v>47978</v>
      </c>
      <c r="G6" s="162"/>
      <c r="H6" s="163"/>
    </row>
    <row r="7" spans="1:8" x14ac:dyDescent="0.15">
      <c r="A7" s="144" t="s">
        <v>523</v>
      </c>
      <c r="B7" s="149"/>
      <c r="C7" s="150"/>
      <c r="D7" s="151">
        <v>220132</v>
      </c>
      <c r="E7" s="152"/>
      <c r="F7" s="153">
        <v>96469</v>
      </c>
      <c r="G7" s="154"/>
      <c r="H7" s="155"/>
    </row>
    <row r="8" spans="1:8" x14ac:dyDescent="0.15">
      <c r="A8" s="156"/>
      <c r="B8" s="157"/>
      <c r="C8" s="158"/>
      <c r="D8" s="159">
        <v>128134</v>
      </c>
      <c r="E8" s="160"/>
      <c r="F8" s="161">
        <v>49775</v>
      </c>
      <c r="G8" s="162"/>
      <c r="H8" s="163"/>
    </row>
    <row r="9" spans="1:8" x14ac:dyDescent="0.15">
      <c r="A9" s="144" t="s">
        <v>524</v>
      </c>
      <c r="B9" s="149"/>
      <c r="C9" s="150"/>
      <c r="D9" s="151">
        <v>311742</v>
      </c>
      <c r="E9" s="152"/>
      <c r="F9" s="153">
        <v>85743</v>
      </c>
      <c r="G9" s="154"/>
      <c r="H9" s="155"/>
    </row>
    <row r="10" spans="1:8" x14ac:dyDescent="0.15">
      <c r="A10" s="156"/>
      <c r="B10" s="157"/>
      <c r="C10" s="158"/>
      <c r="D10" s="159">
        <v>153660</v>
      </c>
      <c r="E10" s="160"/>
      <c r="F10" s="161">
        <v>45231</v>
      </c>
      <c r="G10" s="162"/>
      <c r="H10" s="163"/>
    </row>
    <row r="11" spans="1:8" x14ac:dyDescent="0.15">
      <c r="A11" s="144" t="s">
        <v>525</v>
      </c>
      <c r="B11" s="149"/>
      <c r="C11" s="150"/>
      <c r="D11" s="151">
        <v>566255</v>
      </c>
      <c r="E11" s="152"/>
      <c r="F11" s="153">
        <v>92509</v>
      </c>
      <c r="G11" s="154"/>
      <c r="H11" s="155"/>
    </row>
    <row r="12" spans="1:8" x14ac:dyDescent="0.15">
      <c r="A12" s="156"/>
      <c r="B12" s="157"/>
      <c r="C12" s="164"/>
      <c r="D12" s="159">
        <v>335031</v>
      </c>
      <c r="E12" s="160"/>
      <c r="F12" s="161">
        <v>52274</v>
      </c>
      <c r="G12" s="162"/>
      <c r="H12" s="163"/>
    </row>
    <row r="13" spans="1:8" x14ac:dyDescent="0.15">
      <c r="A13" s="144"/>
      <c r="B13" s="149"/>
      <c r="C13" s="150"/>
      <c r="D13" s="151">
        <v>282876</v>
      </c>
      <c r="E13" s="152"/>
      <c r="F13" s="153">
        <v>92287</v>
      </c>
      <c r="G13" s="165"/>
      <c r="H13" s="155"/>
    </row>
    <row r="14" spans="1:8" x14ac:dyDescent="0.15">
      <c r="A14" s="156"/>
      <c r="B14" s="157"/>
      <c r="C14" s="158"/>
      <c r="D14" s="159">
        <v>154356</v>
      </c>
      <c r="E14" s="160"/>
      <c r="F14" s="161">
        <v>48841</v>
      </c>
      <c r="G14" s="162"/>
      <c r="H14" s="163"/>
    </row>
    <row r="17" spans="1:11" x14ac:dyDescent="0.15">
      <c r="A17" s="140" t="s">
        <v>51</v>
      </c>
    </row>
    <row r="18" spans="1:11" x14ac:dyDescent="0.15">
      <c r="A18" s="166"/>
      <c r="B18" s="166" t="str">
        <f>実質収支比率等に係る経年分析!F$46</f>
        <v>R01</v>
      </c>
      <c r="C18" s="166" t="str">
        <f>実質収支比率等に係る経年分析!G$46</f>
        <v>R02</v>
      </c>
      <c r="D18" s="166" t="str">
        <f>実質収支比率等に係る経年分析!H$46</f>
        <v>R03</v>
      </c>
      <c r="E18" s="166" t="str">
        <f>実質収支比率等に係る経年分析!I$46</f>
        <v>R04</v>
      </c>
      <c r="F18" s="166" t="str">
        <f>実質収支比率等に係る経年分析!J$46</f>
        <v>R05</v>
      </c>
    </row>
    <row r="19" spans="1:11" x14ac:dyDescent="0.15">
      <c r="A19" s="166" t="s">
        <v>52</v>
      </c>
      <c r="B19" s="166">
        <f>ROUND(VALUE(SUBSTITUTE(実質収支比率等に係る経年分析!F$48,"▲","-")),2)</f>
        <v>5.07</v>
      </c>
      <c r="C19" s="166">
        <f>ROUND(VALUE(SUBSTITUTE(実質収支比率等に係る経年分析!G$48,"▲","-")),2)</f>
        <v>3.45</v>
      </c>
      <c r="D19" s="166">
        <f>ROUND(VALUE(SUBSTITUTE(実質収支比率等に係る経年分析!H$48,"▲","-")),2)</f>
        <v>6.68</v>
      </c>
      <c r="E19" s="166">
        <f>ROUND(VALUE(SUBSTITUTE(実質収支比率等に係る経年分析!I$48,"▲","-")),2)</f>
        <v>6.36</v>
      </c>
      <c r="F19" s="166">
        <f>ROUND(VALUE(SUBSTITUTE(実質収支比率等に係る経年分析!J$48,"▲","-")),2)</f>
        <v>2.56</v>
      </c>
    </row>
    <row r="20" spans="1:11" x14ac:dyDescent="0.15">
      <c r="A20" s="166" t="s">
        <v>53</v>
      </c>
      <c r="B20" s="166">
        <f>ROUND(VALUE(SUBSTITUTE(実質収支比率等に係る経年分析!F$47,"▲","-")),2)</f>
        <v>18.920000000000002</v>
      </c>
      <c r="C20" s="166">
        <f>ROUND(VALUE(SUBSTITUTE(実質収支比率等に係る経年分析!G$47,"▲","-")),2)</f>
        <v>18.170000000000002</v>
      </c>
      <c r="D20" s="166">
        <f>ROUND(VALUE(SUBSTITUTE(実質収支比率等に係る経年分析!H$47,"▲","-")),2)</f>
        <v>17.25</v>
      </c>
      <c r="E20" s="166">
        <f>ROUND(VALUE(SUBSTITUTE(実質収支比率等に係る経年分析!I$47,"▲","-")),2)</f>
        <v>18.510000000000002</v>
      </c>
      <c r="F20" s="166">
        <f>ROUND(VALUE(SUBSTITUTE(実質収支比率等に係る経年分析!J$47,"▲","-")),2)</f>
        <v>18.489999999999998</v>
      </c>
    </row>
    <row r="21" spans="1:11" x14ac:dyDescent="0.15">
      <c r="A21" s="166" t="s">
        <v>54</v>
      </c>
      <c r="B21" s="166">
        <f>IF(ISNUMBER(VALUE(SUBSTITUTE(実質収支比率等に係る経年分析!F$49,"▲","-"))),ROUND(VALUE(SUBSTITUTE(実質収支比率等に係る経年分析!F$49,"▲","-")),2),NA())</f>
        <v>6.47</v>
      </c>
      <c r="C21" s="166">
        <f>IF(ISNUMBER(VALUE(SUBSTITUTE(実質収支比率等に係る経年分析!G$49,"▲","-"))),ROUND(VALUE(SUBSTITUTE(実質収支比率等に係る経年分析!G$49,"▲","-")),2),NA())</f>
        <v>3.24</v>
      </c>
      <c r="D21" s="166">
        <f>IF(ISNUMBER(VALUE(SUBSTITUTE(実質収支比率等に係る経年分析!H$49,"▲","-"))),ROUND(VALUE(SUBSTITUTE(実質収支比率等に係る経年分析!H$49,"▲","-")),2),NA())</f>
        <v>9.52</v>
      </c>
      <c r="E21" s="166">
        <f>IF(ISNUMBER(VALUE(SUBSTITUTE(実質収支比率等に係る経年分析!I$49,"▲","-"))),ROUND(VALUE(SUBSTITUTE(実質収支比率等に係る経年分析!I$49,"▲","-")),2),NA())</f>
        <v>6.11</v>
      </c>
      <c r="F21" s="166">
        <f>IF(ISNUMBER(VALUE(SUBSTITUTE(実質収支比率等に係る経年分析!J$49,"▲","-"))),ROUND(VALUE(SUBSTITUTE(実質収支比率等に係る経年分析!J$49,"▲","-")),2),NA())</f>
        <v>-1.85</v>
      </c>
    </row>
    <row r="24" spans="1:11" x14ac:dyDescent="0.15">
      <c r="A24" s="140" t="s">
        <v>55</v>
      </c>
    </row>
    <row r="25" spans="1:11" x14ac:dyDescent="0.15">
      <c r="A25" s="167"/>
      <c r="B25" s="167" t="str">
        <f>連結実質赤字比率に係る赤字・黒字の構成分析!F$33</f>
        <v>R01</v>
      </c>
      <c r="C25" s="167"/>
      <c r="D25" s="167" t="str">
        <f>連結実質赤字比率に係る赤字・黒字の構成分析!G$33</f>
        <v>R02</v>
      </c>
      <c r="E25" s="167"/>
      <c r="F25" s="167" t="str">
        <f>連結実質赤字比率に係る赤字・黒字の構成分析!H$33</f>
        <v>R03</v>
      </c>
      <c r="G25" s="167"/>
      <c r="H25" s="167" t="str">
        <f>連結実質赤字比率に係る赤字・黒字の構成分析!I$33</f>
        <v>R04</v>
      </c>
      <c r="I25" s="167"/>
      <c r="J25" s="167" t="str">
        <f>連結実質赤字比率に係る赤字・黒字の構成分析!J$33</f>
        <v>R05</v>
      </c>
      <c r="K25" s="167"/>
    </row>
    <row r="26" spans="1:11" x14ac:dyDescent="0.15">
      <c r="A26" s="167"/>
      <c r="B26" s="167" t="s">
        <v>56</v>
      </c>
      <c r="C26" s="167" t="s">
        <v>57</v>
      </c>
      <c r="D26" s="167" t="s">
        <v>56</v>
      </c>
      <c r="E26" s="167" t="s">
        <v>57</v>
      </c>
      <c r="F26" s="167" t="s">
        <v>56</v>
      </c>
      <c r="G26" s="167" t="s">
        <v>57</v>
      </c>
      <c r="H26" s="167" t="s">
        <v>56</v>
      </c>
      <c r="I26" s="167" t="s">
        <v>57</v>
      </c>
      <c r="J26" s="167" t="s">
        <v>56</v>
      </c>
      <c r="K26" s="167" t="s">
        <v>57</v>
      </c>
    </row>
    <row r="27" spans="1:11" x14ac:dyDescent="0.15">
      <c r="A27" s="167" t="str">
        <f>IF(連結実質赤字比率に係る赤字・黒字の構成分析!C$43="",NA(),連結実質赤字比率に係る赤字・黒字の構成分析!C$43)</f>
        <v>その他会計（黒字）</v>
      </c>
      <c r="B27" s="167" t="e">
        <f>IF(ROUND(VALUE(SUBSTITUTE(連結実質赤字比率に係る赤字・黒字の構成分析!F$43,"▲", "-")), 2) &lt; 0, ABS(ROUND(VALUE(SUBSTITUTE(連結実質赤字比率に係る赤字・黒字の構成分析!F$43,"▲", "-")), 2)), NA())</f>
        <v>#N/A</v>
      </c>
      <c r="C27" s="167">
        <f>IF(ROUND(VALUE(SUBSTITUTE(連結実質赤字比率に係る赤字・黒字の構成分析!F$43,"▲", "-")), 2) &gt;= 0, ABS(ROUND(VALUE(SUBSTITUTE(連結実質赤字比率に係る赤字・黒字の構成分析!F$43,"▲", "-")), 2)), NA())</f>
        <v>0.57999999999999996</v>
      </c>
      <c r="D27" s="167" t="e">
        <f>IF(ROUND(VALUE(SUBSTITUTE(連結実質赤字比率に係る赤字・黒字の構成分析!G$43,"▲", "-")), 2) &lt; 0, ABS(ROUND(VALUE(SUBSTITUTE(連結実質赤字比率に係る赤字・黒字の構成分析!G$43,"▲", "-")), 2)), NA())</f>
        <v>#N/A</v>
      </c>
      <c r="E27" s="167">
        <f>IF(ROUND(VALUE(SUBSTITUTE(連結実質赤字比率に係る赤字・黒字の構成分析!G$43,"▲", "-")), 2) &gt;= 0, ABS(ROUND(VALUE(SUBSTITUTE(連結実質赤字比率に係る赤字・黒字の構成分析!G$43,"▲", "-")), 2)), NA())</f>
        <v>0.6</v>
      </c>
      <c r="F27" s="167" t="e">
        <f>IF(ROUND(VALUE(SUBSTITUTE(連結実質赤字比率に係る赤字・黒字の構成分析!H$43,"▲", "-")), 2) &lt; 0, ABS(ROUND(VALUE(SUBSTITUTE(連結実質赤字比率に係る赤字・黒字の構成分析!H$43,"▲", "-")), 2)), NA())</f>
        <v>#N/A</v>
      </c>
      <c r="G27" s="167">
        <f>IF(ROUND(VALUE(SUBSTITUTE(連結実質赤字比率に係る赤字・黒字の構成分析!H$43,"▲", "-")), 2) &gt;= 0, ABS(ROUND(VALUE(SUBSTITUTE(連結実質赤字比率に係る赤字・黒字の構成分析!H$43,"▲", "-")), 2)), NA())</f>
        <v>0.6</v>
      </c>
      <c r="H27" s="167" t="e">
        <f>IF(ROUND(VALUE(SUBSTITUTE(連結実質赤字比率に係る赤字・黒字の構成分析!I$43,"▲", "-")), 2) &lt; 0, ABS(ROUND(VALUE(SUBSTITUTE(連結実質赤字比率に係る赤字・黒字の構成分析!I$43,"▲", "-")), 2)), NA())</f>
        <v>#N/A</v>
      </c>
      <c r="I27" s="167">
        <f>IF(ROUND(VALUE(SUBSTITUTE(連結実質赤字比率に係る赤字・黒字の構成分析!I$43,"▲", "-")), 2) &gt;= 0, ABS(ROUND(VALUE(SUBSTITUTE(連結実質赤字比率に係る赤字・黒字の構成分析!I$43,"▲", "-")), 2)), NA())</f>
        <v>0</v>
      </c>
      <c r="J27" s="167" t="e">
        <f>IF(ROUND(VALUE(SUBSTITUTE(連結実質赤字比率に係る赤字・黒字の構成分析!J$43,"▲", "-")), 2) &lt; 0, ABS(ROUND(VALUE(SUBSTITUTE(連結実質赤字比率に係る赤字・黒字の構成分析!J$43,"▲", "-")), 2)), NA())</f>
        <v>#N/A</v>
      </c>
      <c r="K27" s="167">
        <f>IF(ROUND(VALUE(SUBSTITUTE(連結実質赤字比率に係る赤字・黒字の構成分析!J$43,"▲", "-")), 2) &gt;= 0, ABS(ROUND(VALUE(SUBSTITUTE(連結実質赤字比率に係る赤字・黒字の構成分析!J$43,"▲", "-")), 2)), NA())</f>
        <v>0</v>
      </c>
    </row>
    <row r="28" spans="1:11" x14ac:dyDescent="0.15">
      <c r="A28" s="167" t="str">
        <f>IF(連結実質赤字比率に係る赤字・黒字の構成分析!C$42="",NA(),連結実質赤字比率に係る赤字・黒字の構成分析!C$42)</f>
        <v>その他会計（赤字）</v>
      </c>
      <c r="B28" s="167" t="e">
        <f>IF(ROUND(VALUE(SUBSTITUTE(連結実質赤字比率に係る赤字・黒字の構成分析!F$42,"▲", "-")), 2) &lt; 0, ABS(ROUND(VALUE(SUBSTITUTE(連結実質赤字比率に係る赤字・黒字の構成分析!F$42,"▲", "-")), 2)), NA())</f>
        <v>#VALUE!</v>
      </c>
      <c r="C28" s="167" t="e">
        <f>IF(ROUND(VALUE(SUBSTITUTE(連結実質赤字比率に係る赤字・黒字の構成分析!F$42,"▲", "-")), 2) &gt;= 0, ABS(ROUND(VALUE(SUBSTITUTE(連結実質赤字比率に係る赤字・黒字の構成分析!F$42,"▲", "-")), 2)), NA())</f>
        <v>#VALUE!</v>
      </c>
      <c r="D28" s="167" t="e">
        <f>IF(ROUND(VALUE(SUBSTITUTE(連結実質赤字比率に係る赤字・黒字の構成分析!G$42,"▲", "-")), 2) &lt; 0, ABS(ROUND(VALUE(SUBSTITUTE(連結実質赤字比率に係る赤字・黒字の構成分析!G$42,"▲", "-")), 2)), NA())</f>
        <v>#VALUE!</v>
      </c>
      <c r="E28" s="167" t="e">
        <f>IF(ROUND(VALUE(SUBSTITUTE(連結実質赤字比率に係る赤字・黒字の構成分析!G$42,"▲", "-")), 2) &gt;= 0, ABS(ROUND(VALUE(SUBSTITUTE(連結実質赤字比率に係る赤字・黒字の構成分析!G$42,"▲", "-")), 2)), NA())</f>
        <v>#VALUE!</v>
      </c>
      <c r="F28" s="167" t="e">
        <f>IF(ROUND(VALUE(SUBSTITUTE(連結実質赤字比率に係る赤字・黒字の構成分析!H$42,"▲", "-")), 2) &lt; 0, ABS(ROUND(VALUE(SUBSTITUTE(連結実質赤字比率に係る赤字・黒字の構成分析!H$42,"▲", "-")), 2)), NA())</f>
        <v>#VALUE!</v>
      </c>
      <c r="G28" s="167" t="e">
        <f>IF(ROUND(VALUE(SUBSTITUTE(連結実質赤字比率に係る赤字・黒字の構成分析!H$42,"▲", "-")), 2) &gt;= 0, ABS(ROUND(VALUE(SUBSTITUTE(連結実質赤字比率に係る赤字・黒字の構成分析!H$42,"▲", "-")), 2)), NA())</f>
        <v>#VALUE!</v>
      </c>
      <c r="H28" s="167" t="e">
        <f>IF(ROUND(VALUE(SUBSTITUTE(連結実質赤字比率に係る赤字・黒字の構成分析!I$42,"▲", "-")), 2) &lt; 0, ABS(ROUND(VALUE(SUBSTITUTE(連結実質赤字比率に係る赤字・黒字の構成分析!I$42,"▲", "-")), 2)), NA())</f>
        <v>#VALUE!</v>
      </c>
      <c r="I28" s="167" t="e">
        <f>IF(ROUND(VALUE(SUBSTITUTE(連結実質赤字比率に係る赤字・黒字の構成分析!I$42,"▲", "-")), 2) &gt;= 0, ABS(ROUND(VALUE(SUBSTITUTE(連結実質赤字比率に係る赤字・黒字の構成分析!I$42,"▲", "-")), 2)), NA())</f>
        <v>#VALUE!</v>
      </c>
      <c r="J28" s="167" t="e">
        <f>IF(ROUND(VALUE(SUBSTITUTE(連結実質赤字比率に係る赤字・黒字の構成分析!J$42,"▲", "-")), 2) &lt; 0, ABS(ROUND(VALUE(SUBSTITUTE(連結実質赤字比率に係る赤字・黒字の構成分析!J$42,"▲", "-")), 2)), NA())</f>
        <v>#VALUE!</v>
      </c>
      <c r="K28" s="167" t="e">
        <f>IF(ROUND(VALUE(SUBSTITUTE(連結実質赤字比率に係る赤字・黒字の構成分析!J$42,"▲", "-")), 2) &gt;= 0, ABS(ROUND(VALUE(SUBSTITUTE(連結実質赤字比率に係る赤字・黒字の構成分析!J$42,"▲", "-")), 2)), NA())</f>
        <v>#VALUE!</v>
      </c>
    </row>
    <row r="29" spans="1:11" x14ac:dyDescent="0.15">
      <c r="A29" s="167" t="str">
        <f>IF(連結実質赤字比率に係る赤字・黒字の構成分析!C$41="",NA(),連結実質赤字比率に係る赤字・黒字の構成分析!C$41)</f>
        <v>元気バス事業特別会計</v>
      </c>
      <c r="B29" s="167" t="e">
        <f>IF(ROUND(VALUE(SUBSTITUTE(連結実質赤字比率に係る赤字・黒字の構成分析!F$41,"▲", "-")), 2) &lt; 0, ABS(ROUND(VALUE(SUBSTITUTE(連結実質赤字比率に係る赤字・黒字の構成分析!F$41,"▲", "-")), 2)), NA())</f>
        <v>#N/A</v>
      </c>
      <c r="C29" s="167">
        <f>IF(ROUND(VALUE(SUBSTITUTE(連結実質赤字比率に係る赤字・黒字の構成分析!F$41,"▲", "-")), 2) &gt;= 0, ABS(ROUND(VALUE(SUBSTITUTE(連結実質赤字比率に係る赤字・黒字の構成分析!F$41,"▲", "-")), 2)), NA())</f>
        <v>0</v>
      </c>
      <c r="D29" s="167" t="e">
        <f>IF(ROUND(VALUE(SUBSTITUTE(連結実質赤字比率に係る赤字・黒字の構成分析!G$41,"▲", "-")), 2) &lt; 0, ABS(ROUND(VALUE(SUBSTITUTE(連結実質赤字比率に係る赤字・黒字の構成分析!G$41,"▲", "-")), 2)), NA())</f>
        <v>#N/A</v>
      </c>
      <c r="E29" s="167">
        <f>IF(ROUND(VALUE(SUBSTITUTE(連結実質赤字比率に係る赤字・黒字の構成分析!G$41,"▲", "-")), 2) &gt;= 0, ABS(ROUND(VALUE(SUBSTITUTE(連結実質赤字比率に係る赤字・黒字の構成分析!G$41,"▲", "-")), 2)), NA())</f>
        <v>0</v>
      </c>
      <c r="F29" s="167" t="e">
        <f>IF(ROUND(VALUE(SUBSTITUTE(連結実質赤字比率に係る赤字・黒字の構成分析!H$41,"▲", "-")), 2) &lt; 0, ABS(ROUND(VALUE(SUBSTITUTE(連結実質赤字比率に係る赤字・黒字の構成分析!H$41,"▲", "-")), 2)), NA())</f>
        <v>#N/A</v>
      </c>
      <c r="G29" s="167">
        <f>IF(ROUND(VALUE(SUBSTITUTE(連結実質赤字比率に係る赤字・黒字の構成分析!H$41,"▲", "-")), 2) &gt;= 0, ABS(ROUND(VALUE(SUBSTITUTE(連結実質赤字比率に係る赤字・黒字の構成分析!H$41,"▲", "-")), 2)), NA())</f>
        <v>0</v>
      </c>
      <c r="H29" s="167" t="e">
        <f>IF(ROUND(VALUE(SUBSTITUTE(連結実質赤字比率に係る赤字・黒字の構成分析!I$41,"▲", "-")), 2) &lt; 0, ABS(ROUND(VALUE(SUBSTITUTE(連結実質赤字比率に係る赤字・黒字の構成分析!I$41,"▲", "-")), 2)), NA())</f>
        <v>#N/A</v>
      </c>
      <c r="I29" s="167">
        <f>IF(ROUND(VALUE(SUBSTITUTE(連結実質赤字比率に係る赤字・黒字の構成分析!I$41,"▲", "-")), 2) &gt;= 0, ABS(ROUND(VALUE(SUBSTITUTE(連結実質赤字比率に係る赤字・黒字の構成分析!I$41,"▲", "-")), 2)), NA())</f>
        <v>0</v>
      </c>
      <c r="J29" s="167" t="e">
        <f>IF(ROUND(VALUE(SUBSTITUTE(連結実質赤字比率に係る赤字・黒字の構成分析!J$41,"▲", "-")), 2) &lt; 0, ABS(ROUND(VALUE(SUBSTITUTE(連結実質赤字比率に係る赤字・黒字の構成分析!J$41,"▲", "-")), 2)), NA())</f>
        <v>#N/A</v>
      </c>
      <c r="K29" s="167">
        <f>IF(ROUND(VALUE(SUBSTITUTE(連結実質赤字比率に係る赤字・黒字の構成分析!J$41,"▲", "-")), 2) &gt;= 0, ABS(ROUND(VALUE(SUBSTITUTE(連結実質赤字比率に係る赤字・黒字の構成分析!J$41,"▲", "-")), 2)), NA())</f>
        <v>0</v>
      </c>
    </row>
    <row r="30" spans="1:11" x14ac:dyDescent="0.15">
      <c r="A30" s="167" t="str">
        <f>IF(連結実質赤字比率に係る赤字・黒字の構成分析!C$40="",NA(),連結実質赤字比率に係る赤字・黒字の構成分析!C$40)</f>
        <v>国民健康保険事業特別会計</v>
      </c>
      <c r="B30" s="167">
        <f>IF(ROUND(VALUE(SUBSTITUTE(連結実質赤字比率に係る赤字・黒字の構成分析!F$40,"▲", "-")), 2) &lt; 0, ABS(ROUND(VALUE(SUBSTITUTE(連結実質赤字比率に係る赤字・黒字の構成分析!F$40,"▲", "-")), 2)), NA())</f>
        <v>0.95</v>
      </c>
      <c r="C30" s="167" t="e">
        <f>IF(ROUND(VALUE(SUBSTITUTE(連結実質赤字比率に係る赤字・黒字の構成分析!F$40,"▲", "-")), 2) &gt;= 0, ABS(ROUND(VALUE(SUBSTITUTE(連結実質赤字比率に係る赤字・黒字の構成分析!F$40,"▲", "-")), 2)), NA())</f>
        <v>#N/A</v>
      </c>
      <c r="D30" s="167" t="e">
        <f>IF(ROUND(VALUE(SUBSTITUTE(連結実質赤字比率に係る赤字・黒字の構成分析!G$40,"▲", "-")), 2) &lt; 0, ABS(ROUND(VALUE(SUBSTITUTE(連結実質赤字比率に係る赤字・黒字の構成分析!G$40,"▲", "-")), 2)), NA())</f>
        <v>#N/A</v>
      </c>
      <c r="E30" s="167">
        <f>IF(ROUND(VALUE(SUBSTITUTE(連結実質赤字比率に係る赤字・黒字の構成分析!G$40,"▲", "-")), 2) &gt;= 0, ABS(ROUND(VALUE(SUBSTITUTE(連結実質赤字比率に係る赤字・黒字の構成分析!G$40,"▲", "-")), 2)), NA())</f>
        <v>0.24</v>
      </c>
      <c r="F30" s="167" t="e">
        <f>IF(ROUND(VALUE(SUBSTITUTE(連結実質赤字比率に係る赤字・黒字の構成分析!H$40,"▲", "-")), 2) &lt; 0, ABS(ROUND(VALUE(SUBSTITUTE(連結実質赤字比率に係る赤字・黒字の構成分析!H$40,"▲", "-")), 2)), NA())</f>
        <v>#N/A</v>
      </c>
      <c r="G30" s="167">
        <f>IF(ROUND(VALUE(SUBSTITUTE(連結実質赤字比率に係る赤字・黒字の構成分析!H$40,"▲", "-")), 2) &gt;= 0, ABS(ROUND(VALUE(SUBSTITUTE(連結実質赤字比率に係る赤字・黒字の構成分析!H$40,"▲", "-")), 2)), NA())</f>
        <v>0.05</v>
      </c>
      <c r="H30" s="167" t="e">
        <f>IF(ROUND(VALUE(SUBSTITUTE(連結実質赤字比率に係る赤字・黒字の構成分析!I$40,"▲", "-")), 2) &lt; 0, ABS(ROUND(VALUE(SUBSTITUTE(連結実質赤字比率に係る赤字・黒字の構成分析!I$40,"▲", "-")), 2)), NA())</f>
        <v>#N/A</v>
      </c>
      <c r="I30" s="167">
        <f>IF(ROUND(VALUE(SUBSTITUTE(連結実質赤字比率に係る赤字・黒字の構成分析!I$40,"▲", "-")), 2) &gt;= 0, ABS(ROUND(VALUE(SUBSTITUTE(連結実質赤字比率に係る赤字・黒字の構成分析!I$40,"▲", "-")), 2)), NA())</f>
        <v>0</v>
      </c>
      <c r="J30" s="167" t="e">
        <f>IF(ROUND(VALUE(SUBSTITUTE(連結実質赤字比率に係る赤字・黒字の構成分析!J$40,"▲", "-")), 2) &lt; 0, ABS(ROUND(VALUE(SUBSTITUTE(連結実質赤字比率に係る赤字・黒字の構成分析!J$40,"▲", "-")), 2)), NA())</f>
        <v>#N/A</v>
      </c>
      <c r="K30" s="167">
        <f>IF(ROUND(VALUE(SUBSTITUTE(連結実質赤字比率に係る赤字・黒字の構成分析!J$40,"▲", "-")), 2) &gt;= 0, ABS(ROUND(VALUE(SUBSTITUTE(連結実質赤字比率に係る赤字・黒字の構成分析!J$40,"▲", "-")), 2)), NA())</f>
        <v>0.02</v>
      </c>
    </row>
    <row r="31" spans="1:11" x14ac:dyDescent="0.15">
      <c r="A31" s="167" t="str">
        <f>IF(連結実質赤字比率に係る赤字・黒字の構成分析!C$39="",NA(),連結実質赤字比率に係る赤字・黒字の構成分析!C$39)</f>
        <v>後期高齢者医療事業特別会計</v>
      </c>
      <c r="B31" s="167" t="e">
        <f>IF(ROUND(VALUE(SUBSTITUTE(連結実質赤字比率に係る赤字・黒字の構成分析!F$39,"▲", "-")), 2) &lt; 0, ABS(ROUND(VALUE(SUBSTITUTE(連結実質赤字比率に係る赤字・黒字の構成分析!F$39,"▲", "-")), 2)), NA())</f>
        <v>#N/A</v>
      </c>
      <c r="C31" s="167">
        <f>IF(ROUND(VALUE(SUBSTITUTE(連結実質赤字比率に係る赤字・黒字の構成分析!F$39,"▲", "-")), 2) &gt;= 0, ABS(ROUND(VALUE(SUBSTITUTE(連結実質赤字比率に係る赤字・黒字の構成分析!F$39,"▲", "-")), 2)), NA())</f>
        <v>0.15</v>
      </c>
      <c r="D31" s="167" t="e">
        <f>IF(ROUND(VALUE(SUBSTITUTE(連結実質赤字比率に係る赤字・黒字の構成分析!G$39,"▲", "-")), 2) &lt; 0, ABS(ROUND(VALUE(SUBSTITUTE(連結実質赤字比率に係る赤字・黒字の構成分析!G$39,"▲", "-")), 2)), NA())</f>
        <v>#N/A</v>
      </c>
      <c r="E31" s="167">
        <f>IF(ROUND(VALUE(SUBSTITUTE(連結実質赤字比率に係る赤字・黒字の構成分析!G$39,"▲", "-")), 2) &gt;= 0, ABS(ROUND(VALUE(SUBSTITUTE(連結実質赤字比率に係る赤字・黒字の構成分析!G$39,"▲", "-")), 2)), NA())</f>
        <v>0.1</v>
      </c>
      <c r="F31" s="167" t="e">
        <f>IF(ROUND(VALUE(SUBSTITUTE(連結実質赤字比率に係る赤字・黒字の構成分析!H$39,"▲", "-")), 2) &lt; 0, ABS(ROUND(VALUE(SUBSTITUTE(連結実質赤字比率に係る赤字・黒字の構成分析!H$39,"▲", "-")), 2)), NA())</f>
        <v>#N/A</v>
      </c>
      <c r="G31" s="167">
        <f>IF(ROUND(VALUE(SUBSTITUTE(連結実質赤字比率に係る赤字・黒字の構成分析!H$39,"▲", "-")), 2) &gt;= 0, ABS(ROUND(VALUE(SUBSTITUTE(連結実質赤字比率に係る赤字・黒字の構成分析!H$39,"▲", "-")), 2)), NA())</f>
        <v>0.03</v>
      </c>
      <c r="H31" s="167" t="e">
        <f>IF(ROUND(VALUE(SUBSTITUTE(連結実質赤字比率に係る赤字・黒字の構成分析!I$39,"▲", "-")), 2) &lt; 0, ABS(ROUND(VALUE(SUBSTITUTE(連結実質赤字比率に係る赤字・黒字の構成分析!I$39,"▲", "-")), 2)), NA())</f>
        <v>#N/A</v>
      </c>
      <c r="I31" s="167">
        <f>IF(ROUND(VALUE(SUBSTITUTE(連結実質赤字比率に係る赤字・黒字の構成分析!I$39,"▲", "-")), 2) &gt;= 0, ABS(ROUND(VALUE(SUBSTITUTE(連結実質赤字比率に係る赤字・黒字の構成分析!I$39,"▲", "-")), 2)), NA())</f>
        <v>0.03</v>
      </c>
      <c r="J31" s="167" t="e">
        <f>IF(ROUND(VALUE(SUBSTITUTE(連結実質赤字比率に係る赤字・黒字の構成分析!J$39,"▲", "-")), 2) &lt; 0, ABS(ROUND(VALUE(SUBSTITUTE(連結実質赤字比率に係る赤字・黒字の構成分析!J$39,"▲", "-")), 2)), NA())</f>
        <v>#N/A</v>
      </c>
      <c r="K31" s="167">
        <f>IF(ROUND(VALUE(SUBSTITUTE(連結実質赤字比率に係る赤字・黒字の構成分析!J$39,"▲", "-")), 2) &gt;= 0, ABS(ROUND(VALUE(SUBSTITUTE(連結実質赤字比率に係る赤字・黒字の構成分析!J$39,"▲", "-")), 2)), NA())</f>
        <v>0.02</v>
      </c>
    </row>
    <row r="32" spans="1:11" x14ac:dyDescent="0.15">
      <c r="A32" s="167" t="str">
        <f>IF(連結実質赤字比率に係る赤字・黒字の構成分析!C$38="",NA(),連結実質赤字比率に係る赤字・黒字の構成分析!C$38)</f>
        <v>住宅団地整備事業特別会計</v>
      </c>
      <c r="B32" s="167" t="e">
        <f>IF(ROUND(VALUE(SUBSTITUTE(連結実質赤字比率に係る赤字・黒字の構成分析!F$38,"▲", "-")), 2) &lt; 0, ABS(ROUND(VALUE(SUBSTITUTE(連結実質赤字比率に係る赤字・黒字の構成分析!F$38,"▲", "-")), 2)), NA())</f>
        <v>#N/A</v>
      </c>
      <c r="C32" s="167">
        <f>IF(ROUND(VALUE(SUBSTITUTE(連結実質赤字比率に係る赤字・黒字の構成分析!F$38,"▲", "-")), 2) &gt;= 0, ABS(ROUND(VALUE(SUBSTITUTE(連結実質赤字比率に係る赤字・黒字の構成分析!F$38,"▲", "-")), 2)), NA())</f>
        <v>0.02</v>
      </c>
      <c r="D32" s="167" t="e">
        <f>IF(ROUND(VALUE(SUBSTITUTE(連結実質赤字比率に係る赤字・黒字の構成分析!G$38,"▲", "-")), 2) &lt; 0, ABS(ROUND(VALUE(SUBSTITUTE(連結実質赤字比率に係る赤字・黒字の構成分析!G$38,"▲", "-")), 2)), NA())</f>
        <v>#N/A</v>
      </c>
      <c r="E32" s="167">
        <f>IF(ROUND(VALUE(SUBSTITUTE(連結実質赤字比率に係る赤字・黒字の構成分析!G$38,"▲", "-")), 2) &gt;= 0, ABS(ROUND(VALUE(SUBSTITUTE(連結実質赤字比率に係る赤字・黒字の構成分析!G$38,"▲", "-")), 2)), NA())</f>
        <v>0.12</v>
      </c>
      <c r="F32" s="167" t="e">
        <f>IF(ROUND(VALUE(SUBSTITUTE(連結実質赤字比率に係る赤字・黒字の構成分析!H$38,"▲", "-")), 2) &lt; 0, ABS(ROUND(VALUE(SUBSTITUTE(連結実質赤字比率に係る赤字・黒字の構成分析!H$38,"▲", "-")), 2)), NA())</f>
        <v>#N/A</v>
      </c>
      <c r="G32" s="167">
        <f>IF(ROUND(VALUE(SUBSTITUTE(連結実質赤字比率に係る赤字・黒字の構成分析!H$38,"▲", "-")), 2) &gt;= 0, ABS(ROUND(VALUE(SUBSTITUTE(連結実質赤字比率に係る赤字・黒字の構成分析!H$38,"▲", "-")), 2)), NA())</f>
        <v>0.13</v>
      </c>
      <c r="H32" s="167" t="e">
        <f>IF(ROUND(VALUE(SUBSTITUTE(連結実質赤字比率に係る赤字・黒字の構成分析!I$38,"▲", "-")), 2) &lt; 0, ABS(ROUND(VALUE(SUBSTITUTE(連結実質赤字比率に係る赤字・黒字の構成分析!I$38,"▲", "-")), 2)), NA())</f>
        <v>#N/A</v>
      </c>
      <c r="I32" s="167">
        <f>IF(ROUND(VALUE(SUBSTITUTE(連結実質赤字比率に係る赤字・黒字の構成分析!I$38,"▲", "-")), 2) &gt;= 0, ABS(ROUND(VALUE(SUBSTITUTE(連結実質赤字比率に係る赤字・黒字の構成分析!I$38,"▲", "-")), 2)), NA())</f>
        <v>0.15</v>
      </c>
      <c r="J32" s="167" t="e">
        <f>IF(ROUND(VALUE(SUBSTITUTE(連結実質赤字比率に係る赤字・黒字の構成分析!J$38,"▲", "-")), 2) &lt; 0, ABS(ROUND(VALUE(SUBSTITUTE(連結実質赤字比率に係る赤字・黒字の構成分析!J$38,"▲", "-")), 2)), NA())</f>
        <v>#N/A</v>
      </c>
      <c r="K32" s="167">
        <f>IF(ROUND(VALUE(SUBSTITUTE(連結実質赤字比率に係る赤字・黒字の構成分析!J$38,"▲", "-")), 2) &gt;= 0, ABS(ROUND(VALUE(SUBSTITUTE(連結実質赤字比率に係る赤字・黒字の構成分析!J$38,"▲", "-")), 2)), NA())</f>
        <v>0.17</v>
      </c>
    </row>
    <row r="33" spans="1:16" x14ac:dyDescent="0.15">
      <c r="A33" s="167" t="str">
        <f>IF(連結実質赤字比率に係る赤字・黒字の構成分析!C$37="",NA(),連結実質赤字比率に係る赤字・黒字の構成分析!C$37)</f>
        <v>下水道事業会計</v>
      </c>
      <c r="B33" s="167" t="e">
        <f>IF(ROUND(VALUE(SUBSTITUTE(連結実質赤字比率に係る赤字・黒字の構成分析!F$37,"▲", "-")), 2) &lt; 0, ABS(ROUND(VALUE(SUBSTITUTE(連結実質赤字比率に係る赤字・黒字の構成分析!F$37,"▲", "-")), 2)), NA())</f>
        <v>#VALUE!</v>
      </c>
      <c r="C33" s="167" t="e">
        <f>IF(ROUND(VALUE(SUBSTITUTE(連結実質赤字比率に係る赤字・黒字の構成分析!F$37,"▲", "-")), 2) &gt;= 0, ABS(ROUND(VALUE(SUBSTITUTE(連結実質赤字比率に係る赤字・黒字の構成分析!F$37,"▲", "-")), 2)), NA())</f>
        <v>#VALUE!</v>
      </c>
      <c r="D33" s="167" t="e">
        <f>IF(ROUND(VALUE(SUBSTITUTE(連結実質赤字比率に係る赤字・黒字の構成分析!G$37,"▲", "-")), 2) &lt; 0, ABS(ROUND(VALUE(SUBSTITUTE(連結実質赤字比率に係る赤字・黒字の構成分析!G$37,"▲", "-")), 2)), NA())</f>
        <v>#VALUE!</v>
      </c>
      <c r="E33" s="167" t="e">
        <f>IF(ROUND(VALUE(SUBSTITUTE(連結実質赤字比率に係る赤字・黒字の構成分析!G$37,"▲", "-")), 2) &gt;= 0, ABS(ROUND(VALUE(SUBSTITUTE(連結実質赤字比率に係る赤字・黒字の構成分析!G$37,"▲", "-")), 2)), NA())</f>
        <v>#VALUE!</v>
      </c>
      <c r="F33" s="167" t="e">
        <f>IF(ROUND(VALUE(SUBSTITUTE(連結実質赤字比率に係る赤字・黒字の構成分析!H$37,"▲", "-")), 2) &lt; 0, ABS(ROUND(VALUE(SUBSTITUTE(連結実質赤字比率に係る赤字・黒字の構成分析!H$37,"▲", "-")), 2)), NA())</f>
        <v>#VALUE!</v>
      </c>
      <c r="G33" s="167" t="e">
        <f>IF(ROUND(VALUE(SUBSTITUTE(連結実質赤字比率に係る赤字・黒字の構成分析!H$37,"▲", "-")), 2) &gt;= 0, ABS(ROUND(VALUE(SUBSTITUTE(連結実質赤字比率に係る赤字・黒字の構成分析!H$37,"▲", "-")), 2)), NA())</f>
        <v>#VALUE!</v>
      </c>
      <c r="H33" s="167" t="e">
        <f>IF(ROUND(VALUE(SUBSTITUTE(連結実質赤字比率に係る赤字・黒字の構成分析!I$37,"▲", "-")), 2) &lt; 0, ABS(ROUND(VALUE(SUBSTITUTE(連結実質赤字比率に係る赤字・黒字の構成分析!I$37,"▲", "-")), 2)), NA())</f>
        <v>#N/A</v>
      </c>
      <c r="I33" s="167">
        <f>IF(ROUND(VALUE(SUBSTITUTE(連結実質赤字比率に係る赤字・黒字の構成分析!I$37,"▲", "-")), 2) &gt;= 0, ABS(ROUND(VALUE(SUBSTITUTE(連結実質赤字比率に係る赤字・黒字の構成分析!I$37,"▲", "-")), 2)), NA())</f>
        <v>0</v>
      </c>
      <c r="J33" s="167" t="e">
        <f>IF(ROUND(VALUE(SUBSTITUTE(連結実質赤字比率に係る赤字・黒字の構成分析!J$37,"▲", "-")), 2) &lt; 0, ABS(ROUND(VALUE(SUBSTITUTE(連結実質赤字比率に係る赤字・黒字の構成分析!J$37,"▲", "-")), 2)), NA())</f>
        <v>#N/A</v>
      </c>
      <c r="K33" s="167">
        <f>IF(ROUND(VALUE(SUBSTITUTE(連結実質赤字比率に係る赤字・黒字の構成分析!J$37,"▲", "-")), 2) &gt;= 0, ABS(ROUND(VALUE(SUBSTITUTE(連結実質赤字比率に係る赤字・黒字の構成分析!J$37,"▲", "-")), 2)), NA())</f>
        <v>0.36</v>
      </c>
    </row>
    <row r="34" spans="1:16" x14ac:dyDescent="0.15">
      <c r="A34" s="167" t="str">
        <f>IF(連結実質赤字比率に係る赤字・黒字の構成分析!C$36="",NA(),連結実質赤字比率に係る赤字・黒字の構成分析!C$36)</f>
        <v>介護保険事業特別会計</v>
      </c>
      <c r="B34" s="167" t="e">
        <f>IF(ROUND(VALUE(SUBSTITUTE(連結実質赤字比率に係る赤字・黒字の構成分析!F$36,"▲", "-")), 2) &lt; 0, ABS(ROUND(VALUE(SUBSTITUTE(連結実質赤字比率に係る赤字・黒字の構成分析!F$36,"▲", "-")), 2)), NA())</f>
        <v>#N/A</v>
      </c>
      <c r="C34" s="167">
        <f>IF(ROUND(VALUE(SUBSTITUTE(連結実質赤字比率に係る赤字・黒字の構成分析!F$36,"▲", "-")), 2) &gt;= 0, ABS(ROUND(VALUE(SUBSTITUTE(連結実質赤字比率に係る赤字・黒字の構成分析!F$36,"▲", "-")), 2)), NA())</f>
        <v>0.46</v>
      </c>
      <c r="D34" s="167" t="e">
        <f>IF(ROUND(VALUE(SUBSTITUTE(連結実質赤字比率に係る赤字・黒字の構成分析!G$36,"▲", "-")), 2) &lt; 0, ABS(ROUND(VALUE(SUBSTITUTE(連結実質赤字比率に係る赤字・黒字の構成分析!G$36,"▲", "-")), 2)), NA())</f>
        <v>#N/A</v>
      </c>
      <c r="E34" s="167">
        <f>IF(ROUND(VALUE(SUBSTITUTE(連結実質赤字比率に係る赤字・黒字の構成分析!G$36,"▲", "-")), 2) &gt;= 0, ABS(ROUND(VALUE(SUBSTITUTE(連結実質赤字比率に係る赤字・黒字の構成分析!G$36,"▲", "-")), 2)), NA())</f>
        <v>0.6</v>
      </c>
      <c r="F34" s="167" t="e">
        <f>IF(ROUND(VALUE(SUBSTITUTE(連結実質赤字比率に係る赤字・黒字の構成分析!H$36,"▲", "-")), 2) &lt; 0, ABS(ROUND(VALUE(SUBSTITUTE(連結実質赤字比率に係る赤字・黒字の構成分析!H$36,"▲", "-")), 2)), NA())</f>
        <v>#N/A</v>
      </c>
      <c r="G34" s="167">
        <f>IF(ROUND(VALUE(SUBSTITUTE(連結実質赤字比率に係る赤字・黒字の構成分析!H$36,"▲", "-")), 2) &gt;= 0, ABS(ROUND(VALUE(SUBSTITUTE(連結実質赤字比率に係る赤字・黒字の構成分析!H$36,"▲", "-")), 2)), NA())</f>
        <v>0.95</v>
      </c>
      <c r="H34" s="167" t="e">
        <f>IF(ROUND(VALUE(SUBSTITUTE(連結実質赤字比率に係る赤字・黒字の構成分析!I$36,"▲", "-")), 2) &lt; 0, ABS(ROUND(VALUE(SUBSTITUTE(連結実質赤字比率に係る赤字・黒字の構成分析!I$36,"▲", "-")), 2)), NA())</f>
        <v>#N/A</v>
      </c>
      <c r="I34" s="167">
        <f>IF(ROUND(VALUE(SUBSTITUTE(連結実質赤字比率に係る赤字・黒字の構成分析!I$36,"▲", "-")), 2) &gt;= 0, ABS(ROUND(VALUE(SUBSTITUTE(連結実質赤字比率に係る赤字・黒字の構成分析!I$36,"▲", "-")), 2)), NA())</f>
        <v>1.78</v>
      </c>
      <c r="J34" s="167" t="e">
        <f>IF(ROUND(VALUE(SUBSTITUTE(連結実質赤字比率に係る赤字・黒字の構成分析!J$36,"▲", "-")), 2) &lt; 0, ABS(ROUND(VALUE(SUBSTITUTE(連結実質赤字比率に係る赤字・黒字の構成分析!J$36,"▲", "-")), 2)), NA())</f>
        <v>#N/A</v>
      </c>
      <c r="K34" s="167">
        <f>IF(ROUND(VALUE(SUBSTITUTE(連結実質赤字比率に係る赤字・黒字の構成分析!J$36,"▲", "-")), 2) &gt;= 0, ABS(ROUND(VALUE(SUBSTITUTE(連結実質赤字比率に係る赤字・黒字の構成分析!J$36,"▲", "-")), 2)), NA())</f>
        <v>0.81</v>
      </c>
    </row>
    <row r="35" spans="1:16" x14ac:dyDescent="0.15">
      <c r="A35" s="167" t="str">
        <f>IF(連結実質赤字比率に係る赤字・黒字の構成分析!C$35="",NA(),連結実質赤字比率に係る赤字・黒字の構成分析!C$35)</f>
        <v>一般会計</v>
      </c>
      <c r="B35" s="167" t="e">
        <f>IF(ROUND(VALUE(SUBSTITUTE(連結実質赤字比率に係る赤字・黒字の構成分析!F$35,"▲", "-")), 2) &lt; 0, ABS(ROUND(VALUE(SUBSTITUTE(連結実質赤字比率に係る赤字・黒字の構成分析!F$35,"▲", "-")), 2)), NA())</f>
        <v>#N/A</v>
      </c>
      <c r="C35" s="167">
        <f>IF(ROUND(VALUE(SUBSTITUTE(連結実質赤字比率に係る赤字・黒字の構成分析!F$35,"▲", "-")), 2) &gt;= 0, ABS(ROUND(VALUE(SUBSTITUTE(連結実質赤字比率に係る赤字・黒字の構成分析!F$35,"▲", "-")), 2)), NA())</f>
        <v>4.4800000000000004</v>
      </c>
      <c r="D35" s="167" t="e">
        <f>IF(ROUND(VALUE(SUBSTITUTE(連結実質赤字比率に係る赤字・黒字の構成分析!G$35,"▲", "-")), 2) &lt; 0, ABS(ROUND(VALUE(SUBSTITUTE(連結実質赤字比率に係る赤字・黒字の構成分析!G$35,"▲", "-")), 2)), NA())</f>
        <v>#N/A</v>
      </c>
      <c r="E35" s="167">
        <f>IF(ROUND(VALUE(SUBSTITUTE(連結実質赤字比率に係る赤字・黒字の構成分析!G$35,"▲", "-")), 2) &gt;= 0, ABS(ROUND(VALUE(SUBSTITUTE(連結実質赤字比率に係る赤字・黒字の構成分析!G$35,"▲", "-")), 2)), NA())</f>
        <v>2.84</v>
      </c>
      <c r="F35" s="167" t="e">
        <f>IF(ROUND(VALUE(SUBSTITUTE(連結実質赤字比率に係る赤字・黒字の構成分析!H$35,"▲", "-")), 2) &lt; 0, ABS(ROUND(VALUE(SUBSTITUTE(連結実質赤字比率に係る赤字・黒字の構成分析!H$35,"▲", "-")), 2)), NA())</f>
        <v>#N/A</v>
      </c>
      <c r="G35" s="167">
        <f>IF(ROUND(VALUE(SUBSTITUTE(連結実質赤字比率に係る赤字・黒字の構成分析!H$35,"▲", "-")), 2) &gt;= 0, ABS(ROUND(VALUE(SUBSTITUTE(連結実質赤字比率に係る赤字・黒字の構成分析!H$35,"▲", "-")), 2)), NA())</f>
        <v>6.06</v>
      </c>
      <c r="H35" s="167" t="e">
        <f>IF(ROUND(VALUE(SUBSTITUTE(連結実質赤字比率に係る赤字・黒字の構成分析!I$35,"▲", "-")), 2) &lt; 0, ABS(ROUND(VALUE(SUBSTITUTE(連結実質赤字比率に係る赤字・黒字の構成分析!I$35,"▲", "-")), 2)), NA())</f>
        <v>#N/A</v>
      </c>
      <c r="I35" s="167">
        <f>IF(ROUND(VALUE(SUBSTITUTE(連結実質赤字比率に係る赤字・黒字の構成分析!I$35,"▲", "-")), 2) &gt;= 0, ABS(ROUND(VALUE(SUBSTITUTE(連結実質赤字比率に係る赤字・黒字の構成分析!I$35,"▲", "-")), 2)), NA())</f>
        <v>6.36</v>
      </c>
      <c r="J35" s="167" t="e">
        <f>IF(ROUND(VALUE(SUBSTITUTE(連結実質赤字比率に係る赤字・黒字の構成分析!J$35,"▲", "-")), 2) &lt; 0, ABS(ROUND(VALUE(SUBSTITUTE(連結実質赤字比率に係る赤字・黒字の構成分析!J$35,"▲", "-")), 2)), NA())</f>
        <v>#N/A</v>
      </c>
      <c r="K35" s="167">
        <f>IF(ROUND(VALUE(SUBSTITUTE(連結実質赤字比率に係る赤字・黒字の構成分析!J$35,"▲", "-")), 2) &gt;= 0, ABS(ROUND(VALUE(SUBSTITUTE(連結実質赤字比率に係る赤字・黒字の構成分析!J$35,"▲", "-")), 2)), NA())</f>
        <v>2.56</v>
      </c>
    </row>
    <row r="36" spans="1:16" x14ac:dyDescent="0.15">
      <c r="A36" s="167" t="str">
        <f>IF(連結実質赤字比率に係る赤字・黒字の構成分析!C$34="",NA(),連結実質赤字比率に係る赤字・黒字の構成分析!C$34)</f>
        <v>水道事業会計</v>
      </c>
      <c r="B36" s="167" t="e">
        <f>IF(ROUND(VALUE(SUBSTITUTE(連結実質赤字比率に係る赤字・黒字の構成分析!F$34,"▲", "-")), 2) &lt; 0, ABS(ROUND(VALUE(SUBSTITUTE(連結実質赤字比率に係る赤字・黒字の構成分析!F$34,"▲", "-")), 2)), NA())</f>
        <v>#N/A</v>
      </c>
      <c r="C36" s="167">
        <f>IF(ROUND(VALUE(SUBSTITUTE(連結実質赤字比率に係る赤字・黒字の構成分析!F$34,"▲", "-")), 2) &gt;= 0, ABS(ROUND(VALUE(SUBSTITUTE(連結実質赤字比率に係る赤字・黒字の構成分析!F$34,"▲", "-")), 2)), NA())</f>
        <v>12.09</v>
      </c>
      <c r="D36" s="167" t="e">
        <f>IF(ROUND(VALUE(SUBSTITUTE(連結実質赤字比率に係る赤字・黒字の構成分析!G$34,"▲", "-")), 2) &lt; 0, ABS(ROUND(VALUE(SUBSTITUTE(連結実質赤字比率に係る赤字・黒字の構成分析!G$34,"▲", "-")), 2)), NA())</f>
        <v>#N/A</v>
      </c>
      <c r="E36" s="167">
        <f>IF(ROUND(VALUE(SUBSTITUTE(連結実質赤字比率に係る赤字・黒字の構成分析!G$34,"▲", "-")), 2) &gt;= 0, ABS(ROUND(VALUE(SUBSTITUTE(連結実質赤字比率に係る赤字・黒字の構成分析!G$34,"▲", "-")), 2)), NA())</f>
        <v>12.11</v>
      </c>
      <c r="F36" s="167" t="e">
        <f>IF(ROUND(VALUE(SUBSTITUTE(連結実質赤字比率に係る赤字・黒字の構成分析!H$34,"▲", "-")), 2) &lt; 0, ABS(ROUND(VALUE(SUBSTITUTE(連結実質赤字比率に係る赤字・黒字の構成分析!H$34,"▲", "-")), 2)), NA())</f>
        <v>#N/A</v>
      </c>
      <c r="G36" s="167">
        <f>IF(ROUND(VALUE(SUBSTITUTE(連結実質赤字比率に係る赤字・黒字の構成分析!H$34,"▲", "-")), 2) &gt;= 0, ABS(ROUND(VALUE(SUBSTITUTE(連結実質赤字比率に係る赤字・黒字の構成分析!H$34,"▲", "-")), 2)), NA())</f>
        <v>10.3</v>
      </c>
      <c r="H36" s="167" t="e">
        <f>IF(ROUND(VALUE(SUBSTITUTE(連結実質赤字比率に係る赤字・黒字の構成分析!I$34,"▲", "-")), 2) &lt; 0, ABS(ROUND(VALUE(SUBSTITUTE(連結実質赤字比率に係る赤字・黒字の構成分析!I$34,"▲", "-")), 2)), NA())</f>
        <v>#N/A</v>
      </c>
      <c r="I36" s="167">
        <f>IF(ROUND(VALUE(SUBSTITUTE(連結実質赤字比率に係る赤字・黒字の構成分析!I$34,"▲", "-")), 2) &gt;= 0, ABS(ROUND(VALUE(SUBSTITUTE(連結実質赤字比率に係る赤字・黒字の構成分析!I$34,"▲", "-")), 2)), NA())</f>
        <v>10.57</v>
      </c>
      <c r="J36" s="167" t="e">
        <f>IF(ROUND(VALUE(SUBSTITUTE(連結実質赤字比率に係る赤字・黒字の構成分析!J$34,"▲", "-")), 2) &lt; 0, ABS(ROUND(VALUE(SUBSTITUTE(連結実質赤字比率に係る赤字・黒字の構成分析!J$34,"▲", "-")), 2)), NA())</f>
        <v>#N/A</v>
      </c>
      <c r="K36" s="167">
        <f>IF(ROUND(VALUE(SUBSTITUTE(連結実質赤字比率に係る赤字・黒字の構成分析!J$34,"▲", "-")), 2) &gt;= 0, ABS(ROUND(VALUE(SUBSTITUTE(連結実質赤字比率に係る赤字・黒字の構成分析!J$34,"▲", "-")), 2)), NA())</f>
        <v>10.41</v>
      </c>
    </row>
    <row r="39" spans="1:16" x14ac:dyDescent="0.15">
      <c r="A39" s="140" t="s">
        <v>58</v>
      </c>
    </row>
    <row r="40" spans="1:16" x14ac:dyDescent="0.15">
      <c r="A40" s="168"/>
      <c r="B40" s="168" t="str">
        <f>'実質公債費比率（分子）の構造'!K$44</f>
        <v>R01</v>
      </c>
      <c r="C40" s="168"/>
      <c r="D40" s="168"/>
      <c r="E40" s="168" t="str">
        <f>'実質公債費比率（分子）の構造'!L$44</f>
        <v>R02</v>
      </c>
      <c r="F40" s="168"/>
      <c r="G40" s="168"/>
      <c r="H40" s="168" t="str">
        <f>'実質公債費比率（分子）の構造'!M$44</f>
        <v>R03</v>
      </c>
      <c r="I40" s="168"/>
      <c r="J40" s="168"/>
      <c r="K40" s="168" t="str">
        <f>'実質公債費比率（分子）の構造'!N$44</f>
        <v>R04</v>
      </c>
      <c r="L40" s="168"/>
      <c r="M40" s="168"/>
      <c r="N40" s="168" t="str">
        <f>'実質公債費比率（分子）の構造'!O$44</f>
        <v>R05</v>
      </c>
      <c r="O40" s="168"/>
      <c r="P40" s="168"/>
    </row>
    <row r="41" spans="1:16" x14ac:dyDescent="0.15">
      <c r="A41" s="168"/>
      <c r="B41" s="168" t="s">
        <v>59</v>
      </c>
      <c r="C41" s="168"/>
      <c r="D41" s="168" t="s">
        <v>60</v>
      </c>
      <c r="E41" s="168" t="s">
        <v>59</v>
      </c>
      <c r="F41" s="168"/>
      <c r="G41" s="168" t="s">
        <v>60</v>
      </c>
      <c r="H41" s="168" t="s">
        <v>59</v>
      </c>
      <c r="I41" s="168"/>
      <c r="J41" s="168" t="s">
        <v>60</v>
      </c>
      <c r="K41" s="168" t="s">
        <v>59</v>
      </c>
      <c r="L41" s="168"/>
      <c r="M41" s="168" t="s">
        <v>60</v>
      </c>
      <c r="N41" s="168" t="s">
        <v>59</v>
      </c>
      <c r="O41" s="168"/>
      <c r="P41" s="168" t="s">
        <v>60</v>
      </c>
    </row>
    <row r="42" spans="1:16" x14ac:dyDescent="0.15">
      <c r="A42" s="168" t="s">
        <v>61</v>
      </c>
      <c r="B42" s="168"/>
      <c r="C42" s="168"/>
      <c r="D42" s="168">
        <f>'実質公債費比率（分子）の構造'!K$52</f>
        <v>1273</v>
      </c>
      <c r="E42" s="168"/>
      <c r="F42" s="168"/>
      <c r="G42" s="168">
        <f>'実質公債費比率（分子）の構造'!L$52</f>
        <v>1304</v>
      </c>
      <c r="H42" s="168"/>
      <c r="I42" s="168"/>
      <c r="J42" s="168">
        <f>'実質公債費比率（分子）の構造'!M$52</f>
        <v>1280</v>
      </c>
      <c r="K42" s="168"/>
      <c r="L42" s="168"/>
      <c r="M42" s="168">
        <f>'実質公債費比率（分子）の構造'!N$52</f>
        <v>1279</v>
      </c>
      <c r="N42" s="168"/>
      <c r="O42" s="168"/>
      <c r="P42" s="168">
        <f>'実質公債費比率（分子）の構造'!O$52</f>
        <v>1212</v>
      </c>
    </row>
    <row r="43" spans="1:16" x14ac:dyDescent="0.15">
      <c r="A43" s="168" t="s">
        <v>16</v>
      </c>
      <c r="B43" s="168" t="str">
        <f>'実質公債費比率（分子）の構造'!K$51</f>
        <v>-</v>
      </c>
      <c r="C43" s="168"/>
      <c r="D43" s="168"/>
      <c r="E43" s="168" t="str">
        <f>'実質公債費比率（分子）の構造'!L$51</f>
        <v>-</v>
      </c>
      <c r="F43" s="168"/>
      <c r="G43" s="168"/>
      <c r="H43" s="168" t="str">
        <f>'実質公債費比率（分子）の構造'!M$51</f>
        <v>-</v>
      </c>
      <c r="I43" s="168"/>
      <c r="J43" s="168"/>
      <c r="K43" s="168" t="str">
        <f>'実質公債費比率（分子）の構造'!N$51</f>
        <v>-</v>
      </c>
      <c r="L43" s="168"/>
      <c r="M43" s="168"/>
      <c r="N43" s="168" t="str">
        <f>'実質公債費比率（分子）の構造'!O$51</f>
        <v>-</v>
      </c>
      <c r="O43" s="168"/>
      <c r="P43" s="168"/>
    </row>
    <row r="44" spans="1:16" x14ac:dyDescent="0.15">
      <c r="A44" s="168" t="s">
        <v>62</v>
      </c>
      <c r="B44" s="168" t="str">
        <f>'実質公債費比率（分子）の構造'!K$50</f>
        <v>-</v>
      </c>
      <c r="C44" s="168"/>
      <c r="D44" s="168"/>
      <c r="E44" s="168" t="str">
        <f>'実質公債費比率（分子）の構造'!L$50</f>
        <v>-</v>
      </c>
      <c r="F44" s="168"/>
      <c r="G44" s="168"/>
      <c r="H44" s="168" t="str">
        <f>'実質公債費比率（分子）の構造'!M$50</f>
        <v>-</v>
      </c>
      <c r="I44" s="168"/>
      <c r="J44" s="168"/>
      <c r="K44" s="168" t="str">
        <f>'実質公債費比率（分子）の構造'!N$50</f>
        <v>-</v>
      </c>
      <c r="L44" s="168"/>
      <c r="M44" s="168"/>
      <c r="N44" s="168" t="str">
        <f>'実質公債費比率（分子）の構造'!O$50</f>
        <v>-</v>
      </c>
      <c r="O44" s="168"/>
      <c r="P44" s="168"/>
    </row>
    <row r="45" spans="1:16" x14ac:dyDescent="0.15">
      <c r="A45" s="168" t="s">
        <v>63</v>
      </c>
      <c r="B45" s="168">
        <f>'実質公債費比率（分子）の構造'!K$49</f>
        <v>104</v>
      </c>
      <c r="C45" s="168"/>
      <c r="D45" s="168"/>
      <c r="E45" s="168">
        <f>'実質公債費比率（分子）の構造'!L$49</f>
        <v>67</v>
      </c>
      <c r="F45" s="168"/>
      <c r="G45" s="168"/>
      <c r="H45" s="168" t="str">
        <f>'実質公債費比率（分子）の構造'!M$49</f>
        <v>-</v>
      </c>
      <c r="I45" s="168"/>
      <c r="J45" s="168"/>
      <c r="K45" s="168" t="str">
        <f>'実質公債費比率（分子）の構造'!N$49</f>
        <v>-</v>
      </c>
      <c r="L45" s="168"/>
      <c r="M45" s="168"/>
      <c r="N45" s="168" t="str">
        <f>'実質公債費比率（分子）の構造'!O$49</f>
        <v>-</v>
      </c>
      <c r="O45" s="168"/>
      <c r="P45" s="168"/>
    </row>
    <row r="46" spans="1:16" x14ac:dyDescent="0.15">
      <c r="A46" s="168" t="s">
        <v>64</v>
      </c>
      <c r="B46" s="168">
        <f>'実質公債費比率（分子）の構造'!K$48</f>
        <v>338</v>
      </c>
      <c r="C46" s="168"/>
      <c r="D46" s="168"/>
      <c r="E46" s="168">
        <f>'実質公債費比率（分子）の構造'!L$48</f>
        <v>335</v>
      </c>
      <c r="F46" s="168"/>
      <c r="G46" s="168"/>
      <c r="H46" s="168">
        <f>'実質公債費比率（分子）の構造'!M$48</f>
        <v>363</v>
      </c>
      <c r="I46" s="168"/>
      <c r="J46" s="168"/>
      <c r="K46" s="168">
        <f>'実質公債費比率（分子）の構造'!N$48</f>
        <v>319</v>
      </c>
      <c r="L46" s="168"/>
      <c r="M46" s="168"/>
      <c r="N46" s="168">
        <f>'実質公債費比率（分子）の構造'!O$48</f>
        <v>295</v>
      </c>
      <c r="O46" s="168"/>
      <c r="P46" s="168"/>
    </row>
    <row r="47" spans="1:16" x14ac:dyDescent="0.15">
      <c r="A47" s="168" t="s">
        <v>12</v>
      </c>
      <c r="B47" s="168" t="str">
        <f>'実質公債費比率（分子）の構造'!K$47</f>
        <v>-</v>
      </c>
      <c r="C47" s="168"/>
      <c r="D47" s="168"/>
      <c r="E47" s="168" t="str">
        <f>'実質公債費比率（分子）の構造'!L$47</f>
        <v>-</v>
      </c>
      <c r="F47" s="168"/>
      <c r="G47" s="168"/>
      <c r="H47" s="168" t="str">
        <f>'実質公債費比率（分子）の構造'!M$47</f>
        <v>-</v>
      </c>
      <c r="I47" s="168"/>
      <c r="J47" s="168"/>
      <c r="K47" s="168" t="str">
        <f>'実質公債費比率（分子）の構造'!N$47</f>
        <v>-</v>
      </c>
      <c r="L47" s="168"/>
      <c r="M47" s="168"/>
      <c r="N47" s="168" t="str">
        <f>'実質公債費比率（分子）の構造'!O$47</f>
        <v>-</v>
      </c>
      <c r="O47" s="168"/>
      <c r="P47" s="168"/>
    </row>
    <row r="48" spans="1:16" x14ac:dyDescent="0.15">
      <c r="A48" s="168" t="s">
        <v>65</v>
      </c>
      <c r="B48" s="168" t="str">
        <f>'実質公債費比率（分子）の構造'!K$46</f>
        <v>-</v>
      </c>
      <c r="C48" s="168"/>
      <c r="D48" s="168"/>
      <c r="E48" s="168" t="str">
        <f>'実質公債費比率（分子）の構造'!L$46</f>
        <v>-</v>
      </c>
      <c r="F48" s="168"/>
      <c r="G48" s="168"/>
      <c r="H48" s="168" t="str">
        <f>'実質公債費比率（分子）の構造'!M$46</f>
        <v>-</v>
      </c>
      <c r="I48" s="168"/>
      <c r="J48" s="168"/>
      <c r="K48" s="168" t="str">
        <f>'実質公債費比率（分子）の構造'!N$46</f>
        <v>-</v>
      </c>
      <c r="L48" s="168"/>
      <c r="M48" s="168"/>
      <c r="N48" s="168" t="str">
        <f>'実質公債費比率（分子）の構造'!O$46</f>
        <v>-</v>
      </c>
      <c r="O48" s="168"/>
      <c r="P48" s="168"/>
    </row>
    <row r="49" spans="1:16" x14ac:dyDescent="0.15">
      <c r="A49" s="168" t="s">
        <v>66</v>
      </c>
      <c r="B49" s="168">
        <f>'実質公債費比率（分子）の構造'!K$45</f>
        <v>1168</v>
      </c>
      <c r="C49" s="168"/>
      <c r="D49" s="168"/>
      <c r="E49" s="168">
        <f>'実質公債費比率（分子）の構造'!L$45</f>
        <v>1231</v>
      </c>
      <c r="F49" s="168"/>
      <c r="G49" s="168"/>
      <c r="H49" s="168">
        <f>'実質公債費比率（分子）の構造'!M$45</f>
        <v>1200</v>
      </c>
      <c r="I49" s="168"/>
      <c r="J49" s="168"/>
      <c r="K49" s="168">
        <f>'実質公債費比率（分子）の構造'!N$45</f>
        <v>1249</v>
      </c>
      <c r="L49" s="168"/>
      <c r="M49" s="168"/>
      <c r="N49" s="168">
        <f>'実質公債費比率（分子）の構造'!O$45</f>
        <v>1248</v>
      </c>
      <c r="O49" s="168"/>
      <c r="P49" s="168"/>
    </row>
    <row r="50" spans="1:16" x14ac:dyDescent="0.15">
      <c r="A50" s="168" t="s">
        <v>67</v>
      </c>
      <c r="B50" s="168" t="e">
        <f>NA()</f>
        <v>#N/A</v>
      </c>
      <c r="C50" s="168">
        <f>IF(ISNUMBER('実質公債費比率（分子）の構造'!K$53),'実質公債費比率（分子）の構造'!K$53,NA())</f>
        <v>337</v>
      </c>
      <c r="D50" s="168" t="e">
        <f>NA()</f>
        <v>#N/A</v>
      </c>
      <c r="E50" s="168" t="e">
        <f>NA()</f>
        <v>#N/A</v>
      </c>
      <c r="F50" s="168">
        <f>IF(ISNUMBER('実質公債費比率（分子）の構造'!L$53),'実質公債費比率（分子）の構造'!L$53,NA())</f>
        <v>329</v>
      </c>
      <c r="G50" s="168" t="e">
        <f>NA()</f>
        <v>#N/A</v>
      </c>
      <c r="H50" s="168" t="e">
        <f>NA()</f>
        <v>#N/A</v>
      </c>
      <c r="I50" s="168">
        <f>IF(ISNUMBER('実質公債費比率（分子）の構造'!M$53),'実質公債費比率（分子）の構造'!M$53,NA())</f>
        <v>283</v>
      </c>
      <c r="J50" s="168" t="e">
        <f>NA()</f>
        <v>#N/A</v>
      </c>
      <c r="K50" s="168" t="e">
        <f>NA()</f>
        <v>#N/A</v>
      </c>
      <c r="L50" s="168">
        <f>IF(ISNUMBER('実質公債費比率（分子）の構造'!N$53),'実質公債費比率（分子）の構造'!N$53,NA())</f>
        <v>289</v>
      </c>
      <c r="M50" s="168" t="e">
        <f>NA()</f>
        <v>#N/A</v>
      </c>
      <c r="N50" s="168" t="e">
        <f>NA()</f>
        <v>#N/A</v>
      </c>
      <c r="O50" s="168">
        <f>IF(ISNUMBER('実質公債費比率（分子）の構造'!O$53),'実質公債費比率（分子）の構造'!O$53,NA())</f>
        <v>331</v>
      </c>
      <c r="P50" s="168" t="e">
        <f>NA()</f>
        <v>#N/A</v>
      </c>
    </row>
    <row r="53" spans="1:16" x14ac:dyDescent="0.15">
      <c r="A53" s="140" t="s">
        <v>68</v>
      </c>
    </row>
    <row r="54" spans="1:16" x14ac:dyDescent="0.15">
      <c r="A54" s="167"/>
      <c r="B54" s="167" t="str">
        <f>'将来負担比率（分子）の構造'!I$40</f>
        <v>R01</v>
      </c>
      <c r="C54" s="167"/>
      <c r="D54" s="167"/>
      <c r="E54" s="167" t="str">
        <f>'将来負担比率（分子）の構造'!J$40</f>
        <v>R02</v>
      </c>
      <c r="F54" s="167"/>
      <c r="G54" s="167"/>
      <c r="H54" s="167" t="str">
        <f>'将来負担比率（分子）の構造'!K$40</f>
        <v>R03</v>
      </c>
      <c r="I54" s="167"/>
      <c r="J54" s="167"/>
      <c r="K54" s="167" t="str">
        <f>'将来負担比率（分子）の構造'!L$40</f>
        <v>R04</v>
      </c>
      <c r="L54" s="167"/>
      <c r="M54" s="167"/>
      <c r="N54" s="167" t="str">
        <f>'将来負担比率（分子）の構造'!M$40</f>
        <v>R05</v>
      </c>
      <c r="O54" s="167"/>
      <c r="P54" s="167"/>
    </row>
    <row r="55" spans="1:16" x14ac:dyDescent="0.15">
      <c r="A55" s="167"/>
      <c r="B55" s="167" t="s">
        <v>69</v>
      </c>
      <c r="C55" s="167"/>
      <c r="D55" s="167" t="s">
        <v>70</v>
      </c>
      <c r="E55" s="167" t="s">
        <v>69</v>
      </c>
      <c r="F55" s="167"/>
      <c r="G55" s="167" t="s">
        <v>70</v>
      </c>
      <c r="H55" s="167" t="s">
        <v>69</v>
      </c>
      <c r="I55" s="167"/>
      <c r="J55" s="167" t="s">
        <v>70</v>
      </c>
      <c r="K55" s="167" t="s">
        <v>69</v>
      </c>
      <c r="L55" s="167"/>
      <c r="M55" s="167" t="s">
        <v>70</v>
      </c>
      <c r="N55" s="167" t="s">
        <v>69</v>
      </c>
      <c r="O55" s="167"/>
      <c r="P55" s="167" t="s">
        <v>70</v>
      </c>
    </row>
    <row r="56" spans="1:16" x14ac:dyDescent="0.15">
      <c r="A56" s="167" t="s">
        <v>43</v>
      </c>
      <c r="B56" s="167"/>
      <c r="C56" s="167"/>
      <c r="D56" s="167">
        <f>'将来負担比率（分子）の構造'!I$52</f>
        <v>12700</v>
      </c>
      <c r="E56" s="167"/>
      <c r="F56" s="167"/>
      <c r="G56" s="167">
        <f>'将来負担比率（分子）の構造'!J$52</f>
        <v>13100</v>
      </c>
      <c r="H56" s="167"/>
      <c r="I56" s="167"/>
      <c r="J56" s="167">
        <f>'将来負担比率（分子）の構造'!K$52</f>
        <v>13736</v>
      </c>
      <c r="K56" s="167"/>
      <c r="L56" s="167"/>
      <c r="M56" s="167">
        <f>'将来負担比率（分子）の構造'!L$52</f>
        <v>15744</v>
      </c>
      <c r="N56" s="167"/>
      <c r="O56" s="167"/>
      <c r="P56" s="167">
        <f>'将来負担比率（分子）の構造'!M$52</f>
        <v>19111</v>
      </c>
    </row>
    <row r="57" spans="1:16" x14ac:dyDescent="0.15">
      <c r="A57" s="167" t="s">
        <v>42</v>
      </c>
      <c r="B57" s="167"/>
      <c r="C57" s="167"/>
      <c r="D57" s="167">
        <f>'将来負担比率（分子）の構造'!I$51</f>
        <v>280</v>
      </c>
      <c r="E57" s="167"/>
      <c r="F57" s="167"/>
      <c r="G57" s="167">
        <f>'将来負担比率（分子）の構造'!J$51</f>
        <v>224</v>
      </c>
      <c r="H57" s="167"/>
      <c r="I57" s="167"/>
      <c r="J57" s="167">
        <f>'将来負担比率（分子）の構造'!K$51</f>
        <v>250</v>
      </c>
      <c r="K57" s="167"/>
      <c r="L57" s="167"/>
      <c r="M57" s="167">
        <f>'将来負担比率（分子）の構造'!L$51</f>
        <v>409</v>
      </c>
      <c r="N57" s="167"/>
      <c r="O57" s="167"/>
      <c r="P57" s="167">
        <f>'将来負担比率（分子）の構造'!M$51</f>
        <v>417</v>
      </c>
    </row>
    <row r="58" spans="1:16" x14ac:dyDescent="0.15">
      <c r="A58" s="167" t="s">
        <v>41</v>
      </c>
      <c r="B58" s="167"/>
      <c r="C58" s="167"/>
      <c r="D58" s="167">
        <f>'将来負担比率（分子）の構造'!I$50</f>
        <v>6373</v>
      </c>
      <c r="E58" s="167"/>
      <c r="F58" s="167"/>
      <c r="G58" s="167">
        <f>'将来負担比率（分子）の構造'!J$50</f>
        <v>6375</v>
      </c>
      <c r="H58" s="167"/>
      <c r="I58" s="167"/>
      <c r="J58" s="167">
        <f>'将来負担比率（分子）の構造'!K$50</f>
        <v>6638</v>
      </c>
      <c r="K58" s="167"/>
      <c r="L58" s="167"/>
      <c r="M58" s="167">
        <f>'将来負担比率（分子）の構造'!L$50</f>
        <v>6756</v>
      </c>
      <c r="N58" s="167"/>
      <c r="O58" s="167"/>
      <c r="P58" s="167">
        <f>'将来負担比率（分子）の構造'!M$50</f>
        <v>6529</v>
      </c>
    </row>
    <row r="59" spans="1:16" x14ac:dyDescent="0.15">
      <c r="A59" s="167" t="s">
        <v>39</v>
      </c>
      <c r="B59" s="167" t="str">
        <f>'将来負担比率（分子）の構造'!I$49</f>
        <v>-</v>
      </c>
      <c r="C59" s="167"/>
      <c r="D59" s="167"/>
      <c r="E59" s="167" t="str">
        <f>'将来負担比率（分子）の構造'!J$49</f>
        <v>-</v>
      </c>
      <c r="F59" s="167"/>
      <c r="G59" s="167"/>
      <c r="H59" s="167" t="str">
        <f>'将来負担比率（分子）の構造'!K$49</f>
        <v>-</v>
      </c>
      <c r="I59" s="167"/>
      <c r="J59" s="167"/>
      <c r="K59" s="167" t="str">
        <f>'将来負担比率（分子）の構造'!L$49</f>
        <v>-</v>
      </c>
      <c r="L59" s="167"/>
      <c r="M59" s="167"/>
      <c r="N59" s="167" t="str">
        <f>'将来負担比率（分子）の構造'!M$49</f>
        <v>-</v>
      </c>
      <c r="O59" s="167"/>
      <c r="P59" s="167"/>
    </row>
    <row r="60" spans="1:16" x14ac:dyDescent="0.15">
      <c r="A60" s="167" t="s">
        <v>38</v>
      </c>
      <c r="B60" s="167" t="str">
        <f>'将来負担比率（分子）の構造'!I$48</f>
        <v>-</v>
      </c>
      <c r="C60" s="167"/>
      <c r="D60" s="167"/>
      <c r="E60" s="167" t="str">
        <f>'将来負担比率（分子）の構造'!J$48</f>
        <v>-</v>
      </c>
      <c r="F60" s="167"/>
      <c r="G60" s="167"/>
      <c r="H60" s="167" t="str">
        <f>'将来負担比率（分子）の構造'!K$48</f>
        <v>-</v>
      </c>
      <c r="I60" s="167"/>
      <c r="J60" s="167"/>
      <c r="K60" s="167" t="str">
        <f>'将来負担比率（分子）の構造'!L$48</f>
        <v>-</v>
      </c>
      <c r="L60" s="167"/>
      <c r="M60" s="167"/>
      <c r="N60" s="167" t="str">
        <f>'将来負担比率（分子）の構造'!M$48</f>
        <v>-</v>
      </c>
      <c r="O60" s="167"/>
      <c r="P60" s="167"/>
    </row>
    <row r="61" spans="1:16" x14ac:dyDescent="0.15">
      <c r="A61" s="167" t="s">
        <v>36</v>
      </c>
      <c r="B61" s="167" t="str">
        <f>'将来負担比率（分子）の構造'!I$46</f>
        <v>-</v>
      </c>
      <c r="C61" s="167"/>
      <c r="D61" s="167"/>
      <c r="E61" s="167" t="str">
        <f>'将来負担比率（分子）の構造'!J$46</f>
        <v>-</v>
      </c>
      <c r="F61" s="167"/>
      <c r="G61" s="167"/>
      <c r="H61" s="167" t="str">
        <f>'将来負担比率（分子）の構造'!K$46</f>
        <v>-</v>
      </c>
      <c r="I61" s="167"/>
      <c r="J61" s="167"/>
      <c r="K61" s="167" t="str">
        <f>'将来負担比率（分子）の構造'!L$46</f>
        <v>-</v>
      </c>
      <c r="L61" s="167"/>
      <c r="M61" s="167"/>
      <c r="N61" s="167" t="str">
        <f>'将来負担比率（分子）の構造'!M$46</f>
        <v>-</v>
      </c>
      <c r="O61" s="167"/>
      <c r="P61" s="167"/>
    </row>
    <row r="62" spans="1:16" x14ac:dyDescent="0.15">
      <c r="A62" s="167" t="s">
        <v>35</v>
      </c>
      <c r="B62" s="167">
        <f>'将来負担比率（分子）の構造'!I$45</f>
        <v>1715</v>
      </c>
      <c r="C62" s="167"/>
      <c r="D62" s="167"/>
      <c r="E62" s="167">
        <f>'将来負担比率（分子）の構造'!J$45</f>
        <v>1749</v>
      </c>
      <c r="F62" s="167"/>
      <c r="G62" s="167"/>
      <c r="H62" s="167">
        <f>'将来負担比率（分子）の構造'!K$45</f>
        <v>1751</v>
      </c>
      <c r="I62" s="167"/>
      <c r="J62" s="167"/>
      <c r="K62" s="167">
        <f>'将来負担比率（分子）の構造'!L$45</f>
        <v>1723</v>
      </c>
      <c r="L62" s="167"/>
      <c r="M62" s="167"/>
      <c r="N62" s="167">
        <f>'将来負担比率（分子）の構造'!M$45</f>
        <v>1780</v>
      </c>
      <c r="O62" s="167"/>
      <c r="P62" s="167"/>
    </row>
    <row r="63" spans="1:16" x14ac:dyDescent="0.15">
      <c r="A63" s="167" t="s">
        <v>34</v>
      </c>
      <c r="B63" s="167">
        <f>'将来負担比率（分子）の構造'!I$44</f>
        <v>66</v>
      </c>
      <c r="C63" s="167"/>
      <c r="D63" s="167"/>
      <c r="E63" s="167" t="str">
        <f>'将来負担比率（分子）の構造'!J$44</f>
        <v>-</v>
      </c>
      <c r="F63" s="167"/>
      <c r="G63" s="167"/>
      <c r="H63" s="167" t="str">
        <f>'将来負担比率（分子）の構造'!K$44</f>
        <v>-</v>
      </c>
      <c r="I63" s="167"/>
      <c r="J63" s="167"/>
      <c r="K63" s="167" t="str">
        <f>'将来負担比率（分子）の構造'!L$44</f>
        <v>-</v>
      </c>
      <c r="L63" s="167"/>
      <c r="M63" s="167"/>
      <c r="N63" s="167" t="str">
        <f>'将来負担比率（分子）の構造'!M$44</f>
        <v>-</v>
      </c>
      <c r="O63" s="167"/>
      <c r="P63" s="167"/>
    </row>
    <row r="64" spans="1:16" x14ac:dyDescent="0.15">
      <c r="A64" s="167" t="s">
        <v>33</v>
      </c>
      <c r="B64" s="167">
        <f>'将来負担比率（分子）の構造'!I$43</f>
        <v>4509</v>
      </c>
      <c r="C64" s="167"/>
      <c r="D64" s="167"/>
      <c r="E64" s="167">
        <f>'将来負担比率（分子）の構造'!J$43</f>
        <v>4406</v>
      </c>
      <c r="F64" s="167"/>
      <c r="G64" s="167"/>
      <c r="H64" s="167">
        <f>'将来負担比率（分子）の構造'!K$43</f>
        <v>4474</v>
      </c>
      <c r="I64" s="167"/>
      <c r="J64" s="167"/>
      <c r="K64" s="167">
        <f>'将来負担比率（分子）の構造'!L$43</f>
        <v>4427</v>
      </c>
      <c r="L64" s="167"/>
      <c r="M64" s="167"/>
      <c r="N64" s="167">
        <f>'将来負担比率（分子）の構造'!M$43</f>
        <v>4050</v>
      </c>
      <c r="O64" s="167"/>
      <c r="P64" s="167"/>
    </row>
    <row r="65" spans="1:16" x14ac:dyDescent="0.15">
      <c r="A65" s="167" t="s">
        <v>32</v>
      </c>
      <c r="B65" s="167" t="str">
        <f>'将来負担比率（分子）の構造'!I$42</f>
        <v>-</v>
      </c>
      <c r="C65" s="167"/>
      <c r="D65" s="167"/>
      <c r="E65" s="167" t="str">
        <f>'将来負担比率（分子）の構造'!J$42</f>
        <v>-</v>
      </c>
      <c r="F65" s="167"/>
      <c r="G65" s="167"/>
      <c r="H65" s="167" t="str">
        <f>'将来負担比率（分子）の構造'!K$42</f>
        <v>-</v>
      </c>
      <c r="I65" s="167"/>
      <c r="J65" s="167"/>
      <c r="K65" s="167" t="str">
        <f>'将来負担比率（分子）の構造'!L$42</f>
        <v>-</v>
      </c>
      <c r="L65" s="167"/>
      <c r="M65" s="167"/>
      <c r="N65" s="167" t="str">
        <f>'将来負担比率（分子）の構造'!M$42</f>
        <v>-</v>
      </c>
      <c r="O65" s="167"/>
      <c r="P65" s="167"/>
    </row>
    <row r="66" spans="1:16" x14ac:dyDescent="0.15">
      <c r="A66" s="167" t="s">
        <v>31</v>
      </c>
      <c r="B66" s="167">
        <f>'将来負担比率（分子）の構造'!I$41</f>
        <v>13020</v>
      </c>
      <c r="C66" s="167"/>
      <c r="D66" s="167"/>
      <c r="E66" s="167">
        <f>'将来負担比率（分子）の構造'!J$41</f>
        <v>13366</v>
      </c>
      <c r="F66" s="167"/>
      <c r="G66" s="167"/>
      <c r="H66" s="167">
        <f>'将来負担比率（分子）の構造'!K$41</f>
        <v>14117</v>
      </c>
      <c r="I66" s="167"/>
      <c r="J66" s="167"/>
      <c r="K66" s="167">
        <f>'将来負担比率（分子）の構造'!L$41</f>
        <v>16366</v>
      </c>
      <c r="L66" s="167"/>
      <c r="M66" s="167"/>
      <c r="N66" s="167">
        <f>'将来負担比率（分子）の構造'!M$41</f>
        <v>21450</v>
      </c>
      <c r="O66" s="167"/>
      <c r="P66" s="167"/>
    </row>
    <row r="67" spans="1:16" x14ac:dyDescent="0.15">
      <c r="A67" s="167" t="s">
        <v>71</v>
      </c>
      <c r="B67" s="167" t="e">
        <f>NA()</f>
        <v>#N/A</v>
      </c>
      <c r="C67" s="167">
        <f>IF(ISNUMBER('将来負担比率（分子）の構造'!I$53), IF('将来負担比率（分子）の構造'!I$53 &lt; 0, 0, '将来負担比率（分子）の構造'!I$53), NA())</f>
        <v>0</v>
      </c>
      <c r="D67" s="167" t="e">
        <f>NA()</f>
        <v>#N/A</v>
      </c>
      <c r="E67" s="167" t="e">
        <f>NA()</f>
        <v>#N/A</v>
      </c>
      <c r="F67" s="167">
        <f>IF(ISNUMBER('将来負担比率（分子）の構造'!J$53), IF('将来負担比率（分子）の構造'!J$53 &lt; 0, 0, '将来負担比率（分子）の構造'!J$53), NA())</f>
        <v>0</v>
      </c>
      <c r="G67" s="167" t="e">
        <f>NA()</f>
        <v>#N/A</v>
      </c>
      <c r="H67" s="167" t="e">
        <f>NA()</f>
        <v>#N/A</v>
      </c>
      <c r="I67" s="167">
        <f>IF(ISNUMBER('将来負担比率（分子）の構造'!K$53), IF('将来負担比率（分子）の構造'!K$53 &lt; 0, 0, '将来負担比率（分子）の構造'!K$53), NA())</f>
        <v>0</v>
      </c>
      <c r="J67" s="167" t="e">
        <f>NA()</f>
        <v>#N/A</v>
      </c>
      <c r="K67" s="167" t="e">
        <f>NA()</f>
        <v>#N/A</v>
      </c>
      <c r="L67" s="167">
        <f>IF(ISNUMBER('将来負担比率（分子）の構造'!L$53), IF('将来負担比率（分子）の構造'!L$53 &lt; 0, 0, '将来負担比率（分子）の構造'!L$53), NA())</f>
        <v>0</v>
      </c>
      <c r="M67" s="167" t="e">
        <f>NA()</f>
        <v>#N/A</v>
      </c>
      <c r="N67" s="167" t="e">
        <f>NA()</f>
        <v>#N/A</v>
      </c>
      <c r="O67" s="167">
        <f>IF(ISNUMBER('将来負担比率（分子）の構造'!M$53), IF('将来負担比率（分子）の構造'!M$53 &lt; 0, 0, '将来負担比率（分子）の構造'!M$53), NA())</f>
        <v>1223</v>
      </c>
      <c r="P67" s="167" t="e">
        <f>NA()</f>
        <v>#N/A</v>
      </c>
    </row>
    <row r="70" spans="1:16" x14ac:dyDescent="0.15">
      <c r="A70" s="169" t="s">
        <v>72</v>
      </c>
      <c r="B70" s="169"/>
      <c r="C70" s="169"/>
      <c r="D70" s="169"/>
      <c r="E70" s="169"/>
      <c r="F70" s="169"/>
    </row>
    <row r="71" spans="1:16" x14ac:dyDescent="0.15">
      <c r="A71" s="170"/>
      <c r="B71" s="170" t="str">
        <f>基金残高に係る経年分析!F54</f>
        <v>R03</v>
      </c>
      <c r="C71" s="170" t="str">
        <f>基金残高に係る経年分析!G54</f>
        <v>R04</v>
      </c>
      <c r="D71" s="170" t="str">
        <f>基金残高に係る経年分析!H54</f>
        <v>R05</v>
      </c>
    </row>
    <row r="72" spans="1:16" x14ac:dyDescent="0.15">
      <c r="A72" s="170" t="s">
        <v>73</v>
      </c>
      <c r="B72" s="171">
        <f>基金残高に係る経年分析!F55</f>
        <v>1200</v>
      </c>
      <c r="C72" s="171">
        <f>基金残高に係る経年分析!G55</f>
        <v>1246</v>
      </c>
      <c r="D72" s="171">
        <f>基金残高に係る経年分析!H55</f>
        <v>1246</v>
      </c>
    </row>
    <row r="73" spans="1:16" x14ac:dyDescent="0.15">
      <c r="A73" s="170" t="s">
        <v>74</v>
      </c>
      <c r="B73" s="171">
        <f>基金残高に係る経年分析!F56</f>
        <v>2177</v>
      </c>
      <c r="C73" s="171">
        <f>基金残高に係る経年分析!G56</f>
        <v>2435</v>
      </c>
      <c r="D73" s="171">
        <f>基金残高に係る経年分析!H56</f>
        <v>2627</v>
      </c>
    </row>
    <row r="74" spans="1:16" x14ac:dyDescent="0.15">
      <c r="A74" s="170" t="s">
        <v>75</v>
      </c>
      <c r="B74" s="171">
        <f>基金残高に係る経年分析!F57</f>
        <v>4290</v>
      </c>
      <c r="C74" s="171">
        <f>基金残高に係る経年分析!G57</f>
        <v>4298</v>
      </c>
      <c r="D74" s="171">
        <f>基金残高に係る経年分析!H57</f>
        <v>3940</v>
      </c>
    </row>
  </sheetData>
  <sheetProtection algorithmName="SHA-512" hashValue="cEoZT6Q9iQqkbC1ZdQy7am84wKhI+hM/YuY3n2dox2n0XlTL9cCGXgh7++7+fRXGtj9cHyH6LmJrLNzsgNE6gQ==" saltValue="4/4WGS73WxO7HPneDB/0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6" customWidth="1"/>
    <col min="2" max="2" width="2.375" style="206" customWidth="1"/>
    <col min="3" max="16" width="2.625" style="206" customWidth="1"/>
    <col min="17" max="17" width="2.375" style="206" customWidth="1"/>
    <col min="18" max="95" width="1.625" style="206" customWidth="1"/>
    <col min="96" max="133" width="1.625" style="218" customWidth="1"/>
    <col min="134" max="143" width="1.625" style="206" customWidth="1"/>
    <col min="144" max="16384" width="0" style="206" hidden="1"/>
  </cols>
  <sheetData>
    <row r="1" spans="2:143" ht="22.5" customHeight="1" thickBot="1" x14ac:dyDescent="0.2">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205"/>
      <c r="DD1" s="205"/>
      <c r="DE1" s="205"/>
      <c r="DF1" s="205"/>
      <c r="DG1" s="205"/>
      <c r="DH1" s="704" t="s">
        <v>202</v>
      </c>
      <c r="DI1" s="705"/>
      <c r="DJ1" s="705"/>
      <c r="DK1" s="705"/>
      <c r="DL1" s="705"/>
      <c r="DM1" s="705"/>
      <c r="DN1" s="706"/>
      <c r="DO1" s="206"/>
      <c r="DP1" s="704" t="s">
        <v>203</v>
      </c>
      <c r="DQ1" s="705"/>
      <c r="DR1" s="705"/>
      <c r="DS1" s="705"/>
      <c r="DT1" s="705"/>
      <c r="DU1" s="705"/>
      <c r="DV1" s="705"/>
      <c r="DW1" s="705"/>
      <c r="DX1" s="705"/>
      <c r="DY1" s="705"/>
      <c r="DZ1" s="705"/>
      <c r="EA1" s="705"/>
      <c r="EB1" s="705"/>
      <c r="EC1" s="706"/>
      <c r="ED1" s="205"/>
      <c r="EE1" s="205"/>
      <c r="EF1" s="205"/>
      <c r="EG1" s="205"/>
      <c r="EH1" s="205"/>
      <c r="EI1" s="205"/>
      <c r="EJ1" s="205"/>
      <c r="EK1" s="205"/>
      <c r="EL1" s="205"/>
      <c r="EM1" s="205"/>
    </row>
    <row r="2" spans="2:143" ht="22.5" customHeight="1" x14ac:dyDescent="0.15">
      <c r="B2" s="207" t="s">
        <v>204</v>
      </c>
      <c r="R2" s="208"/>
      <c r="S2" s="208"/>
      <c r="T2" s="208"/>
      <c r="U2" s="208"/>
      <c r="V2" s="208"/>
      <c r="W2" s="208"/>
      <c r="X2" s="208"/>
      <c r="Y2" s="208"/>
      <c r="Z2" s="208"/>
      <c r="AA2" s="208"/>
      <c r="AB2" s="208"/>
      <c r="AC2" s="208"/>
      <c r="AE2" s="209"/>
      <c r="AF2" s="209"/>
      <c r="AG2" s="209"/>
      <c r="AH2" s="209"/>
      <c r="AI2" s="209"/>
      <c r="AJ2" s="208"/>
      <c r="AK2" s="208"/>
      <c r="AL2" s="208"/>
      <c r="AM2" s="208"/>
      <c r="AN2" s="208"/>
      <c r="AO2" s="208"/>
      <c r="AP2" s="208"/>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c r="DY2" s="205"/>
      <c r="DZ2" s="205"/>
      <c r="EA2" s="205"/>
      <c r="EB2" s="205"/>
      <c r="EC2" s="20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1780659</v>
      </c>
      <c r="S5" s="664"/>
      <c r="T5" s="664"/>
      <c r="U5" s="664"/>
      <c r="V5" s="664"/>
      <c r="W5" s="664"/>
      <c r="X5" s="664"/>
      <c r="Y5" s="689"/>
      <c r="Z5" s="702">
        <v>7.6</v>
      </c>
      <c r="AA5" s="702"/>
      <c r="AB5" s="702"/>
      <c r="AC5" s="702"/>
      <c r="AD5" s="703">
        <v>1780659</v>
      </c>
      <c r="AE5" s="703"/>
      <c r="AF5" s="703"/>
      <c r="AG5" s="703"/>
      <c r="AH5" s="703"/>
      <c r="AI5" s="703"/>
      <c r="AJ5" s="703"/>
      <c r="AK5" s="703"/>
      <c r="AL5" s="690">
        <v>26.3</v>
      </c>
      <c r="AM5" s="672"/>
      <c r="AN5" s="672"/>
      <c r="AO5" s="691"/>
      <c r="AP5" s="666" t="s">
        <v>216</v>
      </c>
      <c r="AQ5" s="667"/>
      <c r="AR5" s="667"/>
      <c r="AS5" s="667"/>
      <c r="AT5" s="667"/>
      <c r="AU5" s="667"/>
      <c r="AV5" s="667"/>
      <c r="AW5" s="667"/>
      <c r="AX5" s="667"/>
      <c r="AY5" s="667"/>
      <c r="AZ5" s="667"/>
      <c r="BA5" s="667"/>
      <c r="BB5" s="667"/>
      <c r="BC5" s="667"/>
      <c r="BD5" s="667"/>
      <c r="BE5" s="667"/>
      <c r="BF5" s="668"/>
      <c r="BG5" s="608">
        <v>1780659</v>
      </c>
      <c r="BH5" s="609"/>
      <c r="BI5" s="609"/>
      <c r="BJ5" s="609"/>
      <c r="BK5" s="609"/>
      <c r="BL5" s="609"/>
      <c r="BM5" s="609"/>
      <c r="BN5" s="610"/>
      <c r="BO5" s="646">
        <v>100</v>
      </c>
      <c r="BP5" s="646"/>
      <c r="BQ5" s="646"/>
      <c r="BR5" s="646"/>
      <c r="BS5" s="647">
        <v>27767</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168135</v>
      </c>
      <c r="S6" s="609"/>
      <c r="T6" s="609"/>
      <c r="U6" s="609"/>
      <c r="V6" s="609"/>
      <c r="W6" s="609"/>
      <c r="X6" s="609"/>
      <c r="Y6" s="610"/>
      <c r="Z6" s="646">
        <v>0.7</v>
      </c>
      <c r="AA6" s="646"/>
      <c r="AB6" s="646"/>
      <c r="AC6" s="646"/>
      <c r="AD6" s="647">
        <v>168135</v>
      </c>
      <c r="AE6" s="647"/>
      <c r="AF6" s="647"/>
      <c r="AG6" s="647"/>
      <c r="AH6" s="647"/>
      <c r="AI6" s="647"/>
      <c r="AJ6" s="647"/>
      <c r="AK6" s="647"/>
      <c r="AL6" s="611">
        <v>2.5</v>
      </c>
      <c r="AM6" s="612"/>
      <c r="AN6" s="612"/>
      <c r="AO6" s="648"/>
      <c r="AP6" s="605" t="s">
        <v>221</v>
      </c>
      <c r="AQ6" s="606"/>
      <c r="AR6" s="606"/>
      <c r="AS6" s="606"/>
      <c r="AT6" s="606"/>
      <c r="AU6" s="606"/>
      <c r="AV6" s="606"/>
      <c r="AW6" s="606"/>
      <c r="AX6" s="606"/>
      <c r="AY6" s="606"/>
      <c r="AZ6" s="606"/>
      <c r="BA6" s="606"/>
      <c r="BB6" s="606"/>
      <c r="BC6" s="606"/>
      <c r="BD6" s="606"/>
      <c r="BE6" s="606"/>
      <c r="BF6" s="607"/>
      <c r="BG6" s="608">
        <v>1780659</v>
      </c>
      <c r="BH6" s="609"/>
      <c r="BI6" s="609"/>
      <c r="BJ6" s="609"/>
      <c r="BK6" s="609"/>
      <c r="BL6" s="609"/>
      <c r="BM6" s="609"/>
      <c r="BN6" s="610"/>
      <c r="BO6" s="646">
        <v>100</v>
      </c>
      <c r="BP6" s="646"/>
      <c r="BQ6" s="646"/>
      <c r="BR6" s="646"/>
      <c r="BS6" s="647">
        <v>27767</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126283</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126241</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1424</v>
      </c>
      <c r="S7" s="609"/>
      <c r="T7" s="609"/>
      <c r="U7" s="609"/>
      <c r="V7" s="609"/>
      <c r="W7" s="609"/>
      <c r="X7" s="609"/>
      <c r="Y7" s="610"/>
      <c r="Z7" s="646">
        <v>0</v>
      </c>
      <c r="AA7" s="646"/>
      <c r="AB7" s="646"/>
      <c r="AC7" s="646"/>
      <c r="AD7" s="647">
        <v>1424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708583</v>
      </c>
      <c r="BH7" s="609"/>
      <c r="BI7" s="609"/>
      <c r="BJ7" s="609"/>
      <c r="BK7" s="609"/>
      <c r="BL7" s="609"/>
      <c r="BM7" s="609"/>
      <c r="BN7" s="610"/>
      <c r="BO7" s="646">
        <v>39.799999999999997</v>
      </c>
      <c r="BP7" s="646"/>
      <c r="BQ7" s="646"/>
      <c r="BR7" s="646"/>
      <c r="BS7" s="647">
        <v>27767</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6031059</v>
      </c>
      <c r="CS7" s="609"/>
      <c r="CT7" s="609"/>
      <c r="CU7" s="609"/>
      <c r="CV7" s="609"/>
      <c r="CW7" s="609"/>
      <c r="CX7" s="609"/>
      <c r="CY7" s="610"/>
      <c r="CZ7" s="646">
        <v>26.3</v>
      </c>
      <c r="DA7" s="646"/>
      <c r="DB7" s="646"/>
      <c r="DC7" s="646"/>
      <c r="DD7" s="614">
        <v>2415882</v>
      </c>
      <c r="DE7" s="609"/>
      <c r="DF7" s="609"/>
      <c r="DG7" s="609"/>
      <c r="DH7" s="609"/>
      <c r="DI7" s="609"/>
      <c r="DJ7" s="609"/>
      <c r="DK7" s="609"/>
      <c r="DL7" s="609"/>
      <c r="DM7" s="609"/>
      <c r="DN7" s="609"/>
      <c r="DO7" s="609"/>
      <c r="DP7" s="610"/>
      <c r="DQ7" s="614">
        <v>1489434</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8144</v>
      </c>
      <c r="S8" s="609"/>
      <c r="T8" s="609"/>
      <c r="U8" s="609"/>
      <c r="V8" s="609"/>
      <c r="W8" s="609"/>
      <c r="X8" s="609"/>
      <c r="Y8" s="610"/>
      <c r="Z8" s="646">
        <v>0</v>
      </c>
      <c r="AA8" s="646"/>
      <c r="AB8" s="646"/>
      <c r="AC8" s="646"/>
      <c r="AD8" s="647">
        <v>8144</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28005</v>
      </c>
      <c r="BH8" s="609"/>
      <c r="BI8" s="609"/>
      <c r="BJ8" s="609"/>
      <c r="BK8" s="609"/>
      <c r="BL8" s="609"/>
      <c r="BM8" s="609"/>
      <c r="BN8" s="610"/>
      <c r="BO8" s="646">
        <v>1.6</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3993088</v>
      </c>
      <c r="CS8" s="609"/>
      <c r="CT8" s="609"/>
      <c r="CU8" s="609"/>
      <c r="CV8" s="609"/>
      <c r="CW8" s="609"/>
      <c r="CX8" s="609"/>
      <c r="CY8" s="610"/>
      <c r="CZ8" s="646">
        <v>17.399999999999999</v>
      </c>
      <c r="DA8" s="646"/>
      <c r="DB8" s="646"/>
      <c r="DC8" s="646"/>
      <c r="DD8" s="614">
        <v>12267</v>
      </c>
      <c r="DE8" s="609"/>
      <c r="DF8" s="609"/>
      <c r="DG8" s="609"/>
      <c r="DH8" s="609"/>
      <c r="DI8" s="609"/>
      <c r="DJ8" s="609"/>
      <c r="DK8" s="609"/>
      <c r="DL8" s="609"/>
      <c r="DM8" s="609"/>
      <c r="DN8" s="609"/>
      <c r="DO8" s="609"/>
      <c r="DP8" s="610"/>
      <c r="DQ8" s="614">
        <v>2380947</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9033</v>
      </c>
      <c r="S9" s="609"/>
      <c r="T9" s="609"/>
      <c r="U9" s="609"/>
      <c r="V9" s="609"/>
      <c r="W9" s="609"/>
      <c r="X9" s="609"/>
      <c r="Y9" s="610"/>
      <c r="Z9" s="646">
        <v>0</v>
      </c>
      <c r="AA9" s="646"/>
      <c r="AB9" s="646"/>
      <c r="AC9" s="646"/>
      <c r="AD9" s="647">
        <v>9033</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559599</v>
      </c>
      <c r="BH9" s="609"/>
      <c r="BI9" s="609"/>
      <c r="BJ9" s="609"/>
      <c r="BK9" s="609"/>
      <c r="BL9" s="609"/>
      <c r="BM9" s="609"/>
      <c r="BN9" s="610"/>
      <c r="BO9" s="646">
        <v>31.4</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1155316</v>
      </c>
      <c r="CS9" s="609"/>
      <c r="CT9" s="609"/>
      <c r="CU9" s="609"/>
      <c r="CV9" s="609"/>
      <c r="CW9" s="609"/>
      <c r="CX9" s="609"/>
      <c r="CY9" s="610"/>
      <c r="CZ9" s="646">
        <v>5</v>
      </c>
      <c r="DA9" s="646"/>
      <c r="DB9" s="646"/>
      <c r="DC9" s="646"/>
      <c r="DD9" s="614">
        <v>54107</v>
      </c>
      <c r="DE9" s="609"/>
      <c r="DF9" s="609"/>
      <c r="DG9" s="609"/>
      <c r="DH9" s="609"/>
      <c r="DI9" s="609"/>
      <c r="DJ9" s="609"/>
      <c r="DK9" s="609"/>
      <c r="DL9" s="609"/>
      <c r="DM9" s="609"/>
      <c r="DN9" s="609"/>
      <c r="DO9" s="609"/>
      <c r="DP9" s="610"/>
      <c r="DQ9" s="614">
        <v>713886</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57758</v>
      </c>
      <c r="BH10" s="609"/>
      <c r="BI10" s="609"/>
      <c r="BJ10" s="609"/>
      <c r="BK10" s="609"/>
      <c r="BL10" s="609"/>
      <c r="BM10" s="609"/>
      <c r="BN10" s="610"/>
      <c r="BO10" s="646">
        <v>3.2</v>
      </c>
      <c r="BP10" s="646"/>
      <c r="BQ10" s="646"/>
      <c r="BR10" s="646"/>
      <c r="BS10" s="647">
        <v>9704</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18911</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18911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405056</v>
      </c>
      <c r="S11" s="609"/>
      <c r="T11" s="609"/>
      <c r="U11" s="609"/>
      <c r="V11" s="609"/>
      <c r="W11" s="609"/>
      <c r="X11" s="609"/>
      <c r="Y11" s="610"/>
      <c r="Z11" s="611">
        <v>1.7</v>
      </c>
      <c r="AA11" s="612"/>
      <c r="AB11" s="612"/>
      <c r="AC11" s="613"/>
      <c r="AD11" s="614">
        <v>405056</v>
      </c>
      <c r="AE11" s="609"/>
      <c r="AF11" s="609"/>
      <c r="AG11" s="609"/>
      <c r="AH11" s="609"/>
      <c r="AI11" s="609"/>
      <c r="AJ11" s="609"/>
      <c r="AK11" s="610"/>
      <c r="AL11" s="611">
        <v>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63221</v>
      </c>
      <c r="BH11" s="609"/>
      <c r="BI11" s="609"/>
      <c r="BJ11" s="609"/>
      <c r="BK11" s="609"/>
      <c r="BL11" s="609"/>
      <c r="BM11" s="609"/>
      <c r="BN11" s="610"/>
      <c r="BO11" s="646">
        <v>3.6</v>
      </c>
      <c r="BP11" s="646"/>
      <c r="BQ11" s="646"/>
      <c r="BR11" s="646"/>
      <c r="BS11" s="647">
        <v>18063</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1177979</v>
      </c>
      <c r="CS11" s="609"/>
      <c r="CT11" s="609"/>
      <c r="CU11" s="609"/>
      <c r="CV11" s="609"/>
      <c r="CW11" s="609"/>
      <c r="CX11" s="609"/>
      <c r="CY11" s="610"/>
      <c r="CZ11" s="646">
        <v>5.0999999999999996</v>
      </c>
      <c r="DA11" s="646"/>
      <c r="DB11" s="646"/>
      <c r="DC11" s="646"/>
      <c r="DD11" s="614">
        <v>717154</v>
      </c>
      <c r="DE11" s="609"/>
      <c r="DF11" s="609"/>
      <c r="DG11" s="609"/>
      <c r="DH11" s="609"/>
      <c r="DI11" s="609"/>
      <c r="DJ11" s="609"/>
      <c r="DK11" s="609"/>
      <c r="DL11" s="609"/>
      <c r="DM11" s="609"/>
      <c r="DN11" s="609"/>
      <c r="DO11" s="609"/>
      <c r="DP11" s="610"/>
      <c r="DQ11" s="614">
        <v>324103</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830754</v>
      </c>
      <c r="BH12" s="609"/>
      <c r="BI12" s="609"/>
      <c r="BJ12" s="609"/>
      <c r="BK12" s="609"/>
      <c r="BL12" s="609"/>
      <c r="BM12" s="609"/>
      <c r="BN12" s="610"/>
      <c r="BO12" s="646">
        <v>46.7</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205780</v>
      </c>
      <c r="CS12" s="609"/>
      <c r="CT12" s="609"/>
      <c r="CU12" s="609"/>
      <c r="CV12" s="609"/>
      <c r="CW12" s="609"/>
      <c r="CX12" s="609"/>
      <c r="CY12" s="610"/>
      <c r="CZ12" s="646">
        <v>0.9</v>
      </c>
      <c r="DA12" s="646"/>
      <c r="DB12" s="646"/>
      <c r="DC12" s="646"/>
      <c r="DD12" s="614">
        <v>78467</v>
      </c>
      <c r="DE12" s="609"/>
      <c r="DF12" s="609"/>
      <c r="DG12" s="609"/>
      <c r="DH12" s="609"/>
      <c r="DI12" s="609"/>
      <c r="DJ12" s="609"/>
      <c r="DK12" s="609"/>
      <c r="DL12" s="609"/>
      <c r="DM12" s="609"/>
      <c r="DN12" s="609"/>
      <c r="DO12" s="609"/>
      <c r="DP12" s="610"/>
      <c r="DQ12" s="614">
        <v>99564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814951</v>
      </c>
      <c r="BH13" s="609"/>
      <c r="BI13" s="609"/>
      <c r="BJ13" s="609"/>
      <c r="BK13" s="609"/>
      <c r="BL13" s="609"/>
      <c r="BM13" s="609"/>
      <c r="BN13" s="610"/>
      <c r="BO13" s="646">
        <v>45.8</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2199337</v>
      </c>
      <c r="CS13" s="609"/>
      <c r="CT13" s="609"/>
      <c r="CU13" s="609"/>
      <c r="CV13" s="609"/>
      <c r="CW13" s="609"/>
      <c r="CX13" s="609"/>
      <c r="CY13" s="610"/>
      <c r="CZ13" s="646">
        <v>9.6</v>
      </c>
      <c r="DA13" s="646"/>
      <c r="DB13" s="646"/>
      <c r="DC13" s="646"/>
      <c r="DD13" s="614">
        <v>1482129</v>
      </c>
      <c r="DE13" s="609"/>
      <c r="DF13" s="609"/>
      <c r="DG13" s="609"/>
      <c r="DH13" s="609"/>
      <c r="DI13" s="609"/>
      <c r="DJ13" s="609"/>
      <c r="DK13" s="609"/>
      <c r="DL13" s="609"/>
      <c r="DM13" s="609"/>
      <c r="DN13" s="609"/>
      <c r="DO13" s="609"/>
      <c r="DP13" s="610"/>
      <c r="DQ13" s="614">
        <v>775661</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928</v>
      </c>
      <c r="S14" s="609"/>
      <c r="T14" s="609"/>
      <c r="U14" s="609"/>
      <c r="V14" s="609"/>
      <c r="W14" s="609"/>
      <c r="X14" s="609"/>
      <c r="Y14" s="610"/>
      <c r="Z14" s="646">
        <v>0</v>
      </c>
      <c r="AA14" s="646"/>
      <c r="AB14" s="646"/>
      <c r="AC14" s="646"/>
      <c r="AD14" s="647">
        <v>928</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86794</v>
      </c>
      <c r="BH14" s="609"/>
      <c r="BI14" s="609"/>
      <c r="BJ14" s="609"/>
      <c r="BK14" s="609"/>
      <c r="BL14" s="609"/>
      <c r="BM14" s="609"/>
      <c r="BN14" s="610"/>
      <c r="BO14" s="646">
        <v>4.9000000000000004</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554157</v>
      </c>
      <c r="CS14" s="609"/>
      <c r="CT14" s="609"/>
      <c r="CU14" s="609"/>
      <c r="CV14" s="609"/>
      <c r="CW14" s="609"/>
      <c r="CX14" s="609"/>
      <c r="CY14" s="610"/>
      <c r="CZ14" s="646">
        <v>2.4</v>
      </c>
      <c r="DA14" s="646"/>
      <c r="DB14" s="646"/>
      <c r="DC14" s="646"/>
      <c r="DD14" s="614">
        <v>235739</v>
      </c>
      <c r="DE14" s="609"/>
      <c r="DF14" s="609"/>
      <c r="DG14" s="609"/>
      <c r="DH14" s="609"/>
      <c r="DI14" s="609"/>
      <c r="DJ14" s="609"/>
      <c r="DK14" s="609"/>
      <c r="DL14" s="609"/>
      <c r="DM14" s="609"/>
      <c r="DN14" s="609"/>
      <c r="DO14" s="609"/>
      <c r="DP14" s="610"/>
      <c r="DQ14" s="614">
        <v>269756</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154528</v>
      </c>
      <c r="BH15" s="609"/>
      <c r="BI15" s="609"/>
      <c r="BJ15" s="609"/>
      <c r="BK15" s="609"/>
      <c r="BL15" s="609"/>
      <c r="BM15" s="609"/>
      <c r="BN15" s="610"/>
      <c r="BO15" s="646">
        <v>8.6999999999999993</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4913306</v>
      </c>
      <c r="CS15" s="609"/>
      <c r="CT15" s="609"/>
      <c r="CU15" s="609"/>
      <c r="CV15" s="609"/>
      <c r="CW15" s="609"/>
      <c r="CX15" s="609"/>
      <c r="CY15" s="610"/>
      <c r="CZ15" s="646">
        <v>21.4</v>
      </c>
      <c r="DA15" s="646"/>
      <c r="DB15" s="646"/>
      <c r="DC15" s="646"/>
      <c r="DD15" s="614">
        <v>4007706</v>
      </c>
      <c r="DE15" s="609"/>
      <c r="DF15" s="609"/>
      <c r="DG15" s="609"/>
      <c r="DH15" s="609"/>
      <c r="DI15" s="609"/>
      <c r="DJ15" s="609"/>
      <c r="DK15" s="609"/>
      <c r="DL15" s="609"/>
      <c r="DM15" s="609"/>
      <c r="DN15" s="609"/>
      <c r="DO15" s="609"/>
      <c r="DP15" s="610"/>
      <c r="DQ15" s="614">
        <v>616323</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7828</v>
      </c>
      <c r="S16" s="609"/>
      <c r="T16" s="609"/>
      <c r="U16" s="609"/>
      <c r="V16" s="609"/>
      <c r="W16" s="609"/>
      <c r="X16" s="609"/>
      <c r="Y16" s="610"/>
      <c r="Z16" s="646">
        <v>0</v>
      </c>
      <c r="AA16" s="646"/>
      <c r="AB16" s="646"/>
      <c r="AC16" s="646"/>
      <c r="AD16" s="647">
        <v>7828</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1190233</v>
      </c>
      <c r="CS16" s="609"/>
      <c r="CT16" s="609"/>
      <c r="CU16" s="609"/>
      <c r="CV16" s="609"/>
      <c r="CW16" s="609"/>
      <c r="CX16" s="609"/>
      <c r="CY16" s="610"/>
      <c r="CZ16" s="646">
        <v>5.2</v>
      </c>
      <c r="DA16" s="646"/>
      <c r="DB16" s="646"/>
      <c r="DC16" s="646"/>
      <c r="DD16" s="614" t="s">
        <v>122</v>
      </c>
      <c r="DE16" s="609"/>
      <c r="DF16" s="609"/>
      <c r="DG16" s="609"/>
      <c r="DH16" s="609"/>
      <c r="DI16" s="609"/>
      <c r="DJ16" s="609"/>
      <c r="DK16" s="609"/>
      <c r="DL16" s="609"/>
      <c r="DM16" s="609"/>
      <c r="DN16" s="609"/>
      <c r="DO16" s="609"/>
      <c r="DP16" s="610"/>
      <c r="DQ16" s="614">
        <v>77489</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21670</v>
      </c>
      <c r="S17" s="609"/>
      <c r="T17" s="609"/>
      <c r="U17" s="609"/>
      <c r="V17" s="609"/>
      <c r="W17" s="609"/>
      <c r="X17" s="609"/>
      <c r="Y17" s="610"/>
      <c r="Z17" s="646">
        <v>0.1</v>
      </c>
      <c r="AA17" s="646"/>
      <c r="AB17" s="646"/>
      <c r="AC17" s="646"/>
      <c r="AD17" s="647">
        <v>21670</v>
      </c>
      <c r="AE17" s="647"/>
      <c r="AF17" s="647"/>
      <c r="AG17" s="647"/>
      <c r="AH17" s="647"/>
      <c r="AI17" s="647"/>
      <c r="AJ17" s="647"/>
      <c r="AK17" s="647"/>
      <c r="AL17" s="611">
        <v>0.3</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1378430</v>
      </c>
      <c r="CS17" s="609"/>
      <c r="CT17" s="609"/>
      <c r="CU17" s="609"/>
      <c r="CV17" s="609"/>
      <c r="CW17" s="609"/>
      <c r="CX17" s="609"/>
      <c r="CY17" s="610"/>
      <c r="CZ17" s="646">
        <v>6</v>
      </c>
      <c r="DA17" s="646"/>
      <c r="DB17" s="646"/>
      <c r="DC17" s="646"/>
      <c r="DD17" s="614" t="s">
        <v>122</v>
      </c>
      <c r="DE17" s="609"/>
      <c r="DF17" s="609"/>
      <c r="DG17" s="609"/>
      <c r="DH17" s="609"/>
      <c r="DI17" s="609"/>
      <c r="DJ17" s="609"/>
      <c r="DK17" s="609"/>
      <c r="DL17" s="609"/>
      <c r="DM17" s="609"/>
      <c r="DN17" s="609"/>
      <c r="DO17" s="609"/>
      <c r="DP17" s="610"/>
      <c r="DQ17" s="614">
        <v>1352717</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7374</v>
      </c>
      <c r="S18" s="609"/>
      <c r="T18" s="609"/>
      <c r="U18" s="609"/>
      <c r="V18" s="609"/>
      <c r="W18" s="609"/>
      <c r="X18" s="609"/>
      <c r="Y18" s="610"/>
      <c r="Z18" s="646">
        <v>0</v>
      </c>
      <c r="AA18" s="646"/>
      <c r="AB18" s="646"/>
      <c r="AC18" s="646"/>
      <c r="AD18" s="647">
        <v>7374</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6156</v>
      </c>
      <c r="S19" s="609"/>
      <c r="T19" s="609"/>
      <c r="U19" s="609"/>
      <c r="V19" s="609"/>
      <c r="W19" s="609"/>
      <c r="X19" s="609"/>
      <c r="Y19" s="610"/>
      <c r="Z19" s="646">
        <v>0</v>
      </c>
      <c r="AA19" s="646"/>
      <c r="AB19" s="646"/>
      <c r="AC19" s="646"/>
      <c r="AD19" s="647">
        <v>6156</v>
      </c>
      <c r="AE19" s="647"/>
      <c r="AF19" s="647"/>
      <c r="AG19" s="647"/>
      <c r="AH19" s="647"/>
      <c r="AI19" s="647"/>
      <c r="AJ19" s="647"/>
      <c r="AK19" s="647"/>
      <c r="AL19" s="611">
        <v>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1218</v>
      </c>
      <c r="S20" s="609"/>
      <c r="T20" s="609"/>
      <c r="U20" s="609"/>
      <c r="V20" s="609"/>
      <c r="W20" s="609"/>
      <c r="X20" s="609"/>
      <c r="Y20" s="610"/>
      <c r="Z20" s="646">
        <v>0</v>
      </c>
      <c r="AA20" s="646"/>
      <c r="AB20" s="646"/>
      <c r="AC20" s="646"/>
      <c r="AD20" s="647">
        <v>1218</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22943879</v>
      </c>
      <c r="CS20" s="609"/>
      <c r="CT20" s="609"/>
      <c r="CU20" s="609"/>
      <c r="CV20" s="609"/>
      <c r="CW20" s="609"/>
      <c r="CX20" s="609"/>
      <c r="CY20" s="610"/>
      <c r="CZ20" s="646">
        <v>100</v>
      </c>
      <c r="DA20" s="646"/>
      <c r="DB20" s="646"/>
      <c r="DC20" s="646"/>
      <c r="DD20" s="614">
        <v>9003451</v>
      </c>
      <c r="DE20" s="609"/>
      <c r="DF20" s="609"/>
      <c r="DG20" s="609"/>
      <c r="DH20" s="609"/>
      <c r="DI20" s="609"/>
      <c r="DJ20" s="609"/>
      <c r="DK20" s="609"/>
      <c r="DL20" s="609"/>
      <c r="DM20" s="609"/>
      <c r="DN20" s="609"/>
      <c r="DO20" s="609"/>
      <c r="DP20" s="610"/>
      <c r="DQ20" s="614">
        <v>8245032</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5145990</v>
      </c>
      <c r="S21" s="609"/>
      <c r="T21" s="609"/>
      <c r="U21" s="609"/>
      <c r="V21" s="609"/>
      <c r="W21" s="609"/>
      <c r="X21" s="609"/>
      <c r="Y21" s="610"/>
      <c r="Z21" s="646">
        <v>22</v>
      </c>
      <c r="AA21" s="646"/>
      <c r="AB21" s="646"/>
      <c r="AC21" s="646"/>
      <c r="AD21" s="647">
        <v>4327653</v>
      </c>
      <c r="AE21" s="647"/>
      <c r="AF21" s="647"/>
      <c r="AG21" s="647"/>
      <c r="AH21" s="647"/>
      <c r="AI21" s="647"/>
      <c r="AJ21" s="647"/>
      <c r="AK21" s="647"/>
      <c r="AL21" s="611">
        <v>64</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4327653</v>
      </c>
      <c r="S22" s="609"/>
      <c r="T22" s="609"/>
      <c r="U22" s="609"/>
      <c r="V22" s="609"/>
      <c r="W22" s="609"/>
      <c r="X22" s="609"/>
      <c r="Y22" s="610"/>
      <c r="Z22" s="646">
        <v>18.5</v>
      </c>
      <c r="AA22" s="646"/>
      <c r="AB22" s="646"/>
      <c r="AC22" s="646"/>
      <c r="AD22" s="647">
        <v>4327653</v>
      </c>
      <c r="AE22" s="647"/>
      <c r="AF22" s="647"/>
      <c r="AG22" s="647"/>
      <c r="AH22" s="647"/>
      <c r="AI22" s="647"/>
      <c r="AJ22" s="647"/>
      <c r="AK22" s="647"/>
      <c r="AL22" s="611">
        <v>64</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818337</v>
      </c>
      <c r="S23" s="609"/>
      <c r="T23" s="609"/>
      <c r="U23" s="609"/>
      <c r="V23" s="609"/>
      <c r="W23" s="609"/>
      <c r="X23" s="609"/>
      <c r="Y23" s="610"/>
      <c r="Z23" s="646">
        <v>3.5</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5742924</v>
      </c>
      <c r="CS24" s="664"/>
      <c r="CT24" s="664"/>
      <c r="CU24" s="664"/>
      <c r="CV24" s="664"/>
      <c r="CW24" s="664"/>
      <c r="CX24" s="664"/>
      <c r="CY24" s="689"/>
      <c r="CZ24" s="690">
        <v>25</v>
      </c>
      <c r="DA24" s="672"/>
      <c r="DB24" s="672"/>
      <c r="DC24" s="692"/>
      <c r="DD24" s="688">
        <v>4185527</v>
      </c>
      <c r="DE24" s="664"/>
      <c r="DF24" s="664"/>
      <c r="DG24" s="664"/>
      <c r="DH24" s="664"/>
      <c r="DI24" s="664"/>
      <c r="DJ24" s="664"/>
      <c r="DK24" s="689"/>
      <c r="DL24" s="688">
        <v>3682578</v>
      </c>
      <c r="DM24" s="664"/>
      <c r="DN24" s="664"/>
      <c r="DO24" s="664"/>
      <c r="DP24" s="664"/>
      <c r="DQ24" s="664"/>
      <c r="DR24" s="664"/>
      <c r="DS24" s="664"/>
      <c r="DT24" s="664"/>
      <c r="DU24" s="664"/>
      <c r="DV24" s="689"/>
      <c r="DW24" s="690">
        <v>54.2</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7556241</v>
      </c>
      <c r="S25" s="609"/>
      <c r="T25" s="609"/>
      <c r="U25" s="609"/>
      <c r="V25" s="609"/>
      <c r="W25" s="609"/>
      <c r="X25" s="609"/>
      <c r="Y25" s="610"/>
      <c r="Z25" s="646">
        <v>32.299999999999997</v>
      </c>
      <c r="AA25" s="646"/>
      <c r="AB25" s="646"/>
      <c r="AC25" s="646"/>
      <c r="AD25" s="647">
        <v>6737904</v>
      </c>
      <c r="AE25" s="647"/>
      <c r="AF25" s="647"/>
      <c r="AG25" s="647"/>
      <c r="AH25" s="647"/>
      <c r="AI25" s="647"/>
      <c r="AJ25" s="647"/>
      <c r="AK25" s="647"/>
      <c r="AL25" s="611">
        <v>99.7</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2256356</v>
      </c>
      <c r="CS25" s="621"/>
      <c r="CT25" s="621"/>
      <c r="CU25" s="621"/>
      <c r="CV25" s="621"/>
      <c r="CW25" s="621"/>
      <c r="CX25" s="621"/>
      <c r="CY25" s="622"/>
      <c r="CZ25" s="611">
        <v>9.8000000000000007</v>
      </c>
      <c r="DA25" s="623"/>
      <c r="DB25" s="623"/>
      <c r="DC25" s="624"/>
      <c r="DD25" s="614">
        <v>2002869</v>
      </c>
      <c r="DE25" s="621"/>
      <c r="DF25" s="621"/>
      <c r="DG25" s="621"/>
      <c r="DH25" s="621"/>
      <c r="DI25" s="621"/>
      <c r="DJ25" s="621"/>
      <c r="DK25" s="622"/>
      <c r="DL25" s="614">
        <v>1885778</v>
      </c>
      <c r="DM25" s="621"/>
      <c r="DN25" s="621"/>
      <c r="DO25" s="621"/>
      <c r="DP25" s="621"/>
      <c r="DQ25" s="621"/>
      <c r="DR25" s="621"/>
      <c r="DS25" s="621"/>
      <c r="DT25" s="621"/>
      <c r="DU25" s="621"/>
      <c r="DV25" s="622"/>
      <c r="DW25" s="611">
        <v>27.8</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1524</v>
      </c>
      <c r="S26" s="609"/>
      <c r="T26" s="609"/>
      <c r="U26" s="609"/>
      <c r="V26" s="609"/>
      <c r="W26" s="609"/>
      <c r="X26" s="609"/>
      <c r="Y26" s="610"/>
      <c r="Z26" s="646">
        <v>0</v>
      </c>
      <c r="AA26" s="646"/>
      <c r="AB26" s="646"/>
      <c r="AC26" s="646"/>
      <c r="AD26" s="647">
        <v>1524</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1401081</v>
      </c>
      <c r="CS26" s="609"/>
      <c r="CT26" s="609"/>
      <c r="CU26" s="609"/>
      <c r="CV26" s="609"/>
      <c r="CW26" s="609"/>
      <c r="CX26" s="609"/>
      <c r="CY26" s="610"/>
      <c r="CZ26" s="611">
        <v>6.1</v>
      </c>
      <c r="DA26" s="623"/>
      <c r="DB26" s="623"/>
      <c r="DC26" s="624"/>
      <c r="DD26" s="614">
        <v>1295662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281201</v>
      </c>
      <c r="S27" s="609"/>
      <c r="T27" s="609"/>
      <c r="U27" s="609"/>
      <c r="V27" s="609"/>
      <c r="W27" s="609"/>
      <c r="X27" s="609"/>
      <c r="Y27" s="610"/>
      <c r="Z27" s="646">
        <v>1.2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1780659</v>
      </c>
      <c r="BH27" s="609"/>
      <c r="BI27" s="609"/>
      <c r="BJ27" s="609"/>
      <c r="BK27" s="609"/>
      <c r="BL27" s="609"/>
      <c r="BM27" s="609"/>
      <c r="BN27" s="610"/>
      <c r="BO27" s="646">
        <v>100</v>
      </c>
      <c r="BP27" s="646"/>
      <c r="BQ27" s="646"/>
      <c r="BR27" s="646"/>
      <c r="BS27" s="647">
        <v>27767</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2108138</v>
      </c>
      <c r="CS27" s="621"/>
      <c r="CT27" s="621"/>
      <c r="CU27" s="621"/>
      <c r="CV27" s="621"/>
      <c r="CW27" s="621"/>
      <c r="CX27" s="621"/>
      <c r="CY27" s="622"/>
      <c r="CZ27" s="611">
        <v>9.1999999999999993</v>
      </c>
      <c r="DA27" s="623"/>
      <c r="DB27" s="623"/>
      <c r="DC27" s="624"/>
      <c r="DD27" s="614">
        <v>829941</v>
      </c>
      <c r="DE27" s="621"/>
      <c r="DF27" s="621"/>
      <c r="DG27" s="621"/>
      <c r="DH27" s="621"/>
      <c r="DI27" s="621"/>
      <c r="DJ27" s="621"/>
      <c r="DK27" s="622"/>
      <c r="DL27" s="614">
        <v>574460</v>
      </c>
      <c r="DM27" s="621"/>
      <c r="DN27" s="621"/>
      <c r="DO27" s="621"/>
      <c r="DP27" s="621"/>
      <c r="DQ27" s="621"/>
      <c r="DR27" s="621"/>
      <c r="DS27" s="621"/>
      <c r="DT27" s="621"/>
      <c r="DU27" s="621"/>
      <c r="DV27" s="622"/>
      <c r="DW27" s="611">
        <v>8.5</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111671</v>
      </c>
      <c r="S28" s="609"/>
      <c r="T28" s="609"/>
      <c r="U28" s="609"/>
      <c r="V28" s="609"/>
      <c r="W28" s="609"/>
      <c r="X28" s="609"/>
      <c r="Y28" s="610"/>
      <c r="Z28" s="646">
        <v>0.5</v>
      </c>
      <c r="AA28" s="646"/>
      <c r="AB28" s="646"/>
      <c r="AC28" s="646"/>
      <c r="AD28" s="647">
        <v>9099</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1378430</v>
      </c>
      <c r="CS28" s="609"/>
      <c r="CT28" s="609"/>
      <c r="CU28" s="609"/>
      <c r="CV28" s="609"/>
      <c r="CW28" s="609"/>
      <c r="CX28" s="609"/>
      <c r="CY28" s="610"/>
      <c r="CZ28" s="611">
        <v>6</v>
      </c>
      <c r="DA28" s="623"/>
      <c r="DB28" s="623"/>
      <c r="DC28" s="624"/>
      <c r="DD28" s="614">
        <v>1352717</v>
      </c>
      <c r="DE28" s="609"/>
      <c r="DF28" s="609"/>
      <c r="DG28" s="609"/>
      <c r="DH28" s="609"/>
      <c r="DI28" s="609"/>
      <c r="DJ28" s="609"/>
      <c r="DK28" s="610"/>
      <c r="DL28" s="614">
        <v>1222340</v>
      </c>
      <c r="DM28" s="609"/>
      <c r="DN28" s="609"/>
      <c r="DO28" s="609"/>
      <c r="DP28" s="609"/>
      <c r="DQ28" s="609"/>
      <c r="DR28" s="609"/>
      <c r="DS28" s="609"/>
      <c r="DT28" s="609"/>
      <c r="DU28" s="609"/>
      <c r="DV28" s="610"/>
      <c r="DW28" s="611">
        <v>18</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82708</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1378430</v>
      </c>
      <c r="CS29" s="621"/>
      <c r="CT29" s="621"/>
      <c r="CU29" s="621"/>
      <c r="CV29" s="621"/>
      <c r="CW29" s="621"/>
      <c r="CX29" s="621"/>
      <c r="CY29" s="622"/>
      <c r="CZ29" s="611">
        <v>6</v>
      </c>
      <c r="DA29" s="623"/>
      <c r="DB29" s="623"/>
      <c r="DC29" s="624"/>
      <c r="DD29" s="614">
        <v>1352717</v>
      </c>
      <c r="DE29" s="621"/>
      <c r="DF29" s="621"/>
      <c r="DG29" s="621"/>
      <c r="DH29" s="621"/>
      <c r="DI29" s="621"/>
      <c r="DJ29" s="621"/>
      <c r="DK29" s="622"/>
      <c r="DL29" s="614">
        <v>1222340</v>
      </c>
      <c r="DM29" s="621"/>
      <c r="DN29" s="621"/>
      <c r="DO29" s="621"/>
      <c r="DP29" s="621"/>
      <c r="DQ29" s="621"/>
      <c r="DR29" s="621"/>
      <c r="DS29" s="621"/>
      <c r="DT29" s="621"/>
      <c r="DU29" s="621"/>
      <c r="DV29" s="622"/>
      <c r="DW29" s="611">
        <v>18</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4009347</v>
      </c>
      <c r="S30" s="609"/>
      <c r="T30" s="609"/>
      <c r="U30" s="609"/>
      <c r="V30" s="609"/>
      <c r="W30" s="609"/>
      <c r="X30" s="609"/>
      <c r="Y30" s="610"/>
      <c r="Z30" s="646">
        <v>17.100000000000001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1326035</v>
      </c>
      <c r="CS30" s="609"/>
      <c r="CT30" s="609"/>
      <c r="CU30" s="609"/>
      <c r="CV30" s="609"/>
      <c r="CW30" s="609"/>
      <c r="CX30" s="609"/>
      <c r="CY30" s="610"/>
      <c r="CZ30" s="611">
        <v>5.8</v>
      </c>
      <c r="DA30" s="623"/>
      <c r="DB30" s="623"/>
      <c r="DC30" s="624"/>
      <c r="DD30" s="614">
        <v>1300322</v>
      </c>
      <c r="DE30" s="609"/>
      <c r="DF30" s="609"/>
      <c r="DG30" s="609"/>
      <c r="DH30" s="609"/>
      <c r="DI30" s="609"/>
      <c r="DJ30" s="609"/>
      <c r="DK30" s="610"/>
      <c r="DL30" s="614">
        <v>1169947</v>
      </c>
      <c r="DM30" s="609"/>
      <c r="DN30" s="609"/>
      <c r="DO30" s="609"/>
      <c r="DP30" s="609"/>
      <c r="DQ30" s="609"/>
      <c r="DR30" s="609"/>
      <c r="DS30" s="609"/>
      <c r="DT30" s="609"/>
      <c r="DU30" s="609"/>
      <c r="DV30" s="610"/>
      <c r="DW30" s="611">
        <v>17.2</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10"/>
      <c r="AV31" s="210"/>
      <c r="AW31" s="210"/>
      <c r="AX31" s="666" t="s">
        <v>177</v>
      </c>
      <c r="AY31" s="667"/>
      <c r="AZ31" s="667"/>
      <c r="BA31" s="667"/>
      <c r="BB31" s="667"/>
      <c r="BC31" s="667"/>
      <c r="BD31" s="667"/>
      <c r="BE31" s="667"/>
      <c r="BF31" s="668"/>
      <c r="BG31" s="670">
        <v>99.5</v>
      </c>
      <c r="BH31" s="671"/>
      <c r="BI31" s="671"/>
      <c r="BJ31" s="671"/>
      <c r="BK31" s="671"/>
      <c r="BL31" s="671"/>
      <c r="BM31" s="672">
        <v>98</v>
      </c>
      <c r="BN31" s="671"/>
      <c r="BO31" s="671"/>
      <c r="BP31" s="671"/>
      <c r="BQ31" s="673"/>
      <c r="BR31" s="670">
        <v>99.7</v>
      </c>
      <c r="BS31" s="671"/>
      <c r="BT31" s="671"/>
      <c r="BU31" s="671"/>
      <c r="BV31" s="671"/>
      <c r="BW31" s="671"/>
      <c r="BX31" s="672">
        <v>97.9</v>
      </c>
      <c r="BY31" s="671"/>
      <c r="BZ31" s="671"/>
      <c r="CA31" s="671"/>
      <c r="CB31" s="673"/>
      <c r="CD31" s="629"/>
      <c r="CE31" s="630"/>
      <c r="CF31" s="605" t="s">
        <v>300</v>
      </c>
      <c r="CG31" s="606"/>
      <c r="CH31" s="606"/>
      <c r="CI31" s="606"/>
      <c r="CJ31" s="606"/>
      <c r="CK31" s="606"/>
      <c r="CL31" s="606"/>
      <c r="CM31" s="606"/>
      <c r="CN31" s="606"/>
      <c r="CO31" s="606"/>
      <c r="CP31" s="606"/>
      <c r="CQ31" s="607"/>
      <c r="CR31" s="608">
        <v>52395</v>
      </c>
      <c r="CS31" s="621"/>
      <c r="CT31" s="621"/>
      <c r="CU31" s="621"/>
      <c r="CV31" s="621"/>
      <c r="CW31" s="621"/>
      <c r="CX31" s="621"/>
      <c r="CY31" s="622"/>
      <c r="CZ31" s="611">
        <v>0.2</v>
      </c>
      <c r="DA31" s="623"/>
      <c r="DB31" s="623"/>
      <c r="DC31" s="624"/>
      <c r="DD31" s="614">
        <v>52395</v>
      </c>
      <c r="DE31" s="621"/>
      <c r="DF31" s="621"/>
      <c r="DG31" s="621"/>
      <c r="DH31" s="621"/>
      <c r="DI31" s="621"/>
      <c r="DJ31" s="621"/>
      <c r="DK31" s="622"/>
      <c r="DL31" s="614">
        <v>52393</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1462665</v>
      </c>
      <c r="S32" s="609"/>
      <c r="T32" s="609"/>
      <c r="U32" s="609"/>
      <c r="V32" s="609"/>
      <c r="W32" s="609"/>
      <c r="X32" s="609"/>
      <c r="Y32" s="610"/>
      <c r="Z32" s="646">
        <v>6.3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6" t="s">
        <v>302</v>
      </c>
      <c r="AX32" s="605" t="s">
        <v>303</v>
      </c>
      <c r="AY32" s="606"/>
      <c r="AZ32" s="606"/>
      <c r="BA32" s="606"/>
      <c r="BB32" s="606"/>
      <c r="BC32" s="606"/>
      <c r="BD32" s="606"/>
      <c r="BE32" s="606"/>
      <c r="BF32" s="607"/>
      <c r="BG32" s="674">
        <v>99.2</v>
      </c>
      <c r="BH32" s="621"/>
      <c r="BI32" s="621"/>
      <c r="BJ32" s="621"/>
      <c r="BK32" s="621"/>
      <c r="BL32" s="621"/>
      <c r="BM32" s="612">
        <v>98.3</v>
      </c>
      <c r="BN32" s="621"/>
      <c r="BO32" s="621"/>
      <c r="BP32" s="621"/>
      <c r="BQ32" s="644"/>
      <c r="BR32" s="674">
        <v>99.6</v>
      </c>
      <c r="BS32" s="621"/>
      <c r="BT32" s="621"/>
      <c r="BU32" s="621"/>
      <c r="BV32" s="621"/>
      <c r="BW32" s="621"/>
      <c r="BX32" s="612">
        <v>98.6</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38801</v>
      </c>
      <c r="S33" s="609"/>
      <c r="T33" s="609"/>
      <c r="U33" s="609"/>
      <c r="V33" s="609"/>
      <c r="W33" s="609"/>
      <c r="X33" s="609"/>
      <c r="Y33" s="610"/>
      <c r="Z33" s="646">
        <v>0.2</v>
      </c>
      <c r="AA33" s="646"/>
      <c r="AB33" s="646"/>
      <c r="AC33" s="646"/>
      <c r="AD33" s="647">
        <v>12094</v>
      </c>
      <c r="AE33" s="647"/>
      <c r="AF33" s="647"/>
      <c r="AG33" s="647"/>
      <c r="AH33" s="647"/>
      <c r="AI33" s="647"/>
      <c r="AJ33" s="647"/>
      <c r="AK33" s="647"/>
      <c r="AL33" s="611">
        <v>0.2</v>
      </c>
      <c r="AM33" s="612"/>
      <c r="AN33" s="612"/>
      <c r="AO33" s="648"/>
      <c r="AP33" s="651"/>
      <c r="AQ33" s="652"/>
      <c r="AR33" s="652"/>
      <c r="AS33" s="652"/>
      <c r="AT33" s="682"/>
      <c r="AU33" s="211"/>
      <c r="AV33" s="211"/>
      <c r="AW33" s="211"/>
      <c r="AX33" s="589" t="s">
        <v>306</v>
      </c>
      <c r="AY33" s="590"/>
      <c r="AZ33" s="590"/>
      <c r="BA33" s="590"/>
      <c r="BB33" s="590"/>
      <c r="BC33" s="590"/>
      <c r="BD33" s="590"/>
      <c r="BE33" s="590"/>
      <c r="BF33" s="591"/>
      <c r="BG33" s="669">
        <v>99.7</v>
      </c>
      <c r="BH33" s="593"/>
      <c r="BI33" s="593"/>
      <c r="BJ33" s="593"/>
      <c r="BK33" s="593"/>
      <c r="BL33" s="593"/>
      <c r="BM33" s="639">
        <v>97.5</v>
      </c>
      <c r="BN33" s="593"/>
      <c r="BO33" s="593"/>
      <c r="BP33" s="593"/>
      <c r="BQ33" s="656"/>
      <c r="BR33" s="669">
        <v>99.6</v>
      </c>
      <c r="BS33" s="593"/>
      <c r="BT33" s="593"/>
      <c r="BU33" s="593"/>
      <c r="BV33" s="593"/>
      <c r="BW33" s="593"/>
      <c r="BX33" s="639">
        <v>97.1</v>
      </c>
      <c r="BY33" s="593"/>
      <c r="BZ33" s="593"/>
      <c r="CA33" s="593"/>
      <c r="CB33" s="656"/>
      <c r="CD33" s="605" t="s">
        <v>307</v>
      </c>
      <c r="CE33" s="606"/>
      <c r="CF33" s="606"/>
      <c r="CG33" s="606"/>
      <c r="CH33" s="606"/>
      <c r="CI33" s="606"/>
      <c r="CJ33" s="606"/>
      <c r="CK33" s="606"/>
      <c r="CL33" s="606"/>
      <c r="CM33" s="606"/>
      <c r="CN33" s="606"/>
      <c r="CO33" s="606"/>
      <c r="CP33" s="606"/>
      <c r="CQ33" s="607"/>
      <c r="CR33" s="608">
        <v>7007271</v>
      </c>
      <c r="CS33" s="621"/>
      <c r="CT33" s="621"/>
      <c r="CU33" s="621"/>
      <c r="CV33" s="621"/>
      <c r="CW33" s="621"/>
      <c r="CX33" s="621"/>
      <c r="CY33" s="622"/>
      <c r="CZ33" s="611">
        <v>30.5</v>
      </c>
      <c r="DA33" s="623"/>
      <c r="DB33" s="623"/>
      <c r="DC33" s="624"/>
      <c r="DD33" s="614">
        <v>3738911</v>
      </c>
      <c r="DE33" s="621"/>
      <c r="DF33" s="621"/>
      <c r="DG33" s="621"/>
      <c r="DH33" s="621"/>
      <c r="DI33" s="621"/>
      <c r="DJ33" s="621"/>
      <c r="DK33" s="622"/>
      <c r="DL33" s="614">
        <v>2383508</v>
      </c>
      <c r="DM33" s="621"/>
      <c r="DN33" s="621"/>
      <c r="DO33" s="621"/>
      <c r="DP33" s="621"/>
      <c r="DQ33" s="621"/>
      <c r="DR33" s="621"/>
      <c r="DS33" s="621"/>
      <c r="DT33" s="621"/>
      <c r="DU33" s="621"/>
      <c r="DV33" s="622"/>
      <c r="DW33" s="611">
        <v>35.1</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179185</v>
      </c>
      <c r="S34" s="609"/>
      <c r="T34" s="609"/>
      <c r="U34" s="609"/>
      <c r="V34" s="609"/>
      <c r="W34" s="609"/>
      <c r="X34" s="609"/>
      <c r="Y34" s="610"/>
      <c r="Z34" s="646">
        <v>0.8</v>
      </c>
      <c r="AA34" s="646"/>
      <c r="AB34" s="646"/>
      <c r="AC34" s="646"/>
      <c r="AD34" s="647" t="s">
        <v>122</v>
      </c>
      <c r="AE34" s="647"/>
      <c r="AF34" s="647"/>
      <c r="AG34" s="647"/>
      <c r="AH34" s="647"/>
      <c r="AI34" s="647"/>
      <c r="AJ34" s="647"/>
      <c r="AK34" s="647"/>
      <c r="AL34" s="611" t="s">
        <v>122</v>
      </c>
      <c r="AM34" s="612"/>
      <c r="AN34" s="612"/>
      <c r="AO34" s="648"/>
      <c r="AP34" s="212"/>
      <c r="AQ34" s="213"/>
      <c r="AS34" s="210"/>
      <c r="AT34" s="210"/>
      <c r="AU34" s="210"/>
      <c r="AV34" s="210"/>
      <c r="AW34" s="210"/>
      <c r="AX34" s="210"/>
      <c r="AY34" s="210"/>
      <c r="AZ34" s="210"/>
      <c r="BA34" s="210"/>
      <c r="BB34" s="210"/>
      <c r="BC34" s="210"/>
      <c r="BD34" s="210"/>
      <c r="BE34" s="210"/>
      <c r="BF34" s="210"/>
      <c r="BG34" s="213"/>
      <c r="BH34" s="213"/>
      <c r="BI34" s="213"/>
      <c r="BJ34" s="213"/>
      <c r="BK34" s="213"/>
      <c r="BL34" s="213"/>
      <c r="BM34" s="213"/>
      <c r="BN34" s="213"/>
      <c r="BO34" s="213"/>
      <c r="BP34" s="213"/>
      <c r="BQ34" s="213"/>
      <c r="BR34" s="213"/>
      <c r="BS34" s="213"/>
      <c r="BT34" s="213"/>
      <c r="BU34" s="213"/>
      <c r="BV34" s="213"/>
      <c r="BW34" s="213"/>
      <c r="BX34" s="213"/>
      <c r="BY34" s="213"/>
      <c r="BZ34" s="213"/>
      <c r="CA34" s="213"/>
      <c r="CB34" s="213"/>
      <c r="CD34" s="605" t="s">
        <v>309</v>
      </c>
      <c r="CE34" s="606"/>
      <c r="CF34" s="606"/>
      <c r="CG34" s="606"/>
      <c r="CH34" s="606"/>
      <c r="CI34" s="606"/>
      <c r="CJ34" s="606"/>
      <c r="CK34" s="606"/>
      <c r="CL34" s="606"/>
      <c r="CM34" s="606"/>
      <c r="CN34" s="606"/>
      <c r="CO34" s="606"/>
      <c r="CP34" s="606"/>
      <c r="CQ34" s="607"/>
      <c r="CR34" s="608">
        <v>2009875</v>
      </c>
      <c r="CS34" s="609"/>
      <c r="CT34" s="609"/>
      <c r="CU34" s="609"/>
      <c r="CV34" s="609"/>
      <c r="CW34" s="609"/>
      <c r="CX34" s="609"/>
      <c r="CY34" s="610"/>
      <c r="CZ34" s="611">
        <v>8.8000000000000007</v>
      </c>
      <c r="DA34" s="623"/>
      <c r="DB34" s="623"/>
      <c r="DC34" s="624"/>
      <c r="DD34" s="614">
        <v>1077639</v>
      </c>
      <c r="DE34" s="609"/>
      <c r="DF34" s="609"/>
      <c r="DG34" s="609"/>
      <c r="DH34" s="609"/>
      <c r="DI34" s="609"/>
      <c r="DJ34" s="609"/>
      <c r="DK34" s="610"/>
      <c r="DL34" s="614">
        <v>810259</v>
      </c>
      <c r="DM34" s="609"/>
      <c r="DN34" s="609"/>
      <c r="DO34" s="609"/>
      <c r="DP34" s="609"/>
      <c r="DQ34" s="609"/>
      <c r="DR34" s="609"/>
      <c r="DS34" s="609"/>
      <c r="DT34" s="609"/>
      <c r="DU34" s="609"/>
      <c r="DV34" s="610"/>
      <c r="DW34" s="611">
        <v>11.9</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1506836</v>
      </c>
      <c r="S35" s="609"/>
      <c r="T35" s="609"/>
      <c r="U35" s="609"/>
      <c r="V35" s="609"/>
      <c r="W35" s="609"/>
      <c r="X35" s="609"/>
      <c r="Y35" s="610"/>
      <c r="Z35" s="646">
        <v>6.4</v>
      </c>
      <c r="AA35" s="646"/>
      <c r="AB35" s="646"/>
      <c r="AC35" s="646"/>
      <c r="AD35" s="647" t="s">
        <v>122</v>
      </c>
      <c r="AE35" s="647"/>
      <c r="AF35" s="647"/>
      <c r="AG35" s="647"/>
      <c r="AH35" s="647"/>
      <c r="AI35" s="647"/>
      <c r="AJ35" s="647"/>
      <c r="AK35" s="647"/>
      <c r="AL35" s="611" t="s">
        <v>122</v>
      </c>
      <c r="AM35" s="612"/>
      <c r="AN35" s="612"/>
      <c r="AO35" s="648"/>
      <c r="AP35" s="21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129376</v>
      </c>
      <c r="CS35" s="621"/>
      <c r="CT35" s="621"/>
      <c r="CU35" s="621"/>
      <c r="CV35" s="621"/>
      <c r="CW35" s="621"/>
      <c r="CX35" s="621"/>
      <c r="CY35" s="622"/>
      <c r="CZ35" s="611">
        <v>0.6</v>
      </c>
      <c r="DA35" s="623"/>
      <c r="DB35" s="623"/>
      <c r="DC35" s="624"/>
      <c r="DD35" s="614">
        <v>116204</v>
      </c>
      <c r="DE35" s="621"/>
      <c r="DF35" s="621"/>
      <c r="DG35" s="621"/>
      <c r="DH35" s="621"/>
      <c r="DI35" s="621"/>
      <c r="DJ35" s="621"/>
      <c r="DK35" s="622"/>
      <c r="DL35" s="614">
        <v>32974</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1081407</v>
      </c>
      <c r="S36" s="609"/>
      <c r="T36" s="609"/>
      <c r="U36" s="609"/>
      <c r="V36" s="609"/>
      <c r="W36" s="609"/>
      <c r="X36" s="609"/>
      <c r="Y36" s="610"/>
      <c r="Z36" s="646">
        <v>4.5999999999999996</v>
      </c>
      <c r="AA36" s="646"/>
      <c r="AB36" s="646"/>
      <c r="AC36" s="646"/>
      <c r="AD36" s="647" t="s">
        <v>122</v>
      </c>
      <c r="AE36" s="647"/>
      <c r="AF36" s="647"/>
      <c r="AG36" s="647"/>
      <c r="AH36" s="647"/>
      <c r="AI36" s="647"/>
      <c r="AJ36" s="647"/>
      <c r="AK36" s="647"/>
      <c r="AL36" s="611" t="s">
        <v>122</v>
      </c>
      <c r="AM36" s="612"/>
      <c r="AN36" s="612"/>
      <c r="AO36" s="648"/>
      <c r="AP36" s="214"/>
      <c r="AQ36" s="657" t="s">
        <v>315</v>
      </c>
      <c r="AR36" s="658"/>
      <c r="AS36" s="658"/>
      <c r="AT36" s="658"/>
      <c r="AU36" s="658"/>
      <c r="AV36" s="658"/>
      <c r="AW36" s="658"/>
      <c r="AX36" s="658"/>
      <c r="AY36" s="659"/>
      <c r="AZ36" s="663">
        <v>1604860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1705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1752851</v>
      </c>
      <c r="CS36" s="609"/>
      <c r="CT36" s="609"/>
      <c r="CU36" s="609"/>
      <c r="CV36" s="609"/>
      <c r="CW36" s="609"/>
      <c r="CX36" s="609"/>
      <c r="CY36" s="610"/>
      <c r="CZ36" s="611">
        <v>7.6</v>
      </c>
      <c r="DA36" s="623"/>
      <c r="DB36" s="623"/>
      <c r="DC36" s="624"/>
      <c r="DD36" s="614">
        <v>1045910</v>
      </c>
      <c r="DE36" s="609"/>
      <c r="DF36" s="609"/>
      <c r="DG36" s="609"/>
      <c r="DH36" s="609"/>
      <c r="DI36" s="609"/>
      <c r="DJ36" s="609"/>
      <c r="DK36" s="610"/>
      <c r="DL36" s="614">
        <v>698271</v>
      </c>
      <c r="DM36" s="609"/>
      <c r="DN36" s="609"/>
      <c r="DO36" s="609"/>
      <c r="DP36" s="609"/>
      <c r="DQ36" s="609"/>
      <c r="DR36" s="609"/>
      <c r="DS36" s="609"/>
      <c r="DT36" s="609"/>
      <c r="DU36" s="609"/>
      <c r="DV36" s="610"/>
      <c r="DW36" s="611">
        <v>10.3</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665651</v>
      </c>
      <c r="S37" s="609"/>
      <c r="T37" s="609"/>
      <c r="U37" s="609"/>
      <c r="V37" s="609"/>
      <c r="W37" s="609"/>
      <c r="X37" s="609"/>
      <c r="Y37" s="610"/>
      <c r="Z37" s="646">
        <v>2.8</v>
      </c>
      <c r="AA37" s="646"/>
      <c r="AB37" s="646"/>
      <c r="AC37" s="646"/>
      <c r="AD37" s="647" t="s">
        <v>122</v>
      </c>
      <c r="AE37" s="647"/>
      <c r="AF37" s="647"/>
      <c r="AG37" s="647"/>
      <c r="AH37" s="647"/>
      <c r="AI37" s="647"/>
      <c r="AJ37" s="647"/>
      <c r="AK37" s="647"/>
      <c r="AL37" s="611" t="s">
        <v>122</v>
      </c>
      <c r="AM37" s="612"/>
      <c r="AN37" s="612"/>
      <c r="AO37" s="648"/>
      <c r="AQ37" s="641" t="s">
        <v>319</v>
      </c>
      <c r="AR37" s="642"/>
      <c r="AS37" s="642"/>
      <c r="AT37" s="642"/>
      <c r="AU37" s="642"/>
      <c r="AV37" s="642"/>
      <c r="AW37" s="642"/>
      <c r="AX37" s="642"/>
      <c r="AY37" s="643"/>
      <c r="AZ37" s="608">
        <v>444668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-10314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541066</v>
      </c>
      <c r="CS37" s="621"/>
      <c r="CT37" s="621"/>
      <c r="CU37" s="621"/>
      <c r="CV37" s="621"/>
      <c r="CW37" s="621"/>
      <c r="CX37" s="621"/>
      <c r="CY37" s="622"/>
      <c r="CZ37" s="611">
        <v>2.4</v>
      </c>
      <c r="DA37" s="623"/>
      <c r="DB37" s="623"/>
      <c r="DC37" s="624"/>
      <c r="DD37" s="614">
        <v>269828</v>
      </c>
      <c r="DE37" s="621"/>
      <c r="DF37" s="621"/>
      <c r="DG37" s="621"/>
      <c r="DH37" s="621"/>
      <c r="DI37" s="621"/>
      <c r="DJ37" s="621"/>
      <c r="DK37" s="622"/>
      <c r="DL37" s="614">
        <v>258406</v>
      </c>
      <c r="DM37" s="621"/>
      <c r="DN37" s="621"/>
      <c r="DO37" s="621"/>
      <c r="DP37" s="621"/>
      <c r="DQ37" s="621"/>
      <c r="DR37" s="621"/>
      <c r="DS37" s="621"/>
      <c r="DT37" s="621"/>
      <c r="DU37" s="621"/>
      <c r="DV37" s="622"/>
      <c r="DW37" s="611">
        <v>3.8</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6409700</v>
      </c>
      <c r="S38" s="609"/>
      <c r="T38" s="609"/>
      <c r="U38" s="609"/>
      <c r="V38" s="609"/>
      <c r="W38" s="609"/>
      <c r="X38" s="609"/>
      <c r="Y38" s="610"/>
      <c r="Z38" s="646">
        <v>27.4</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36678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2962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1123514</v>
      </c>
      <c r="CS38" s="609"/>
      <c r="CT38" s="609"/>
      <c r="CU38" s="609"/>
      <c r="CV38" s="609"/>
      <c r="CW38" s="609"/>
      <c r="CX38" s="609"/>
      <c r="CY38" s="610"/>
      <c r="CZ38" s="611">
        <v>4.9000000000000004</v>
      </c>
      <c r="DA38" s="623"/>
      <c r="DB38" s="623"/>
      <c r="DC38" s="624"/>
      <c r="DD38" s="614">
        <v>916589</v>
      </c>
      <c r="DE38" s="609"/>
      <c r="DF38" s="609"/>
      <c r="DG38" s="609"/>
      <c r="DH38" s="609"/>
      <c r="DI38" s="609"/>
      <c r="DJ38" s="609"/>
      <c r="DK38" s="610"/>
      <c r="DL38" s="614">
        <v>809231</v>
      </c>
      <c r="DM38" s="609"/>
      <c r="DN38" s="609"/>
      <c r="DO38" s="609"/>
      <c r="DP38" s="609"/>
      <c r="DQ38" s="609"/>
      <c r="DR38" s="609"/>
      <c r="DS38" s="609"/>
      <c r="DT38" s="609"/>
      <c r="DU38" s="609"/>
      <c r="DV38" s="610"/>
      <c r="DW38" s="611">
        <v>11.9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1042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4704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1340877</v>
      </c>
      <c r="CS39" s="621"/>
      <c r="CT39" s="621"/>
      <c r="CU39" s="621"/>
      <c r="CV39" s="621"/>
      <c r="CW39" s="621"/>
      <c r="CX39" s="621"/>
      <c r="CY39" s="622"/>
      <c r="CZ39" s="611">
        <v>5.8</v>
      </c>
      <c r="DA39" s="623"/>
      <c r="DB39" s="623"/>
      <c r="DC39" s="624"/>
      <c r="DD39" s="614">
        <v>420271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32600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984</v>
      </c>
      <c r="BA40" s="609"/>
      <c r="BB40" s="609"/>
      <c r="BC40" s="609"/>
      <c r="BD40" s="621"/>
      <c r="BE40" s="621"/>
      <c r="BF40" s="644"/>
      <c r="BG40" s="649" t="s">
        <v>332</v>
      </c>
      <c r="BH40" s="650"/>
      <c r="BI40" s="650"/>
      <c r="BJ40" s="650"/>
      <c r="BK40" s="650"/>
      <c r="BL40" s="215"/>
      <c r="BM40" s="606" t="s">
        <v>333</v>
      </c>
      <c r="BN40" s="606"/>
      <c r="BO40" s="606"/>
      <c r="BP40" s="606"/>
      <c r="BQ40" s="606"/>
      <c r="BR40" s="606"/>
      <c r="BS40" s="606"/>
      <c r="BT40" s="606"/>
      <c r="BU40" s="607"/>
      <c r="BV40" s="608">
        <v>108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650778</v>
      </c>
      <c r="CS40" s="609"/>
      <c r="CT40" s="609"/>
      <c r="CU40" s="609"/>
      <c r="CV40" s="609"/>
      <c r="CW40" s="609"/>
      <c r="CX40" s="609"/>
      <c r="CY40" s="610"/>
      <c r="CZ40" s="611">
        <v>2.8</v>
      </c>
      <c r="DA40" s="623"/>
      <c r="DB40" s="623"/>
      <c r="DC40" s="624"/>
      <c r="DD40" s="614">
        <v>162298</v>
      </c>
      <c r="DE40" s="609"/>
      <c r="DF40" s="609"/>
      <c r="DG40" s="609"/>
      <c r="DH40" s="609"/>
      <c r="DI40" s="609"/>
      <c r="DJ40" s="609"/>
      <c r="DK40" s="610"/>
      <c r="DL40" s="614">
        <v>32773</v>
      </c>
      <c r="DM40" s="609"/>
      <c r="DN40" s="609"/>
      <c r="DO40" s="609"/>
      <c r="DP40" s="609"/>
      <c r="DQ40" s="609"/>
      <c r="DR40" s="609"/>
      <c r="DS40" s="609"/>
      <c r="DT40" s="609"/>
      <c r="DU40" s="609"/>
      <c r="DV40" s="610"/>
      <c r="DW40" s="611">
        <v>0.5</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23386937</v>
      </c>
      <c r="S41" s="633"/>
      <c r="T41" s="633"/>
      <c r="U41" s="633"/>
      <c r="V41" s="633"/>
      <c r="W41" s="633"/>
      <c r="X41" s="633"/>
      <c r="Y41" s="636"/>
      <c r="Z41" s="637">
        <v>100</v>
      </c>
      <c r="AA41" s="637"/>
      <c r="AB41" s="637"/>
      <c r="AC41" s="637"/>
      <c r="AD41" s="638">
        <v>6760621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285378</v>
      </c>
      <c r="BA41" s="609"/>
      <c r="BB41" s="609"/>
      <c r="BC41" s="609"/>
      <c r="BD41" s="621"/>
      <c r="BE41" s="621"/>
      <c r="BF41" s="644"/>
      <c r="BG41" s="649"/>
      <c r="BH41" s="650"/>
      <c r="BI41" s="650"/>
      <c r="BJ41" s="650"/>
      <c r="BK41" s="650"/>
      <c r="BL41" s="21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836110</v>
      </c>
      <c r="BA42" s="633"/>
      <c r="BB42" s="633"/>
      <c r="BC42" s="633"/>
      <c r="BD42" s="593"/>
      <c r="BE42" s="593"/>
      <c r="BF42" s="656"/>
      <c r="BG42" s="651"/>
      <c r="BH42" s="652"/>
      <c r="BI42" s="652"/>
      <c r="BJ42" s="652"/>
      <c r="BK42" s="652"/>
      <c r="BL42" s="216"/>
      <c r="BM42" s="590" t="s">
        <v>340</v>
      </c>
      <c r="BN42" s="590"/>
      <c r="BO42" s="590"/>
      <c r="BP42" s="590"/>
      <c r="BQ42" s="590"/>
      <c r="BR42" s="590"/>
      <c r="BS42" s="590"/>
      <c r="BT42" s="590"/>
      <c r="BU42" s="591"/>
      <c r="BV42" s="592">
        <v>420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10193684</v>
      </c>
      <c r="CS42" s="621"/>
      <c r="CT42" s="621"/>
      <c r="CU42" s="621"/>
      <c r="CV42" s="621"/>
      <c r="CW42" s="621"/>
      <c r="CX42" s="621"/>
      <c r="CY42" s="622"/>
      <c r="CZ42" s="611">
        <v>44.4</v>
      </c>
      <c r="DA42" s="623"/>
      <c r="DB42" s="623"/>
      <c r="DC42" s="624"/>
      <c r="DD42" s="614">
        <v>320594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6" t="s">
        <v>342</v>
      </c>
      <c r="CD43" s="605" t="s">
        <v>343</v>
      </c>
      <c r="CE43" s="606"/>
      <c r="CF43" s="606"/>
      <c r="CG43" s="606"/>
      <c r="CH43" s="606"/>
      <c r="CI43" s="606"/>
      <c r="CJ43" s="606"/>
      <c r="CK43" s="606"/>
      <c r="CL43" s="606"/>
      <c r="CM43" s="606"/>
      <c r="CN43" s="606"/>
      <c r="CO43" s="606"/>
      <c r="CP43" s="606"/>
      <c r="CQ43" s="607"/>
      <c r="CR43" s="608">
        <v>118888</v>
      </c>
      <c r="CS43" s="621"/>
      <c r="CT43" s="621"/>
      <c r="CU43" s="621"/>
      <c r="CV43" s="621"/>
      <c r="CW43" s="621"/>
      <c r="CX43" s="621"/>
      <c r="CY43" s="622"/>
      <c r="CZ43" s="611">
        <v>0.5</v>
      </c>
      <c r="DA43" s="623"/>
      <c r="DB43" s="623"/>
      <c r="DC43" s="624"/>
      <c r="DD43" s="614">
        <v>29976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9003451</v>
      </c>
      <c r="CS44" s="609"/>
      <c r="CT44" s="609"/>
      <c r="CU44" s="609"/>
      <c r="CV44" s="609"/>
      <c r="CW44" s="609"/>
      <c r="CX44" s="609"/>
      <c r="CY44" s="610"/>
      <c r="CZ44" s="611">
        <v>39.200000000000003</v>
      </c>
      <c r="DA44" s="612"/>
      <c r="DB44" s="612"/>
      <c r="DC44" s="613"/>
      <c r="DD44" s="614">
        <v>243105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3584863</v>
      </c>
      <c r="CS45" s="621"/>
      <c r="CT45" s="621"/>
      <c r="CU45" s="621"/>
      <c r="CV45" s="621"/>
      <c r="CW45" s="621"/>
      <c r="CX45" s="621"/>
      <c r="CY45" s="622"/>
      <c r="CZ45" s="611">
        <v>15.6</v>
      </c>
      <c r="DA45" s="623"/>
      <c r="DB45" s="623"/>
      <c r="DC45" s="624"/>
      <c r="DD45" s="614">
        <v>92889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7"/>
      <c r="CD46" s="629"/>
      <c r="CE46" s="630"/>
      <c r="CF46" s="605" t="s">
        <v>348</v>
      </c>
      <c r="CG46" s="606"/>
      <c r="CH46" s="606"/>
      <c r="CI46" s="606"/>
      <c r="CJ46" s="606"/>
      <c r="CK46" s="606"/>
      <c r="CL46" s="606"/>
      <c r="CM46" s="606"/>
      <c r="CN46" s="606"/>
      <c r="CO46" s="606"/>
      <c r="CP46" s="606"/>
      <c r="CQ46" s="607"/>
      <c r="CR46" s="608">
        <v>5326998</v>
      </c>
      <c r="CS46" s="609"/>
      <c r="CT46" s="609"/>
      <c r="CU46" s="609"/>
      <c r="CV46" s="609"/>
      <c r="CW46" s="609"/>
      <c r="CX46" s="609"/>
      <c r="CY46" s="610"/>
      <c r="CZ46" s="611">
        <v>23.2</v>
      </c>
      <c r="DA46" s="612"/>
      <c r="DB46" s="612"/>
      <c r="DC46" s="613"/>
      <c r="DD46" s="614">
        <v>148146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7"/>
      <c r="CD47" s="629"/>
      <c r="CE47" s="630"/>
      <c r="CF47" s="605" t="s">
        <v>349</v>
      </c>
      <c r="CG47" s="606"/>
      <c r="CH47" s="606"/>
      <c r="CI47" s="606"/>
      <c r="CJ47" s="606"/>
      <c r="CK47" s="606"/>
      <c r="CL47" s="606"/>
      <c r="CM47" s="606"/>
      <c r="CN47" s="606"/>
      <c r="CO47" s="606"/>
      <c r="CP47" s="606"/>
      <c r="CQ47" s="607"/>
      <c r="CR47" s="608">
        <v>1190233</v>
      </c>
      <c r="CS47" s="621"/>
      <c r="CT47" s="621"/>
      <c r="CU47" s="621"/>
      <c r="CV47" s="621"/>
      <c r="CW47" s="621"/>
      <c r="CX47" s="621"/>
      <c r="CY47" s="622"/>
      <c r="CZ47" s="611">
        <v>5.2</v>
      </c>
      <c r="DA47" s="623"/>
      <c r="DB47" s="623"/>
      <c r="DC47" s="624"/>
      <c r="DD47" s="614">
        <v>77489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7"/>
      <c r="CD49" s="589" t="s">
        <v>351</v>
      </c>
      <c r="CE49" s="590"/>
      <c r="CF49" s="590"/>
      <c r="CG49" s="590"/>
      <c r="CH49" s="590"/>
      <c r="CI49" s="590"/>
      <c r="CJ49" s="590"/>
      <c r="CK49" s="590"/>
      <c r="CL49" s="590"/>
      <c r="CM49" s="590"/>
      <c r="CN49" s="590"/>
      <c r="CO49" s="590"/>
      <c r="CP49" s="590"/>
      <c r="CQ49" s="591"/>
      <c r="CR49" s="592">
        <v>22943879</v>
      </c>
      <c r="CS49" s="593"/>
      <c r="CT49" s="593"/>
      <c r="CU49" s="593"/>
      <c r="CV49" s="593"/>
      <c r="CW49" s="593"/>
      <c r="CX49" s="593"/>
      <c r="CY49" s="594"/>
      <c r="CZ49" s="595">
        <v>100</v>
      </c>
      <c r="DA49" s="596"/>
      <c r="DB49" s="596"/>
      <c r="DC49" s="597"/>
      <c r="DD49" s="598">
        <v>8245032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tkfgsjIUCa4coU1iH9krD7McgW1MfOWp6d99RrjC9zwYzxVWVLgx7Iaq3A+UAJDkB6HEnvw60BRX+IHr7cZt4A==" saltValue="2OMGQsT1rPPHT+RKE+PfA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3" customWidth="1"/>
    <col min="131" max="131" width="1.625" style="223" customWidth="1"/>
    <col min="132" max="16384" width="9" style="223" hidden="1"/>
  </cols>
  <sheetData>
    <row r="1" spans="1:131" ht="11.25" customHeight="1" thickBot="1" x14ac:dyDescent="0.2">
      <c r="A1" s="219"/>
      <c r="B1" s="219"/>
      <c r="C1" s="219"/>
      <c r="D1" s="219"/>
      <c r="E1" s="219"/>
      <c r="F1" s="219"/>
      <c r="G1" s="219"/>
      <c r="H1" s="219"/>
      <c r="I1" s="219"/>
      <c r="J1" s="219"/>
      <c r="K1" s="219"/>
      <c r="L1" s="219"/>
      <c r="M1" s="219"/>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0"/>
      <c r="CE1" s="220"/>
      <c r="CF1" s="220"/>
      <c r="CG1" s="220"/>
      <c r="CH1" s="220"/>
      <c r="CI1" s="220"/>
      <c r="CJ1" s="220"/>
      <c r="CK1" s="220"/>
      <c r="CL1" s="220"/>
      <c r="CM1" s="220"/>
      <c r="CN1" s="220"/>
      <c r="CO1" s="220"/>
      <c r="CP1" s="220"/>
      <c r="CQ1" s="220"/>
      <c r="CR1" s="220"/>
      <c r="CS1" s="220"/>
      <c r="CT1" s="220"/>
      <c r="CU1" s="220"/>
      <c r="CV1" s="220"/>
      <c r="CW1" s="220"/>
      <c r="CX1" s="220"/>
      <c r="CY1" s="220"/>
      <c r="CZ1" s="220"/>
      <c r="DA1" s="220"/>
      <c r="DB1" s="220"/>
      <c r="DC1" s="220"/>
      <c r="DD1" s="220"/>
      <c r="DE1" s="220"/>
      <c r="DF1" s="220"/>
      <c r="DG1" s="220"/>
      <c r="DH1" s="220"/>
      <c r="DI1" s="220"/>
      <c r="DJ1" s="220"/>
      <c r="DK1" s="220"/>
      <c r="DL1" s="220"/>
      <c r="DM1" s="220"/>
      <c r="DN1" s="220"/>
      <c r="DO1" s="220"/>
      <c r="DP1" s="220"/>
      <c r="DQ1" s="221"/>
      <c r="DR1" s="221"/>
      <c r="DS1" s="221"/>
      <c r="DT1" s="221"/>
      <c r="DU1" s="221"/>
      <c r="DV1" s="221"/>
      <c r="DW1" s="221"/>
      <c r="DX1" s="221"/>
      <c r="DY1" s="221"/>
      <c r="DZ1" s="221"/>
      <c r="EA1" s="22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1078" t="s">
        <v>353</v>
      </c>
      <c r="DK2" s="1079"/>
      <c r="DL2" s="1079"/>
      <c r="DM2" s="1079"/>
      <c r="DN2" s="1079"/>
      <c r="DO2" s="1080"/>
      <c r="DP2" s="220"/>
      <c r="DQ2" s="1078" t="s">
        <v>354</v>
      </c>
      <c r="DR2" s="1079"/>
      <c r="DS2" s="1079"/>
      <c r="DT2" s="1079"/>
      <c r="DU2" s="1079"/>
      <c r="DV2" s="1079"/>
      <c r="DW2" s="1079"/>
      <c r="DX2" s="1079"/>
      <c r="DY2" s="1079"/>
      <c r="DZ2" s="1080"/>
      <c r="EA2" s="222"/>
    </row>
    <row r="3" spans="1:131" ht="11.25" customHeight="1" x14ac:dyDescent="0.15">
      <c r="A3" s="220"/>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220"/>
      <c r="CD3" s="220"/>
      <c r="CE3" s="220"/>
      <c r="CF3" s="220"/>
      <c r="CG3" s="220"/>
      <c r="CH3" s="220"/>
      <c r="CI3" s="220"/>
      <c r="CJ3" s="220"/>
      <c r="CK3" s="220"/>
      <c r="CL3" s="220"/>
      <c r="CM3" s="220"/>
      <c r="CN3" s="220"/>
      <c r="CO3" s="220"/>
      <c r="CP3" s="220"/>
      <c r="CQ3" s="220"/>
      <c r="CR3" s="220"/>
      <c r="CS3" s="220"/>
      <c r="CT3" s="220"/>
      <c r="CU3" s="220"/>
      <c r="CV3" s="220"/>
      <c r="CW3" s="220"/>
      <c r="CX3" s="220"/>
      <c r="CY3" s="220"/>
      <c r="CZ3" s="220"/>
      <c r="DA3" s="220"/>
      <c r="DB3" s="220"/>
      <c r="DC3" s="220"/>
      <c r="DD3" s="220"/>
      <c r="DE3" s="220"/>
      <c r="DF3" s="220"/>
      <c r="DG3" s="220"/>
      <c r="DH3" s="220"/>
      <c r="DI3" s="220"/>
      <c r="DJ3" s="220"/>
      <c r="DK3" s="220"/>
      <c r="DL3" s="220"/>
      <c r="DM3" s="220"/>
      <c r="DN3" s="220"/>
      <c r="DO3" s="220"/>
      <c r="DP3" s="220"/>
      <c r="DQ3" s="220"/>
      <c r="DR3" s="220"/>
      <c r="DS3" s="220"/>
      <c r="DT3" s="220"/>
      <c r="DU3" s="220"/>
      <c r="DV3" s="220"/>
      <c r="DW3" s="220"/>
      <c r="DX3" s="220"/>
      <c r="DY3" s="220"/>
      <c r="DZ3" s="220"/>
      <c r="EA3" s="222"/>
    </row>
    <row r="4" spans="1:131" s="22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4"/>
      <c r="BA4" s="224"/>
      <c r="BB4" s="224"/>
      <c r="BC4" s="224"/>
      <c r="BD4" s="224"/>
      <c r="BE4" s="225"/>
      <c r="BF4" s="225"/>
      <c r="BG4" s="225"/>
      <c r="BH4" s="225"/>
      <c r="BI4" s="225"/>
      <c r="BJ4" s="225"/>
      <c r="BK4" s="225"/>
      <c r="BL4" s="225"/>
      <c r="BM4" s="225"/>
      <c r="BN4" s="225"/>
      <c r="BO4" s="225"/>
      <c r="BP4" s="22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6"/>
    </row>
    <row r="5" spans="1:131" s="22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4"/>
      <c r="BA5" s="224"/>
      <c r="BB5" s="224"/>
      <c r="BC5" s="224"/>
      <c r="BD5" s="224"/>
      <c r="BE5" s="225"/>
      <c r="BF5" s="225"/>
      <c r="BG5" s="225"/>
      <c r="BH5" s="225"/>
      <c r="BI5" s="225"/>
      <c r="BJ5" s="225"/>
      <c r="BK5" s="225"/>
      <c r="BL5" s="225"/>
      <c r="BM5" s="225"/>
      <c r="BN5" s="225"/>
      <c r="BO5" s="225"/>
      <c r="BP5" s="22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6"/>
    </row>
    <row r="6" spans="1:131" s="22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4"/>
      <c r="BA6" s="224"/>
      <c r="BB6" s="224"/>
      <c r="BC6" s="224"/>
      <c r="BD6" s="224"/>
      <c r="BE6" s="225"/>
      <c r="BF6" s="225"/>
      <c r="BG6" s="225"/>
      <c r="BH6" s="225"/>
      <c r="BI6" s="225"/>
      <c r="BJ6" s="225"/>
      <c r="BK6" s="225"/>
      <c r="BL6" s="225"/>
      <c r="BM6" s="225"/>
      <c r="BN6" s="225"/>
      <c r="BO6" s="225"/>
      <c r="BP6" s="22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6"/>
    </row>
    <row r="7" spans="1:131" s="227" customFormat="1" ht="26.25" customHeight="1" thickTop="1" x14ac:dyDescent="0.15">
      <c r="A7" s="228">
        <v>1</v>
      </c>
      <c r="B7" s="1034" t="s">
        <v>374</v>
      </c>
      <c r="C7" s="1035"/>
      <c r="D7" s="1035"/>
      <c r="E7" s="1035"/>
      <c r="F7" s="1035"/>
      <c r="G7" s="1035"/>
      <c r="H7" s="1035"/>
      <c r="I7" s="1035"/>
      <c r="J7" s="1035"/>
      <c r="K7" s="1035"/>
      <c r="L7" s="1035"/>
      <c r="M7" s="1035"/>
      <c r="N7" s="1035"/>
      <c r="O7" s="1035"/>
      <c r="P7" s="1036"/>
      <c r="Q7" s="1089">
        <v>22275</v>
      </c>
      <c r="R7" s="1090"/>
      <c r="S7" s="1090"/>
      <c r="T7" s="1090"/>
      <c r="U7" s="1090"/>
      <c r="V7" s="1090">
        <v>21832</v>
      </c>
      <c r="W7" s="1090"/>
      <c r="X7" s="1090"/>
      <c r="Y7" s="1090"/>
      <c r="Z7" s="1090"/>
      <c r="AA7" s="1090">
        <v>443</v>
      </c>
      <c r="AB7" s="1090"/>
      <c r="AC7" s="1090"/>
      <c r="AD7" s="1090"/>
      <c r="AE7" s="1091"/>
      <c r="AF7" s="1092">
        <v>173</v>
      </c>
      <c r="AG7" s="1093"/>
      <c r="AH7" s="1093"/>
      <c r="AI7" s="1093"/>
      <c r="AJ7" s="1094"/>
      <c r="AK7" s="1095" t="s">
        <v>489</v>
      </c>
      <c r="AL7" s="1096"/>
      <c r="AM7" s="1096"/>
      <c r="AN7" s="1096"/>
      <c r="AO7" s="1096"/>
      <c r="AP7" s="1096">
        <v>21438</v>
      </c>
      <c r="AQ7" s="1096"/>
      <c r="AR7" s="1096"/>
      <c r="AS7" s="1096"/>
      <c r="AT7" s="1096"/>
      <c r="AU7" s="1097"/>
      <c r="AV7" s="1097"/>
      <c r="AW7" s="1097"/>
      <c r="AX7" s="1097"/>
      <c r="AY7" s="1098"/>
      <c r="AZ7" s="224"/>
      <c r="BA7" s="224"/>
      <c r="BB7" s="224"/>
      <c r="BC7" s="224"/>
      <c r="BD7" s="224"/>
      <c r="BE7" s="225"/>
      <c r="BF7" s="225"/>
      <c r="BG7" s="225"/>
      <c r="BH7" s="225"/>
      <c r="BI7" s="225"/>
      <c r="BJ7" s="225"/>
      <c r="BK7" s="225"/>
      <c r="BL7" s="225"/>
      <c r="BM7" s="225"/>
      <c r="BN7" s="225"/>
      <c r="BO7" s="225"/>
      <c r="BP7" s="225"/>
      <c r="BQ7" s="228">
        <v>1</v>
      </c>
      <c r="BR7" s="229"/>
      <c r="BS7" s="1086" t="s">
        <v>561</v>
      </c>
      <c r="BT7" s="1087"/>
      <c r="BU7" s="1087"/>
      <c r="BV7" s="1087"/>
      <c r="BW7" s="1087"/>
      <c r="BX7" s="1087"/>
      <c r="BY7" s="1087"/>
      <c r="BZ7" s="1087"/>
      <c r="CA7" s="1087"/>
      <c r="CB7" s="1087"/>
      <c r="CC7" s="1087"/>
      <c r="CD7" s="1087"/>
      <c r="CE7" s="1087"/>
      <c r="CF7" s="1087"/>
      <c r="CG7" s="1099"/>
      <c r="CH7" s="1083">
        <v>0</v>
      </c>
      <c r="CI7" s="1084"/>
      <c r="CJ7" s="1084"/>
      <c r="CK7" s="1084"/>
      <c r="CL7" s="1085"/>
      <c r="CM7" s="1083">
        <v>244</v>
      </c>
      <c r="CN7" s="1084"/>
      <c r="CO7" s="1084"/>
      <c r="CP7" s="1084"/>
      <c r="CQ7" s="1085"/>
      <c r="CR7" s="1083">
        <v>5</v>
      </c>
      <c r="CS7" s="1084"/>
      <c r="CT7" s="1084"/>
      <c r="CU7" s="1084"/>
      <c r="CV7" s="1085"/>
      <c r="CW7" s="1083" t="s">
        <v>562</v>
      </c>
      <c r="CX7" s="1084"/>
      <c r="CY7" s="1084"/>
      <c r="CZ7" s="1084"/>
      <c r="DA7" s="1085"/>
      <c r="DB7" s="1083" t="s">
        <v>562</v>
      </c>
      <c r="DC7" s="1084"/>
      <c r="DD7" s="1084"/>
      <c r="DE7" s="1084"/>
      <c r="DF7" s="1085"/>
      <c r="DG7" s="1083" t="s">
        <v>562</v>
      </c>
      <c r="DH7" s="1084"/>
      <c r="DI7" s="1084"/>
      <c r="DJ7" s="1084"/>
      <c r="DK7" s="1085"/>
      <c r="DL7" s="1083" t="s">
        <v>562</v>
      </c>
      <c r="DM7" s="1084"/>
      <c r="DN7" s="1084"/>
      <c r="DO7" s="1084"/>
      <c r="DP7" s="1085"/>
      <c r="DQ7" s="1083" t="s">
        <v>562</v>
      </c>
      <c r="DR7" s="1084"/>
      <c r="DS7" s="1084"/>
      <c r="DT7" s="1084"/>
      <c r="DU7" s="1085"/>
      <c r="DV7" s="1086"/>
      <c r="DW7" s="1087"/>
      <c r="DX7" s="1087"/>
      <c r="DY7" s="1087"/>
      <c r="DZ7" s="1088"/>
      <c r="EA7" s="226"/>
    </row>
    <row r="8" spans="1:131" s="227" customFormat="1" ht="26.25" customHeight="1" x14ac:dyDescent="0.15">
      <c r="A8" s="230">
        <v>2</v>
      </c>
      <c r="B8" s="1017" t="s">
        <v>375</v>
      </c>
      <c r="C8" s="1018"/>
      <c r="D8" s="1018"/>
      <c r="E8" s="1018"/>
      <c r="F8" s="1018"/>
      <c r="G8" s="1018"/>
      <c r="H8" s="1018"/>
      <c r="I8" s="1018"/>
      <c r="J8" s="1018"/>
      <c r="K8" s="1018"/>
      <c r="L8" s="1018"/>
      <c r="M8" s="1018"/>
      <c r="N8" s="1018"/>
      <c r="O8" s="1018"/>
      <c r="P8" s="1019"/>
      <c r="Q8" s="1025">
        <v>36</v>
      </c>
      <c r="R8" s="1026"/>
      <c r="S8" s="1026"/>
      <c r="T8" s="1026"/>
      <c r="U8" s="1026"/>
      <c r="V8" s="1026">
        <v>36</v>
      </c>
      <c r="W8" s="1026"/>
      <c r="X8" s="1026"/>
      <c r="Y8" s="1026"/>
      <c r="Z8" s="1026"/>
      <c r="AA8" s="1026" t="s">
        <v>489</v>
      </c>
      <c r="AB8" s="1026"/>
      <c r="AC8" s="1026"/>
      <c r="AD8" s="1026"/>
      <c r="AE8" s="1027"/>
      <c r="AF8" s="1022" t="s">
        <v>122</v>
      </c>
      <c r="AG8" s="1023"/>
      <c r="AH8" s="1023"/>
      <c r="AI8" s="1023"/>
      <c r="AJ8" s="1024"/>
      <c r="AK8" s="1067" t="s">
        <v>489</v>
      </c>
      <c r="AL8" s="1068"/>
      <c r="AM8" s="1068"/>
      <c r="AN8" s="1068"/>
      <c r="AO8" s="1068"/>
      <c r="AP8" s="1068">
        <v>12</v>
      </c>
      <c r="AQ8" s="1068"/>
      <c r="AR8" s="1068"/>
      <c r="AS8" s="1068"/>
      <c r="AT8" s="1068"/>
      <c r="AU8" s="1069"/>
      <c r="AV8" s="1069"/>
      <c r="AW8" s="1069"/>
      <c r="AX8" s="1069"/>
      <c r="AY8" s="1070"/>
      <c r="AZ8" s="224"/>
      <c r="BA8" s="224"/>
      <c r="BB8" s="224"/>
      <c r="BC8" s="224"/>
      <c r="BD8" s="224"/>
      <c r="BE8" s="225"/>
      <c r="BF8" s="225"/>
      <c r="BG8" s="225"/>
      <c r="BH8" s="225"/>
      <c r="BI8" s="225"/>
      <c r="BJ8" s="225"/>
      <c r="BK8" s="225"/>
      <c r="BL8" s="225"/>
      <c r="BM8" s="225"/>
      <c r="BN8" s="225"/>
      <c r="BO8" s="225"/>
      <c r="BP8" s="225"/>
      <c r="BQ8" s="230">
        <v>2</v>
      </c>
      <c r="BR8" s="23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6"/>
    </row>
    <row r="9" spans="1:131" s="227" customFormat="1" ht="26.25" customHeight="1" x14ac:dyDescent="0.15">
      <c r="A9" s="230">
        <v>3</v>
      </c>
      <c r="B9" s="1017" t="s">
        <v>376</v>
      </c>
      <c r="C9" s="1018"/>
      <c r="D9" s="1018"/>
      <c r="E9" s="1018"/>
      <c r="F9" s="1018"/>
      <c r="G9" s="1018"/>
      <c r="H9" s="1018"/>
      <c r="I9" s="1018"/>
      <c r="J9" s="1018"/>
      <c r="K9" s="1018"/>
      <c r="L9" s="1018"/>
      <c r="M9" s="1018"/>
      <c r="N9" s="1018"/>
      <c r="O9" s="1018"/>
      <c r="P9" s="1019"/>
      <c r="Q9" s="1025">
        <v>1395</v>
      </c>
      <c r="R9" s="1026"/>
      <c r="S9" s="1026"/>
      <c r="T9" s="1026"/>
      <c r="U9" s="1026"/>
      <c r="V9" s="1026">
        <v>1395</v>
      </c>
      <c r="W9" s="1026"/>
      <c r="X9" s="1026"/>
      <c r="Y9" s="1026"/>
      <c r="Z9" s="1026"/>
      <c r="AA9" s="1026" t="s">
        <v>489</v>
      </c>
      <c r="AB9" s="1026"/>
      <c r="AC9" s="1026"/>
      <c r="AD9" s="1026"/>
      <c r="AE9" s="1027"/>
      <c r="AF9" s="1022" t="s">
        <v>122</v>
      </c>
      <c r="AG9" s="1023"/>
      <c r="AH9" s="1023"/>
      <c r="AI9" s="1023"/>
      <c r="AJ9" s="1024"/>
      <c r="AK9" s="1067" t="s">
        <v>489</v>
      </c>
      <c r="AL9" s="1068"/>
      <c r="AM9" s="1068"/>
      <c r="AN9" s="1068"/>
      <c r="AO9" s="1068"/>
      <c r="AP9" s="1068" t="s">
        <v>489</v>
      </c>
      <c r="AQ9" s="1068"/>
      <c r="AR9" s="1068"/>
      <c r="AS9" s="1068"/>
      <c r="AT9" s="1068"/>
      <c r="AU9" s="1069"/>
      <c r="AV9" s="1069"/>
      <c r="AW9" s="1069"/>
      <c r="AX9" s="1069"/>
      <c r="AY9" s="1070"/>
      <c r="AZ9" s="224"/>
      <c r="BA9" s="224"/>
      <c r="BB9" s="224"/>
      <c r="BC9" s="224"/>
      <c r="BD9" s="224"/>
      <c r="BE9" s="225"/>
      <c r="BF9" s="225"/>
      <c r="BG9" s="225"/>
      <c r="BH9" s="225"/>
      <c r="BI9" s="225"/>
      <c r="BJ9" s="225"/>
      <c r="BK9" s="225"/>
      <c r="BL9" s="225"/>
      <c r="BM9" s="225"/>
      <c r="BN9" s="225"/>
      <c r="BO9" s="225"/>
      <c r="BP9" s="225"/>
      <c r="BQ9" s="230">
        <v>3</v>
      </c>
      <c r="BR9" s="23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6"/>
    </row>
    <row r="10" spans="1:131" s="227" customFormat="1" ht="26.25" customHeight="1" x14ac:dyDescent="0.15">
      <c r="A10" s="23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4"/>
      <c r="BA10" s="224"/>
      <c r="BB10" s="224"/>
      <c r="BC10" s="224"/>
      <c r="BD10" s="224"/>
      <c r="BE10" s="225"/>
      <c r="BF10" s="225"/>
      <c r="BG10" s="225"/>
      <c r="BH10" s="225"/>
      <c r="BI10" s="225"/>
      <c r="BJ10" s="225"/>
      <c r="BK10" s="225"/>
      <c r="BL10" s="225"/>
      <c r="BM10" s="225"/>
      <c r="BN10" s="225"/>
      <c r="BO10" s="225"/>
      <c r="BP10" s="225"/>
      <c r="BQ10" s="230">
        <v>4</v>
      </c>
      <c r="BR10" s="23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6"/>
    </row>
    <row r="11" spans="1:131" s="227" customFormat="1" ht="26.25" customHeight="1" x14ac:dyDescent="0.15">
      <c r="A11" s="23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4"/>
      <c r="BA11" s="224"/>
      <c r="BB11" s="224"/>
      <c r="BC11" s="224"/>
      <c r="BD11" s="224"/>
      <c r="BE11" s="225"/>
      <c r="BF11" s="225"/>
      <c r="BG11" s="225"/>
      <c r="BH11" s="225"/>
      <c r="BI11" s="225"/>
      <c r="BJ11" s="225"/>
      <c r="BK11" s="225"/>
      <c r="BL11" s="225"/>
      <c r="BM11" s="225"/>
      <c r="BN11" s="225"/>
      <c r="BO11" s="225"/>
      <c r="BP11" s="225"/>
      <c r="BQ11" s="230">
        <v>5</v>
      </c>
      <c r="BR11" s="23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6"/>
    </row>
    <row r="12" spans="1:131" s="227" customFormat="1" ht="26.25" customHeight="1" x14ac:dyDescent="0.15">
      <c r="A12" s="23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4"/>
      <c r="BA12" s="224"/>
      <c r="BB12" s="224"/>
      <c r="BC12" s="224"/>
      <c r="BD12" s="224"/>
      <c r="BE12" s="225"/>
      <c r="BF12" s="225"/>
      <c r="BG12" s="225"/>
      <c r="BH12" s="225"/>
      <c r="BI12" s="225"/>
      <c r="BJ12" s="225"/>
      <c r="BK12" s="225"/>
      <c r="BL12" s="225"/>
      <c r="BM12" s="225"/>
      <c r="BN12" s="225"/>
      <c r="BO12" s="225"/>
      <c r="BP12" s="225"/>
      <c r="BQ12" s="230">
        <v>6</v>
      </c>
      <c r="BR12" s="23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6"/>
    </row>
    <row r="13" spans="1:131" s="227" customFormat="1" ht="26.25" customHeight="1" x14ac:dyDescent="0.15">
      <c r="A13" s="23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4"/>
      <c r="BA13" s="224"/>
      <c r="BB13" s="224"/>
      <c r="BC13" s="224"/>
      <c r="BD13" s="224"/>
      <c r="BE13" s="225"/>
      <c r="BF13" s="225"/>
      <c r="BG13" s="225"/>
      <c r="BH13" s="225"/>
      <c r="BI13" s="225"/>
      <c r="BJ13" s="225"/>
      <c r="BK13" s="225"/>
      <c r="BL13" s="225"/>
      <c r="BM13" s="225"/>
      <c r="BN13" s="225"/>
      <c r="BO13" s="225"/>
      <c r="BP13" s="225"/>
      <c r="BQ13" s="230">
        <v>7</v>
      </c>
      <c r="BR13" s="23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6"/>
    </row>
    <row r="14" spans="1:131" s="227" customFormat="1" ht="26.25" customHeight="1" x14ac:dyDescent="0.15">
      <c r="A14" s="23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4"/>
      <c r="BA14" s="224"/>
      <c r="BB14" s="224"/>
      <c r="BC14" s="224"/>
      <c r="BD14" s="224"/>
      <c r="BE14" s="225"/>
      <c r="BF14" s="225"/>
      <c r="BG14" s="225"/>
      <c r="BH14" s="225"/>
      <c r="BI14" s="225"/>
      <c r="BJ14" s="225"/>
      <c r="BK14" s="225"/>
      <c r="BL14" s="225"/>
      <c r="BM14" s="225"/>
      <c r="BN14" s="225"/>
      <c r="BO14" s="225"/>
      <c r="BP14" s="225"/>
      <c r="BQ14" s="230">
        <v>8</v>
      </c>
      <c r="BR14" s="23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6"/>
    </row>
    <row r="15" spans="1:131" s="227" customFormat="1" ht="26.25" customHeight="1" x14ac:dyDescent="0.15">
      <c r="A15" s="23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4"/>
      <c r="BA15" s="224"/>
      <c r="BB15" s="224"/>
      <c r="BC15" s="224"/>
      <c r="BD15" s="224"/>
      <c r="BE15" s="225"/>
      <c r="BF15" s="225"/>
      <c r="BG15" s="225"/>
      <c r="BH15" s="225"/>
      <c r="BI15" s="225"/>
      <c r="BJ15" s="225"/>
      <c r="BK15" s="225"/>
      <c r="BL15" s="225"/>
      <c r="BM15" s="225"/>
      <c r="BN15" s="225"/>
      <c r="BO15" s="225"/>
      <c r="BP15" s="225"/>
      <c r="BQ15" s="230">
        <v>9</v>
      </c>
      <c r="BR15" s="23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6"/>
    </row>
    <row r="16" spans="1:131" s="227" customFormat="1" ht="26.25" customHeight="1" x14ac:dyDescent="0.15">
      <c r="A16" s="23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4"/>
      <c r="BA16" s="224"/>
      <c r="BB16" s="224"/>
      <c r="BC16" s="224"/>
      <c r="BD16" s="224"/>
      <c r="BE16" s="225"/>
      <c r="BF16" s="225"/>
      <c r="BG16" s="225"/>
      <c r="BH16" s="225"/>
      <c r="BI16" s="225"/>
      <c r="BJ16" s="225"/>
      <c r="BK16" s="225"/>
      <c r="BL16" s="225"/>
      <c r="BM16" s="225"/>
      <c r="BN16" s="225"/>
      <c r="BO16" s="225"/>
      <c r="BP16" s="225"/>
      <c r="BQ16" s="230">
        <v>10</v>
      </c>
      <c r="BR16" s="23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6"/>
    </row>
    <row r="17" spans="1:131" s="227" customFormat="1" ht="26.25" customHeight="1" x14ac:dyDescent="0.15">
      <c r="A17" s="23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4"/>
      <c r="BA17" s="224"/>
      <c r="BB17" s="224"/>
      <c r="BC17" s="224"/>
      <c r="BD17" s="224"/>
      <c r="BE17" s="225"/>
      <c r="BF17" s="225"/>
      <c r="BG17" s="225"/>
      <c r="BH17" s="225"/>
      <c r="BI17" s="225"/>
      <c r="BJ17" s="225"/>
      <c r="BK17" s="225"/>
      <c r="BL17" s="225"/>
      <c r="BM17" s="225"/>
      <c r="BN17" s="225"/>
      <c r="BO17" s="225"/>
      <c r="BP17" s="225"/>
      <c r="BQ17" s="230">
        <v>11</v>
      </c>
      <c r="BR17" s="23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6"/>
    </row>
    <row r="18" spans="1:131" s="227" customFormat="1" ht="26.25" customHeight="1" x14ac:dyDescent="0.15">
      <c r="A18" s="23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4"/>
      <c r="BA18" s="224"/>
      <c r="BB18" s="224"/>
      <c r="BC18" s="224"/>
      <c r="BD18" s="224"/>
      <c r="BE18" s="225"/>
      <c r="BF18" s="225"/>
      <c r="BG18" s="225"/>
      <c r="BH18" s="225"/>
      <c r="BI18" s="225"/>
      <c r="BJ18" s="225"/>
      <c r="BK18" s="225"/>
      <c r="BL18" s="225"/>
      <c r="BM18" s="225"/>
      <c r="BN18" s="225"/>
      <c r="BO18" s="225"/>
      <c r="BP18" s="225"/>
      <c r="BQ18" s="230">
        <v>12</v>
      </c>
      <c r="BR18" s="23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6"/>
    </row>
    <row r="19" spans="1:131" s="227" customFormat="1" ht="26.25" customHeight="1" x14ac:dyDescent="0.15">
      <c r="A19" s="23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4"/>
      <c r="BA19" s="224"/>
      <c r="BB19" s="224"/>
      <c r="BC19" s="224"/>
      <c r="BD19" s="224"/>
      <c r="BE19" s="225"/>
      <c r="BF19" s="225"/>
      <c r="BG19" s="225"/>
      <c r="BH19" s="225"/>
      <c r="BI19" s="225"/>
      <c r="BJ19" s="225"/>
      <c r="BK19" s="225"/>
      <c r="BL19" s="225"/>
      <c r="BM19" s="225"/>
      <c r="BN19" s="225"/>
      <c r="BO19" s="225"/>
      <c r="BP19" s="225"/>
      <c r="BQ19" s="230">
        <v>13</v>
      </c>
      <c r="BR19" s="23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6"/>
    </row>
    <row r="20" spans="1:131" s="227" customFormat="1" ht="26.25" customHeight="1" x14ac:dyDescent="0.15">
      <c r="A20" s="23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4"/>
      <c r="BA20" s="224"/>
      <c r="BB20" s="224"/>
      <c r="BC20" s="224"/>
      <c r="BD20" s="224"/>
      <c r="BE20" s="225"/>
      <c r="BF20" s="225"/>
      <c r="BG20" s="225"/>
      <c r="BH20" s="225"/>
      <c r="BI20" s="225"/>
      <c r="BJ20" s="225"/>
      <c r="BK20" s="225"/>
      <c r="BL20" s="225"/>
      <c r="BM20" s="225"/>
      <c r="BN20" s="225"/>
      <c r="BO20" s="225"/>
      <c r="BP20" s="225"/>
      <c r="BQ20" s="230">
        <v>14</v>
      </c>
      <c r="BR20" s="23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6"/>
    </row>
    <row r="21" spans="1:131" s="227" customFormat="1" ht="26.25" customHeight="1" thickBot="1" x14ac:dyDescent="0.2">
      <c r="A21" s="23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4"/>
      <c r="BA21" s="224"/>
      <c r="BB21" s="224"/>
      <c r="BC21" s="224"/>
      <c r="BD21" s="224"/>
      <c r="BE21" s="225"/>
      <c r="BF21" s="225"/>
      <c r="BG21" s="225"/>
      <c r="BH21" s="225"/>
      <c r="BI21" s="225"/>
      <c r="BJ21" s="225"/>
      <c r="BK21" s="225"/>
      <c r="BL21" s="225"/>
      <c r="BM21" s="225"/>
      <c r="BN21" s="225"/>
      <c r="BO21" s="225"/>
      <c r="BP21" s="225"/>
      <c r="BQ21" s="230">
        <v>15</v>
      </c>
      <c r="BR21" s="23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6"/>
    </row>
    <row r="22" spans="1:131" s="227" customFormat="1" ht="26.25" customHeight="1" x14ac:dyDescent="0.15">
      <c r="A22" s="23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25"/>
      <c r="BF22" s="225"/>
      <c r="BG22" s="225"/>
      <c r="BH22" s="225"/>
      <c r="BI22" s="225"/>
      <c r="BJ22" s="225"/>
      <c r="BK22" s="225"/>
      <c r="BL22" s="225"/>
      <c r="BM22" s="225"/>
      <c r="BN22" s="225"/>
      <c r="BO22" s="225"/>
      <c r="BP22" s="225"/>
      <c r="BQ22" s="230">
        <v>16</v>
      </c>
      <c r="BR22" s="23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6"/>
    </row>
    <row r="23" spans="1:131" s="227" customFormat="1" ht="26.25" customHeight="1" thickBot="1" x14ac:dyDescent="0.2">
      <c r="A23" s="232" t="s">
        <v>378</v>
      </c>
      <c r="B23" s="924" t="s">
        <v>379</v>
      </c>
      <c r="C23" s="925"/>
      <c r="D23" s="925"/>
      <c r="E23" s="925"/>
      <c r="F23" s="925"/>
      <c r="G23" s="925"/>
      <c r="H23" s="925"/>
      <c r="I23" s="925"/>
      <c r="J23" s="925"/>
      <c r="K23" s="925"/>
      <c r="L23" s="925"/>
      <c r="M23" s="925"/>
      <c r="N23" s="925"/>
      <c r="O23" s="925"/>
      <c r="P23" s="935"/>
      <c r="Q23" s="1054">
        <v>23706</v>
      </c>
      <c r="R23" s="1048"/>
      <c r="S23" s="1048"/>
      <c r="T23" s="1048"/>
      <c r="U23" s="1048"/>
      <c r="V23" s="1048">
        <v>23263</v>
      </c>
      <c r="W23" s="1048"/>
      <c r="X23" s="1048"/>
      <c r="Y23" s="1048"/>
      <c r="Z23" s="1048"/>
      <c r="AA23" s="1048">
        <v>443</v>
      </c>
      <c r="AB23" s="1048"/>
      <c r="AC23" s="1048"/>
      <c r="AD23" s="1048"/>
      <c r="AE23" s="1055"/>
      <c r="AF23" s="1056">
        <v>173</v>
      </c>
      <c r="AG23" s="1048"/>
      <c r="AH23" s="1048"/>
      <c r="AI23" s="1048"/>
      <c r="AJ23" s="1057"/>
      <c r="AK23" s="1058"/>
      <c r="AL23" s="1059"/>
      <c r="AM23" s="1059"/>
      <c r="AN23" s="1059"/>
      <c r="AO23" s="1059"/>
      <c r="AP23" s="1048">
        <v>21450</v>
      </c>
      <c r="AQ23" s="1048"/>
      <c r="AR23" s="1048"/>
      <c r="AS23" s="1048"/>
      <c r="AT23" s="1048"/>
      <c r="AU23" s="1049"/>
      <c r="AV23" s="1049"/>
      <c r="AW23" s="1049"/>
      <c r="AX23" s="1049"/>
      <c r="AY23" s="1050"/>
      <c r="AZ23" s="1051" t="s">
        <v>122</v>
      </c>
      <c r="BA23" s="1052"/>
      <c r="BB23" s="1052"/>
      <c r="BC23" s="1052"/>
      <c r="BD23" s="1053"/>
      <c r="BE23" s="225"/>
      <c r="BF23" s="225"/>
      <c r="BG23" s="225"/>
      <c r="BH23" s="225"/>
      <c r="BI23" s="225"/>
      <c r="BJ23" s="225"/>
      <c r="BK23" s="225"/>
      <c r="BL23" s="225"/>
      <c r="BM23" s="225"/>
      <c r="BN23" s="225"/>
      <c r="BO23" s="225"/>
      <c r="BP23" s="225"/>
      <c r="BQ23" s="230">
        <v>17</v>
      </c>
      <c r="BR23" s="23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6"/>
    </row>
    <row r="24" spans="1:131" s="227"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4"/>
      <c r="BA24" s="224"/>
      <c r="BB24" s="224"/>
      <c r="BC24" s="224"/>
      <c r="BD24" s="224"/>
      <c r="BE24" s="225"/>
      <c r="BF24" s="225"/>
      <c r="BG24" s="225"/>
      <c r="BH24" s="225"/>
      <c r="BI24" s="225"/>
      <c r="BJ24" s="225"/>
      <c r="BK24" s="225"/>
      <c r="BL24" s="225"/>
      <c r="BM24" s="225"/>
      <c r="BN24" s="225"/>
      <c r="BO24" s="225"/>
      <c r="BP24" s="225"/>
      <c r="BQ24" s="230">
        <v>18</v>
      </c>
      <c r="BR24" s="23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6"/>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4"/>
      <c r="BK25" s="224"/>
      <c r="BL25" s="224"/>
      <c r="BM25" s="224"/>
      <c r="BN25" s="224"/>
      <c r="BO25" s="233"/>
      <c r="BP25" s="233"/>
      <c r="BQ25" s="230">
        <v>19</v>
      </c>
      <c r="BR25" s="23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24"/>
      <c r="BK26" s="224"/>
      <c r="BL26" s="224"/>
      <c r="BM26" s="224"/>
      <c r="BN26" s="224"/>
      <c r="BO26" s="233"/>
      <c r="BP26" s="233"/>
      <c r="BQ26" s="230">
        <v>20</v>
      </c>
      <c r="BR26" s="23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4"/>
      <c r="BK27" s="224"/>
      <c r="BL27" s="224"/>
      <c r="BM27" s="224"/>
      <c r="BN27" s="224"/>
      <c r="BO27" s="233"/>
      <c r="BP27" s="233"/>
      <c r="BQ27" s="230">
        <v>21</v>
      </c>
      <c r="BR27" s="23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2"/>
    </row>
    <row r="28" spans="1:131" ht="26.25" customHeight="1" thickTop="1" x14ac:dyDescent="0.15">
      <c r="A28" s="234">
        <v>1</v>
      </c>
      <c r="B28" s="1034" t="s">
        <v>390</v>
      </c>
      <c r="C28" s="1035"/>
      <c r="D28" s="1035"/>
      <c r="E28" s="1035"/>
      <c r="F28" s="1035"/>
      <c r="G28" s="1035"/>
      <c r="H28" s="1035"/>
      <c r="I28" s="1035"/>
      <c r="J28" s="1035"/>
      <c r="K28" s="1035"/>
      <c r="L28" s="1035"/>
      <c r="M28" s="1035"/>
      <c r="N28" s="1035"/>
      <c r="O28" s="1035"/>
      <c r="P28" s="1036"/>
      <c r="Q28" s="1037">
        <v>2872</v>
      </c>
      <c r="R28" s="1038"/>
      <c r="S28" s="1038"/>
      <c r="T28" s="1038"/>
      <c r="U28" s="1038"/>
      <c r="V28" s="1038">
        <v>2870</v>
      </c>
      <c r="W28" s="1038"/>
      <c r="X28" s="1038"/>
      <c r="Y28" s="1038"/>
      <c r="Z28" s="1038"/>
      <c r="AA28" s="1038">
        <v>2</v>
      </c>
      <c r="AB28" s="1038"/>
      <c r="AC28" s="1038"/>
      <c r="AD28" s="1038"/>
      <c r="AE28" s="1039"/>
      <c r="AF28" s="1040">
        <v>2</v>
      </c>
      <c r="AG28" s="1038"/>
      <c r="AH28" s="1038"/>
      <c r="AI28" s="1038"/>
      <c r="AJ28" s="1041"/>
      <c r="AK28" s="1029">
        <v>285</v>
      </c>
      <c r="AL28" s="1030"/>
      <c r="AM28" s="1030"/>
      <c r="AN28" s="1030"/>
      <c r="AO28" s="1030"/>
      <c r="AP28" s="1030" t="s">
        <v>489</v>
      </c>
      <c r="AQ28" s="1030"/>
      <c r="AR28" s="1030"/>
      <c r="AS28" s="1030"/>
      <c r="AT28" s="1030"/>
      <c r="AU28" s="1030" t="s">
        <v>489</v>
      </c>
      <c r="AV28" s="1030"/>
      <c r="AW28" s="1030"/>
      <c r="AX28" s="1030"/>
      <c r="AY28" s="1030"/>
      <c r="AZ28" s="1031" t="s">
        <v>489</v>
      </c>
      <c r="BA28" s="1031"/>
      <c r="BB28" s="1031"/>
      <c r="BC28" s="1031"/>
      <c r="BD28" s="1031"/>
      <c r="BE28" s="1032"/>
      <c r="BF28" s="1032"/>
      <c r="BG28" s="1032"/>
      <c r="BH28" s="1032"/>
      <c r="BI28" s="1033"/>
      <c r="BJ28" s="224"/>
      <c r="BK28" s="224"/>
      <c r="BL28" s="224"/>
      <c r="BM28" s="224"/>
      <c r="BN28" s="224"/>
      <c r="BO28" s="233"/>
      <c r="BP28" s="233"/>
      <c r="BQ28" s="230">
        <v>22</v>
      </c>
      <c r="BR28" s="23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2"/>
    </row>
    <row r="29" spans="1:131" ht="26.25" customHeight="1" x14ac:dyDescent="0.15">
      <c r="A29" s="234">
        <v>2</v>
      </c>
      <c r="B29" s="1017" t="s">
        <v>391</v>
      </c>
      <c r="C29" s="1018"/>
      <c r="D29" s="1018"/>
      <c r="E29" s="1018"/>
      <c r="F29" s="1018"/>
      <c r="G29" s="1018"/>
      <c r="H29" s="1018"/>
      <c r="I29" s="1018"/>
      <c r="J29" s="1018"/>
      <c r="K29" s="1018"/>
      <c r="L29" s="1018"/>
      <c r="M29" s="1018"/>
      <c r="N29" s="1018"/>
      <c r="O29" s="1018"/>
      <c r="P29" s="1019"/>
      <c r="Q29" s="1025">
        <v>2642</v>
      </c>
      <c r="R29" s="1026"/>
      <c r="S29" s="1026"/>
      <c r="T29" s="1026"/>
      <c r="U29" s="1026"/>
      <c r="V29" s="1026">
        <v>2587</v>
      </c>
      <c r="W29" s="1026"/>
      <c r="X29" s="1026"/>
      <c r="Y29" s="1026"/>
      <c r="Z29" s="1026"/>
      <c r="AA29" s="1026">
        <v>55</v>
      </c>
      <c r="AB29" s="1026"/>
      <c r="AC29" s="1026"/>
      <c r="AD29" s="1026"/>
      <c r="AE29" s="1027"/>
      <c r="AF29" s="1022">
        <v>55</v>
      </c>
      <c r="AG29" s="1023"/>
      <c r="AH29" s="1023"/>
      <c r="AI29" s="1023"/>
      <c r="AJ29" s="1024"/>
      <c r="AK29" s="967">
        <v>398</v>
      </c>
      <c r="AL29" s="958"/>
      <c r="AM29" s="958"/>
      <c r="AN29" s="958"/>
      <c r="AO29" s="958"/>
      <c r="AP29" s="958" t="s">
        <v>489</v>
      </c>
      <c r="AQ29" s="958"/>
      <c r="AR29" s="958"/>
      <c r="AS29" s="958"/>
      <c r="AT29" s="958"/>
      <c r="AU29" s="958" t="s">
        <v>489</v>
      </c>
      <c r="AV29" s="958"/>
      <c r="AW29" s="958"/>
      <c r="AX29" s="958"/>
      <c r="AY29" s="958"/>
      <c r="AZ29" s="1028" t="s">
        <v>489</v>
      </c>
      <c r="BA29" s="1028"/>
      <c r="BB29" s="1028"/>
      <c r="BC29" s="1028"/>
      <c r="BD29" s="1028"/>
      <c r="BE29" s="959"/>
      <c r="BF29" s="959"/>
      <c r="BG29" s="959"/>
      <c r="BH29" s="959"/>
      <c r="BI29" s="960"/>
      <c r="BJ29" s="224"/>
      <c r="BK29" s="224"/>
      <c r="BL29" s="224"/>
      <c r="BM29" s="224"/>
      <c r="BN29" s="224"/>
      <c r="BO29" s="233"/>
      <c r="BP29" s="233"/>
      <c r="BQ29" s="230">
        <v>23</v>
      </c>
      <c r="BR29" s="23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2"/>
    </row>
    <row r="30" spans="1:131" ht="26.25" customHeight="1" x14ac:dyDescent="0.15">
      <c r="A30" s="234">
        <v>3</v>
      </c>
      <c r="B30" s="1017" t="s">
        <v>392</v>
      </c>
      <c r="C30" s="1018"/>
      <c r="D30" s="1018"/>
      <c r="E30" s="1018"/>
      <c r="F30" s="1018"/>
      <c r="G30" s="1018"/>
      <c r="H30" s="1018"/>
      <c r="I30" s="1018"/>
      <c r="J30" s="1018"/>
      <c r="K30" s="1018"/>
      <c r="L30" s="1018"/>
      <c r="M30" s="1018"/>
      <c r="N30" s="1018"/>
      <c r="O30" s="1018"/>
      <c r="P30" s="1019"/>
      <c r="Q30" s="1025">
        <v>353</v>
      </c>
      <c r="R30" s="1026"/>
      <c r="S30" s="1026"/>
      <c r="T30" s="1026"/>
      <c r="U30" s="1026"/>
      <c r="V30" s="1026">
        <v>351</v>
      </c>
      <c r="W30" s="1026"/>
      <c r="X30" s="1026"/>
      <c r="Y30" s="1026"/>
      <c r="Z30" s="1026"/>
      <c r="AA30" s="1026">
        <v>2</v>
      </c>
      <c r="AB30" s="1026"/>
      <c r="AC30" s="1026"/>
      <c r="AD30" s="1026"/>
      <c r="AE30" s="1027"/>
      <c r="AF30" s="1022">
        <v>2</v>
      </c>
      <c r="AG30" s="1023"/>
      <c r="AH30" s="1023"/>
      <c r="AI30" s="1023"/>
      <c r="AJ30" s="1024"/>
      <c r="AK30" s="967">
        <v>101</v>
      </c>
      <c r="AL30" s="958"/>
      <c r="AM30" s="958"/>
      <c r="AN30" s="958"/>
      <c r="AO30" s="958"/>
      <c r="AP30" s="958" t="s">
        <v>489</v>
      </c>
      <c r="AQ30" s="958"/>
      <c r="AR30" s="958"/>
      <c r="AS30" s="958"/>
      <c r="AT30" s="958"/>
      <c r="AU30" s="958" t="s">
        <v>489</v>
      </c>
      <c r="AV30" s="958"/>
      <c r="AW30" s="958"/>
      <c r="AX30" s="958"/>
      <c r="AY30" s="958"/>
      <c r="AZ30" s="1028" t="s">
        <v>489</v>
      </c>
      <c r="BA30" s="1028"/>
      <c r="BB30" s="1028"/>
      <c r="BC30" s="1028"/>
      <c r="BD30" s="1028"/>
      <c r="BE30" s="959"/>
      <c r="BF30" s="959"/>
      <c r="BG30" s="959"/>
      <c r="BH30" s="959"/>
      <c r="BI30" s="960"/>
      <c r="BJ30" s="224"/>
      <c r="BK30" s="224"/>
      <c r="BL30" s="224"/>
      <c r="BM30" s="224"/>
      <c r="BN30" s="224"/>
      <c r="BO30" s="233"/>
      <c r="BP30" s="233"/>
      <c r="BQ30" s="230">
        <v>24</v>
      </c>
      <c r="BR30" s="23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2"/>
    </row>
    <row r="31" spans="1:131" ht="26.25" customHeight="1" x14ac:dyDescent="0.15">
      <c r="A31" s="234">
        <v>4</v>
      </c>
      <c r="B31" s="1017" t="s">
        <v>393</v>
      </c>
      <c r="C31" s="1018"/>
      <c r="D31" s="1018"/>
      <c r="E31" s="1018"/>
      <c r="F31" s="1018"/>
      <c r="G31" s="1018"/>
      <c r="H31" s="1018"/>
      <c r="I31" s="1018"/>
      <c r="J31" s="1018"/>
      <c r="K31" s="1018"/>
      <c r="L31" s="1018"/>
      <c r="M31" s="1018"/>
      <c r="N31" s="1018"/>
      <c r="O31" s="1018"/>
      <c r="P31" s="1019"/>
      <c r="Q31" s="1025">
        <v>307</v>
      </c>
      <c r="R31" s="1026"/>
      <c r="S31" s="1026"/>
      <c r="T31" s="1026"/>
      <c r="U31" s="1026"/>
      <c r="V31" s="1026">
        <v>292</v>
      </c>
      <c r="W31" s="1026"/>
      <c r="X31" s="1026"/>
      <c r="Y31" s="1026"/>
      <c r="Z31" s="1026"/>
      <c r="AA31" s="1026">
        <v>15</v>
      </c>
      <c r="AB31" s="1026"/>
      <c r="AC31" s="1026"/>
      <c r="AD31" s="1026"/>
      <c r="AE31" s="1027"/>
      <c r="AF31" s="1022">
        <v>702</v>
      </c>
      <c r="AG31" s="1023"/>
      <c r="AH31" s="1023"/>
      <c r="AI31" s="1023"/>
      <c r="AJ31" s="1024"/>
      <c r="AK31" s="967">
        <v>37</v>
      </c>
      <c r="AL31" s="958"/>
      <c r="AM31" s="958"/>
      <c r="AN31" s="958"/>
      <c r="AO31" s="958"/>
      <c r="AP31" s="958">
        <v>951</v>
      </c>
      <c r="AQ31" s="958"/>
      <c r="AR31" s="958"/>
      <c r="AS31" s="958"/>
      <c r="AT31" s="958"/>
      <c r="AU31" s="958">
        <v>218</v>
      </c>
      <c r="AV31" s="958"/>
      <c r="AW31" s="958"/>
      <c r="AX31" s="958"/>
      <c r="AY31" s="958"/>
      <c r="AZ31" s="1028" t="s">
        <v>489</v>
      </c>
      <c r="BA31" s="1028"/>
      <c r="BB31" s="1028"/>
      <c r="BC31" s="1028"/>
      <c r="BD31" s="1028"/>
      <c r="BE31" s="959" t="s">
        <v>394</v>
      </c>
      <c r="BF31" s="959"/>
      <c r="BG31" s="959"/>
      <c r="BH31" s="959"/>
      <c r="BI31" s="960"/>
      <c r="BJ31" s="224"/>
      <c r="BK31" s="224"/>
      <c r="BL31" s="224"/>
      <c r="BM31" s="224"/>
      <c r="BN31" s="224"/>
      <c r="BO31" s="233"/>
      <c r="BP31" s="233"/>
      <c r="BQ31" s="230">
        <v>25</v>
      </c>
      <c r="BR31" s="23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2"/>
    </row>
    <row r="32" spans="1:131" ht="26.25" customHeight="1" x14ac:dyDescent="0.15">
      <c r="A32" s="234">
        <v>5</v>
      </c>
      <c r="B32" s="1017" t="s">
        <v>395</v>
      </c>
      <c r="C32" s="1018"/>
      <c r="D32" s="1018"/>
      <c r="E32" s="1018"/>
      <c r="F32" s="1018"/>
      <c r="G32" s="1018"/>
      <c r="H32" s="1018"/>
      <c r="I32" s="1018"/>
      <c r="J32" s="1018"/>
      <c r="K32" s="1018"/>
      <c r="L32" s="1018"/>
      <c r="M32" s="1018"/>
      <c r="N32" s="1018"/>
      <c r="O32" s="1018"/>
      <c r="P32" s="1019"/>
      <c r="Q32" s="1025">
        <v>508</v>
      </c>
      <c r="R32" s="1026"/>
      <c r="S32" s="1026"/>
      <c r="T32" s="1026"/>
      <c r="U32" s="1026"/>
      <c r="V32" s="1026">
        <v>483</v>
      </c>
      <c r="W32" s="1026"/>
      <c r="X32" s="1026"/>
      <c r="Y32" s="1026"/>
      <c r="Z32" s="1026"/>
      <c r="AA32" s="1026">
        <v>25</v>
      </c>
      <c r="AB32" s="1026"/>
      <c r="AC32" s="1026"/>
      <c r="AD32" s="1026"/>
      <c r="AE32" s="1027"/>
      <c r="AF32" s="1022">
        <v>24</v>
      </c>
      <c r="AG32" s="1023"/>
      <c r="AH32" s="1023"/>
      <c r="AI32" s="1023"/>
      <c r="AJ32" s="1024"/>
      <c r="AK32" s="967">
        <v>445</v>
      </c>
      <c r="AL32" s="958"/>
      <c r="AM32" s="958"/>
      <c r="AN32" s="958"/>
      <c r="AO32" s="958"/>
      <c r="AP32" s="958">
        <v>3604</v>
      </c>
      <c r="AQ32" s="958"/>
      <c r="AR32" s="958"/>
      <c r="AS32" s="958"/>
      <c r="AT32" s="958"/>
      <c r="AU32" s="958">
        <v>3604</v>
      </c>
      <c r="AV32" s="958"/>
      <c r="AW32" s="958"/>
      <c r="AX32" s="958"/>
      <c r="AY32" s="958"/>
      <c r="AZ32" s="1028" t="s">
        <v>489</v>
      </c>
      <c r="BA32" s="1028"/>
      <c r="BB32" s="1028"/>
      <c r="BC32" s="1028"/>
      <c r="BD32" s="1028"/>
      <c r="BE32" s="959" t="s">
        <v>394</v>
      </c>
      <c r="BF32" s="959"/>
      <c r="BG32" s="959"/>
      <c r="BH32" s="959"/>
      <c r="BI32" s="960"/>
      <c r="BJ32" s="224"/>
      <c r="BK32" s="224"/>
      <c r="BL32" s="224"/>
      <c r="BM32" s="224"/>
      <c r="BN32" s="224"/>
      <c r="BO32" s="233"/>
      <c r="BP32" s="233"/>
      <c r="BQ32" s="230">
        <v>26</v>
      </c>
      <c r="BR32" s="23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2"/>
    </row>
    <row r="33" spans="1:131" ht="26.25" customHeight="1" x14ac:dyDescent="0.15">
      <c r="A33" s="234">
        <v>6</v>
      </c>
      <c r="B33" s="1017" t="s">
        <v>396</v>
      </c>
      <c r="C33" s="1018"/>
      <c r="D33" s="1018"/>
      <c r="E33" s="1018"/>
      <c r="F33" s="1018"/>
      <c r="G33" s="1018"/>
      <c r="H33" s="1018"/>
      <c r="I33" s="1018"/>
      <c r="J33" s="1018"/>
      <c r="K33" s="1018"/>
      <c r="L33" s="1018"/>
      <c r="M33" s="1018"/>
      <c r="N33" s="1018"/>
      <c r="O33" s="1018"/>
      <c r="P33" s="1019"/>
      <c r="Q33" s="1025">
        <v>14</v>
      </c>
      <c r="R33" s="1026"/>
      <c r="S33" s="1026"/>
      <c r="T33" s="1026"/>
      <c r="U33" s="1026"/>
      <c r="V33" s="1026">
        <v>2</v>
      </c>
      <c r="W33" s="1026"/>
      <c r="X33" s="1026"/>
      <c r="Y33" s="1026"/>
      <c r="Z33" s="1026"/>
      <c r="AA33" s="1026">
        <v>12</v>
      </c>
      <c r="AB33" s="1026"/>
      <c r="AC33" s="1026"/>
      <c r="AD33" s="1026"/>
      <c r="AE33" s="1027"/>
      <c r="AF33" s="1022">
        <v>12</v>
      </c>
      <c r="AG33" s="1023"/>
      <c r="AH33" s="1023"/>
      <c r="AI33" s="1023"/>
      <c r="AJ33" s="1024"/>
      <c r="AK33" s="967">
        <v>1</v>
      </c>
      <c r="AL33" s="958"/>
      <c r="AM33" s="958"/>
      <c r="AN33" s="958"/>
      <c r="AO33" s="958"/>
      <c r="AP33" s="958">
        <v>4</v>
      </c>
      <c r="AQ33" s="958"/>
      <c r="AR33" s="958"/>
      <c r="AS33" s="958"/>
      <c r="AT33" s="958"/>
      <c r="AU33" s="958" t="s">
        <v>489</v>
      </c>
      <c r="AV33" s="958"/>
      <c r="AW33" s="958"/>
      <c r="AX33" s="958"/>
      <c r="AY33" s="958"/>
      <c r="AZ33" s="1028" t="s">
        <v>489</v>
      </c>
      <c r="BA33" s="1028"/>
      <c r="BB33" s="1028"/>
      <c r="BC33" s="1028"/>
      <c r="BD33" s="1028"/>
      <c r="BE33" s="959" t="s">
        <v>397</v>
      </c>
      <c r="BF33" s="959"/>
      <c r="BG33" s="959"/>
      <c r="BH33" s="959"/>
      <c r="BI33" s="960"/>
      <c r="BJ33" s="224"/>
      <c r="BK33" s="224"/>
      <c r="BL33" s="224"/>
      <c r="BM33" s="224"/>
      <c r="BN33" s="224"/>
      <c r="BO33" s="233"/>
      <c r="BP33" s="233"/>
      <c r="BQ33" s="230">
        <v>27</v>
      </c>
      <c r="BR33" s="23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2"/>
    </row>
    <row r="34" spans="1:131" ht="26.25" customHeight="1" x14ac:dyDescent="0.15">
      <c r="A34" s="23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4"/>
      <c r="BK34" s="224"/>
      <c r="BL34" s="224"/>
      <c r="BM34" s="224"/>
      <c r="BN34" s="224"/>
      <c r="BO34" s="233"/>
      <c r="BP34" s="233"/>
      <c r="BQ34" s="230">
        <v>28</v>
      </c>
      <c r="BR34" s="23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2"/>
    </row>
    <row r="35" spans="1:131" ht="26.25" customHeight="1" x14ac:dyDescent="0.15">
      <c r="A35" s="23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4"/>
      <c r="BK35" s="224"/>
      <c r="BL35" s="224"/>
      <c r="BM35" s="224"/>
      <c r="BN35" s="224"/>
      <c r="BO35" s="233"/>
      <c r="BP35" s="233"/>
      <c r="BQ35" s="230">
        <v>29</v>
      </c>
      <c r="BR35" s="23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2"/>
    </row>
    <row r="36" spans="1:131" ht="26.25" customHeight="1" x14ac:dyDescent="0.15">
      <c r="A36" s="23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4"/>
      <c r="BK36" s="224"/>
      <c r="BL36" s="224"/>
      <c r="BM36" s="224"/>
      <c r="BN36" s="224"/>
      <c r="BO36" s="233"/>
      <c r="BP36" s="233"/>
      <c r="BQ36" s="230">
        <v>30</v>
      </c>
      <c r="BR36" s="23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2"/>
    </row>
    <row r="37" spans="1:131" ht="26.25" customHeight="1" x14ac:dyDescent="0.15">
      <c r="A37" s="23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4"/>
      <c r="BK37" s="224"/>
      <c r="BL37" s="224"/>
      <c r="BM37" s="224"/>
      <c r="BN37" s="224"/>
      <c r="BO37" s="233"/>
      <c r="BP37" s="233"/>
      <c r="BQ37" s="230">
        <v>31</v>
      </c>
      <c r="BR37" s="23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2"/>
    </row>
    <row r="38" spans="1:131" ht="26.25" customHeight="1" x14ac:dyDescent="0.15">
      <c r="A38" s="23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4"/>
      <c r="BK38" s="224"/>
      <c r="BL38" s="224"/>
      <c r="BM38" s="224"/>
      <c r="BN38" s="224"/>
      <c r="BO38" s="233"/>
      <c r="BP38" s="233"/>
      <c r="BQ38" s="230">
        <v>32</v>
      </c>
      <c r="BR38" s="23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2"/>
    </row>
    <row r="39" spans="1:131" ht="26.25" customHeight="1" x14ac:dyDescent="0.15">
      <c r="A39" s="23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4"/>
      <c r="BK39" s="224"/>
      <c r="BL39" s="224"/>
      <c r="BM39" s="224"/>
      <c r="BN39" s="224"/>
      <c r="BO39" s="233"/>
      <c r="BP39" s="233"/>
      <c r="BQ39" s="230">
        <v>33</v>
      </c>
      <c r="BR39" s="23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2"/>
    </row>
    <row r="40" spans="1:131" ht="26.25" customHeight="1" x14ac:dyDescent="0.15">
      <c r="A40" s="23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4"/>
      <c r="BK40" s="224"/>
      <c r="BL40" s="224"/>
      <c r="BM40" s="224"/>
      <c r="BN40" s="224"/>
      <c r="BO40" s="233"/>
      <c r="BP40" s="233"/>
      <c r="BQ40" s="230">
        <v>34</v>
      </c>
      <c r="BR40" s="23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2"/>
    </row>
    <row r="41" spans="1:131" ht="26.25" customHeight="1" x14ac:dyDescent="0.15">
      <c r="A41" s="23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4"/>
      <c r="BK41" s="224"/>
      <c r="BL41" s="224"/>
      <c r="BM41" s="224"/>
      <c r="BN41" s="224"/>
      <c r="BO41" s="233"/>
      <c r="BP41" s="233"/>
      <c r="BQ41" s="230">
        <v>35</v>
      </c>
      <c r="BR41" s="23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2"/>
    </row>
    <row r="42" spans="1:131" ht="26.25" customHeight="1" x14ac:dyDescent="0.15">
      <c r="A42" s="23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4"/>
      <c r="BK42" s="224"/>
      <c r="BL42" s="224"/>
      <c r="BM42" s="224"/>
      <c r="BN42" s="224"/>
      <c r="BO42" s="233"/>
      <c r="BP42" s="233"/>
      <c r="BQ42" s="230">
        <v>36</v>
      </c>
      <c r="BR42" s="23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2"/>
    </row>
    <row r="43" spans="1:131" ht="26.25" customHeight="1" x14ac:dyDescent="0.15">
      <c r="A43" s="23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4"/>
      <c r="BK43" s="224"/>
      <c r="BL43" s="224"/>
      <c r="BM43" s="224"/>
      <c r="BN43" s="224"/>
      <c r="BO43" s="233"/>
      <c r="BP43" s="233"/>
      <c r="BQ43" s="230">
        <v>37</v>
      </c>
      <c r="BR43" s="23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2"/>
    </row>
    <row r="44" spans="1:131" ht="26.25" customHeight="1" x14ac:dyDescent="0.15">
      <c r="A44" s="23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4"/>
      <c r="BK44" s="224"/>
      <c r="BL44" s="224"/>
      <c r="BM44" s="224"/>
      <c r="BN44" s="224"/>
      <c r="BO44" s="233"/>
      <c r="BP44" s="233"/>
      <c r="BQ44" s="230">
        <v>38</v>
      </c>
      <c r="BR44" s="23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2"/>
    </row>
    <row r="45" spans="1:131" ht="26.25" customHeight="1" x14ac:dyDescent="0.15">
      <c r="A45" s="23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4"/>
      <c r="BK45" s="224"/>
      <c r="BL45" s="224"/>
      <c r="BM45" s="224"/>
      <c r="BN45" s="224"/>
      <c r="BO45" s="233"/>
      <c r="BP45" s="233"/>
      <c r="BQ45" s="230">
        <v>39</v>
      </c>
      <c r="BR45" s="23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2"/>
    </row>
    <row r="46" spans="1:131" ht="26.25" customHeight="1" x14ac:dyDescent="0.15">
      <c r="A46" s="23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4"/>
      <c r="BK46" s="224"/>
      <c r="BL46" s="224"/>
      <c r="BM46" s="224"/>
      <c r="BN46" s="224"/>
      <c r="BO46" s="233"/>
      <c r="BP46" s="233"/>
      <c r="BQ46" s="230">
        <v>40</v>
      </c>
      <c r="BR46" s="23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2"/>
    </row>
    <row r="47" spans="1:131" ht="26.25" customHeight="1" x14ac:dyDescent="0.15">
      <c r="A47" s="23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4"/>
      <c r="BK47" s="224"/>
      <c r="BL47" s="224"/>
      <c r="BM47" s="224"/>
      <c r="BN47" s="224"/>
      <c r="BO47" s="233"/>
      <c r="BP47" s="233"/>
      <c r="BQ47" s="230">
        <v>41</v>
      </c>
      <c r="BR47" s="23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2"/>
    </row>
    <row r="48" spans="1:131" ht="26.25" customHeight="1" x14ac:dyDescent="0.15">
      <c r="A48" s="23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4"/>
      <c r="BK48" s="224"/>
      <c r="BL48" s="224"/>
      <c r="BM48" s="224"/>
      <c r="BN48" s="224"/>
      <c r="BO48" s="233"/>
      <c r="BP48" s="233"/>
      <c r="BQ48" s="230">
        <v>42</v>
      </c>
      <c r="BR48" s="23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2"/>
    </row>
    <row r="49" spans="1:131" ht="26.25" customHeight="1" x14ac:dyDescent="0.15">
      <c r="A49" s="23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4"/>
      <c r="BK49" s="224"/>
      <c r="BL49" s="224"/>
      <c r="BM49" s="224"/>
      <c r="BN49" s="224"/>
      <c r="BO49" s="233"/>
      <c r="BP49" s="233"/>
      <c r="BQ49" s="230">
        <v>43</v>
      </c>
      <c r="BR49" s="23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2"/>
    </row>
    <row r="50" spans="1:131" ht="26.25" customHeight="1" x14ac:dyDescent="0.15">
      <c r="A50" s="23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4"/>
      <c r="BK50" s="224"/>
      <c r="BL50" s="224"/>
      <c r="BM50" s="224"/>
      <c r="BN50" s="224"/>
      <c r="BO50" s="233"/>
      <c r="BP50" s="233"/>
      <c r="BQ50" s="230">
        <v>44</v>
      </c>
      <c r="BR50" s="23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2"/>
    </row>
    <row r="51" spans="1:131" ht="26.25" customHeight="1" x14ac:dyDescent="0.15">
      <c r="A51" s="23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4"/>
      <c r="BK51" s="224"/>
      <c r="BL51" s="224"/>
      <c r="BM51" s="224"/>
      <c r="BN51" s="224"/>
      <c r="BO51" s="233"/>
      <c r="BP51" s="233"/>
      <c r="BQ51" s="230">
        <v>45</v>
      </c>
      <c r="BR51" s="23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2"/>
    </row>
    <row r="52" spans="1:131" ht="26.25" customHeight="1" x14ac:dyDescent="0.15">
      <c r="A52" s="23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4"/>
      <c r="BK52" s="224"/>
      <c r="BL52" s="224"/>
      <c r="BM52" s="224"/>
      <c r="BN52" s="224"/>
      <c r="BO52" s="233"/>
      <c r="BP52" s="233"/>
      <c r="BQ52" s="230">
        <v>46</v>
      </c>
      <c r="BR52" s="23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2"/>
    </row>
    <row r="53" spans="1:131" ht="26.25" customHeight="1" x14ac:dyDescent="0.15">
      <c r="A53" s="23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4"/>
      <c r="BK53" s="224"/>
      <c r="BL53" s="224"/>
      <c r="BM53" s="224"/>
      <c r="BN53" s="224"/>
      <c r="BO53" s="233"/>
      <c r="BP53" s="233"/>
      <c r="BQ53" s="230">
        <v>47</v>
      </c>
      <c r="BR53" s="23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2"/>
    </row>
    <row r="54" spans="1:131" ht="26.25" customHeight="1" x14ac:dyDescent="0.15">
      <c r="A54" s="23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4"/>
      <c r="BK54" s="224"/>
      <c r="BL54" s="224"/>
      <c r="BM54" s="224"/>
      <c r="BN54" s="224"/>
      <c r="BO54" s="233"/>
      <c r="BP54" s="233"/>
      <c r="BQ54" s="230">
        <v>48</v>
      </c>
      <c r="BR54" s="23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2"/>
    </row>
    <row r="55" spans="1:131" ht="26.25" customHeight="1" x14ac:dyDescent="0.15">
      <c r="A55" s="23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4"/>
      <c r="BK55" s="224"/>
      <c r="BL55" s="224"/>
      <c r="BM55" s="224"/>
      <c r="BN55" s="224"/>
      <c r="BO55" s="233"/>
      <c r="BP55" s="233"/>
      <c r="BQ55" s="230">
        <v>49</v>
      </c>
      <c r="BR55" s="23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2"/>
    </row>
    <row r="56" spans="1:131" ht="26.25" customHeight="1" x14ac:dyDescent="0.15">
      <c r="A56" s="23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4"/>
      <c r="BK56" s="224"/>
      <c r="BL56" s="224"/>
      <c r="BM56" s="224"/>
      <c r="BN56" s="224"/>
      <c r="BO56" s="233"/>
      <c r="BP56" s="233"/>
      <c r="BQ56" s="230">
        <v>50</v>
      </c>
      <c r="BR56" s="23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2"/>
    </row>
    <row r="57" spans="1:131" ht="26.25" customHeight="1" x14ac:dyDescent="0.15">
      <c r="A57" s="23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4"/>
      <c r="BK57" s="224"/>
      <c r="BL57" s="224"/>
      <c r="BM57" s="224"/>
      <c r="BN57" s="224"/>
      <c r="BO57" s="233"/>
      <c r="BP57" s="233"/>
      <c r="BQ57" s="230">
        <v>51</v>
      </c>
      <c r="BR57" s="23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2"/>
    </row>
    <row r="58" spans="1:131" ht="26.25" customHeight="1" x14ac:dyDescent="0.15">
      <c r="A58" s="23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4"/>
      <c r="BK58" s="224"/>
      <c r="BL58" s="224"/>
      <c r="BM58" s="224"/>
      <c r="BN58" s="224"/>
      <c r="BO58" s="233"/>
      <c r="BP58" s="233"/>
      <c r="BQ58" s="230">
        <v>52</v>
      </c>
      <c r="BR58" s="23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2"/>
    </row>
    <row r="59" spans="1:131" ht="26.25" customHeight="1" x14ac:dyDescent="0.15">
      <c r="A59" s="23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4"/>
      <c r="BK59" s="224"/>
      <c r="BL59" s="224"/>
      <c r="BM59" s="224"/>
      <c r="BN59" s="224"/>
      <c r="BO59" s="233"/>
      <c r="BP59" s="233"/>
      <c r="BQ59" s="230">
        <v>53</v>
      </c>
      <c r="BR59" s="23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2"/>
    </row>
    <row r="60" spans="1:131" ht="26.25" customHeight="1" x14ac:dyDescent="0.15">
      <c r="A60" s="23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4"/>
      <c r="BK60" s="224"/>
      <c r="BL60" s="224"/>
      <c r="BM60" s="224"/>
      <c r="BN60" s="224"/>
      <c r="BO60" s="233"/>
      <c r="BP60" s="233"/>
      <c r="BQ60" s="230">
        <v>54</v>
      </c>
      <c r="BR60" s="23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2"/>
    </row>
    <row r="61" spans="1:131" ht="26.25" customHeight="1" thickBot="1" x14ac:dyDescent="0.2">
      <c r="A61" s="23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4"/>
      <c r="BK61" s="224"/>
      <c r="BL61" s="224"/>
      <c r="BM61" s="224"/>
      <c r="BN61" s="224"/>
      <c r="BO61" s="233"/>
      <c r="BP61" s="233"/>
      <c r="BQ61" s="230">
        <v>55</v>
      </c>
      <c r="BR61" s="23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2"/>
    </row>
    <row r="62" spans="1:131" ht="26.25" customHeight="1" x14ac:dyDescent="0.15">
      <c r="A62" s="23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33"/>
      <c r="BP62" s="233"/>
      <c r="BQ62" s="230">
        <v>56</v>
      </c>
      <c r="BR62" s="23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2"/>
    </row>
    <row r="63" spans="1:131" ht="26.25" customHeight="1" thickBot="1" x14ac:dyDescent="0.2">
      <c r="A63" s="232" t="s">
        <v>378</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797</v>
      </c>
      <c r="AG63" s="946"/>
      <c r="AH63" s="946"/>
      <c r="AI63" s="946"/>
      <c r="AJ63" s="1009"/>
      <c r="AK63" s="1010"/>
      <c r="AL63" s="950"/>
      <c r="AM63" s="950"/>
      <c r="AN63" s="950"/>
      <c r="AO63" s="950"/>
      <c r="AP63" s="946">
        <v>4559</v>
      </c>
      <c r="AQ63" s="946"/>
      <c r="AR63" s="946"/>
      <c r="AS63" s="946"/>
      <c r="AT63" s="946"/>
      <c r="AU63" s="946">
        <v>3822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3"/>
      <c r="BP63" s="233"/>
      <c r="BQ63" s="230">
        <v>57</v>
      </c>
      <c r="BR63" s="23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2"/>
    </row>
    <row r="64" spans="1:131" ht="26.25" customHeight="1" x14ac:dyDescent="0.15">
      <c r="A64" s="233"/>
      <c r="B64" s="233"/>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0">
        <v>58</v>
      </c>
      <c r="BR64" s="23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2"/>
    </row>
    <row r="65" spans="1:131" ht="26.25" customHeight="1" thickBot="1" x14ac:dyDescent="0.2">
      <c r="A65" s="224" t="s">
        <v>400</v>
      </c>
      <c r="B65" s="224"/>
      <c r="C65" s="224"/>
      <c r="D65" s="224"/>
      <c r="E65" s="224"/>
      <c r="F65" s="224"/>
      <c r="G65" s="224"/>
      <c r="H65" s="224"/>
      <c r="I65" s="224"/>
      <c r="J65" s="224"/>
      <c r="K65" s="224"/>
      <c r="L65" s="224"/>
      <c r="M65" s="224"/>
      <c r="N65" s="224"/>
      <c r="O65" s="224"/>
      <c r="P65" s="224"/>
      <c r="Q65" s="224"/>
      <c r="R65" s="224"/>
      <c r="S65" s="224"/>
      <c r="T65" s="224"/>
      <c r="U65" s="224"/>
      <c r="V65" s="224"/>
      <c r="W65" s="224"/>
      <c r="X65" s="224"/>
      <c r="Y65" s="224"/>
      <c r="Z65" s="224"/>
      <c r="AA65" s="224"/>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33"/>
      <c r="BF65" s="233"/>
      <c r="BG65" s="233"/>
      <c r="BH65" s="233"/>
      <c r="BI65" s="233"/>
      <c r="BJ65" s="233"/>
      <c r="BK65" s="233"/>
      <c r="BL65" s="233"/>
      <c r="BM65" s="233"/>
      <c r="BN65" s="233"/>
      <c r="BO65" s="233"/>
      <c r="BP65" s="233"/>
      <c r="BQ65" s="230">
        <v>59</v>
      </c>
      <c r="BR65" s="23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2"/>
    </row>
    <row r="66" spans="1:131" ht="26.25" customHeight="1" x14ac:dyDescent="0.15">
      <c r="A66" s="982" t="s">
        <v>401</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402</v>
      </c>
      <c r="AV66" s="989"/>
      <c r="AW66" s="989"/>
      <c r="AX66" s="989"/>
      <c r="AY66" s="990"/>
      <c r="AZ66" s="988" t="s">
        <v>364</v>
      </c>
      <c r="BA66" s="989"/>
      <c r="BB66" s="989"/>
      <c r="BC66" s="989"/>
      <c r="BD66" s="1002"/>
      <c r="BE66" s="233"/>
      <c r="BF66" s="233"/>
      <c r="BG66" s="233"/>
      <c r="BH66" s="233"/>
      <c r="BI66" s="233"/>
      <c r="BJ66" s="233"/>
      <c r="BK66" s="233"/>
      <c r="BL66" s="233"/>
      <c r="BM66" s="233"/>
      <c r="BN66" s="233"/>
      <c r="BO66" s="233"/>
      <c r="BP66" s="233"/>
      <c r="BQ66" s="230">
        <v>60</v>
      </c>
      <c r="BR66" s="23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3"/>
      <c r="BF67" s="233"/>
      <c r="BG67" s="233"/>
      <c r="BH67" s="233"/>
      <c r="BI67" s="233"/>
      <c r="BJ67" s="233"/>
      <c r="BK67" s="233"/>
      <c r="BL67" s="233"/>
      <c r="BM67" s="233"/>
      <c r="BN67" s="233"/>
      <c r="BO67" s="233"/>
      <c r="BP67" s="233"/>
      <c r="BQ67" s="230">
        <v>61</v>
      </c>
      <c r="BR67" s="23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2"/>
    </row>
    <row r="68" spans="1:131" ht="26.25" customHeight="1" thickTop="1" x14ac:dyDescent="0.15">
      <c r="A68" s="228">
        <v>1</v>
      </c>
      <c r="B68" s="972" t="s">
        <v>555</v>
      </c>
      <c r="C68" s="973"/>
      <c r="D68" s="973"/>
      <c r="E68" s="973"/>
      <c r="F68" s="973"/>
      <c r="G68" s="973"/>
      <c r="H68" s="973"/>
      <c r="I68" s="973"/>
      <c r="J68" s="973"/>
      <c r="K68" s="973"/>
      <c r="L68" s="973"/>
      <c r="M68" s="973"/>
      <c r="N68" s="973"/>
      <c r="O68" s="973"/>
      <c r="P68" s="974"/>
      <c r="Q68" s="975">
        <v>2272</v>
      </c>
      <c r="R68" s="969"/>
      <c r="S68" s="969"/>
      <c r="T68" s="969"/>
      <c r="U68" s="969"/>
      <c r="V68" s="969">
        <v>2183</v>
      </c>
      <c r="W68" s="969"/>
      <c r="X68" s="969"/>
      <c r="Y68" s="969"/>
      <c r="Z68" s="969"/>
      <c r="AA68" s="969">
        <v>89</v>
      </c>
      <c r="AB68" s="969"/>
      <c r="AC68" s="969"/>
      <c r="AD68" s="969"/>
      <c r="AE68" s="969"/>
      <c r="AF68" s="969">
        <v>89</v>
      </c>
      <c r="AG68" s="969"/>
      <c r="AH68" s="969"/>
      <c r="AI68" s="969"/>
      <c r="AJ68" s="969"/>
      <c r="AK68" s="969" t="s">
        <v>563</v>
      </c>
      <c r="AL68" s="969"/>
      <c r="AM68" s="969"/>
      <c r="AN68" s="969"/>
      <c r="AO68" s="969"/>
      <c r="AP68" s="969" t="s">
        <v>563</v>
      </c>
      <c r="AQ68" s="969"/>
      <c r="AR68" s="969"/>
      <c r="AS68" s="969"/>
      <c r="AT68" s="969"/>
      <c r="AU68" s="969" t="s">
        <v>563</v>
      </c>
      <c r="AV68" s="969"/>
      <c r="AW68" s="969"/>
      <c r="AX68" s="969"/>
      <c r="AY68" s="969"/>
      <c r="AZ68" s="970"/>
      <c r="BA68" s="970"/>
      <c r="BB68" s="970"/>
      <c r="BC68" s="970"/>
      <c r="BD68" s="971"/>
      <c r="BE68" s="233"/>
      <c r="BF68" s="233"/>
      <c r="BG68" s="233"/>
      <c r="BH68" s="233"/>
      <c r="BI68" s="233"/>
      <c r="BJ68" s="233"/>
      <c r="BK68" s="233"/>
      <c r="BL68" s="233"/>
      <c r="BM68" s="233"/>
      <c r="BN68" s="233"/>
      <c r="BO68" s="233"/>
      <c r="BP68" s="233"/>
      <c r="BQ68" s="230">
        <v>62</v>
      </c>
      <c r="BR68" s="23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2"/>
    </row>
    <row r="69" spans="1:131" ht="26.25" customHeight="1" x14ac:dyDescent="0.15">
      <c r="A69" s="230">
        <v>2</v>
      </c>
      <c r="B69" s="961" t="s">
        <v>556</v>
      </c>
      <c r="C69" s="962"/>
      <c r="D69" s="962"/>
      <c r="E69" s="962"/>
      <c r="F69" s="962"/>
      <c r="G69" s="962"/>
      <c r="H69" s="962"/>
      <c r="I69" s="962"/>
      <c r="J69" s="962"/>
      <c r="K69" s="962"/>
      <c r="L69" s="962"/>
      <c r="M69" s="962"/>
      <c r="N69" s="962"/>
      <c r="O69" s="962"/>
      <c r="P69" s="963"/>
      <c r="Q69" s="964">
        <v>445</v>
      </c>
      <c r="R69" s="958"/>
      <c r="S69" s="958"/>
      <c r="T69" s="958"/>
      <c r="U69" s="958"/>
      <c r="V69" s="958">
        <v>437</v>
      </c>
      <c r="W69" s="958"/>
      <c r="X69" s="958"/>
      <c r="Y69" s="958"/>
      <c r="Z69" s="958"/>
      <c r="AA69" s="958">
        <v>8</v>
      </c>
      <c r="AB69" s="958"/>
      <c r="AC69" s="958"/>
      <c r="AD69" s="958"/>
      <c r="AE69" s="958"/>
      <c r="AF69" s="958">
        <v>8</v>
      </c>
      <c r="AG69" s="958"/>
      <c r="AH69" s="958"/>
      <c r="AI69" s="958"/>
      <c r="AJ69" s="958"/>
      <c r="AK69" s="958" t="s">
        <v>563</v>
      </c>
      <c r="AL69" s="958"/>
      <c r="AM69" s="958"/>
      <c r="AN69" s="958"/>
      <c r="AO69" s="958"/>
      <c r="AP69" s="958" t="s">
        <v>563</v>
      </c>
      <c r="AQ69" s="958"/>
      <c r="AR69" s="958"/>
      <c r="AS69" s="958"/>
      <c r="AT69" s="958"/>
      <c r="AU69" s="958" t="s">
        <v>563</v>
      </c>
      <c r="AV69" s="958"/>
      <c r="AW69" s="958"/>
      <c r="AX69" s="958"/>
      <c r="AY69" s="958"/>
      <c r="AZ69" s="959"/>
      <c r="BA69" s="959"/>
      <c r="BB69" s="959"/>
      <c r="BC69" s="959"/>
      <c r="BD69" s="960"/>
      <c r="BE69" s="233"/>
      <c r="BF69" s="233"/>
      <c r="BG69" s="233"/>
      <c r="BH69" s="233"/>
      <c r="BI69" s="233"/>
      <c r="BJ69" s="233"/>
      <c r="BK69" s="233"/>
      <c r="BL69" s="233"/>
      <c r="BM69" s="233"/>
      <c r="BN69" s="233"/>
      <c r="BO69" s="233"/>
      <c r="BP69" s="233"/>
      <c r="BQ69" s="230">
        <v>63</v>
      </c>
      <c r="BR69" s="23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2"/>
    </row>
    <row r="70" spans="1:131" ht="26.25" customHeight="1" x14ac:dyDescent="0.15">
      <c r="A70" s="230">
        <v>3</v>
      </c>
      <c r="B70" s="961" t="s">
        <v>557</v>
      </c>
      <c r="C70" s="962"/>
      <c r="D70" s="962"/>
      <c r="E70" s="962"/>
      <c r="F70" s="962"/>
      <c r="G70" s="962"/>
      <c r="H70" s="962"/>
      <c r="I70" s="962"/>
      <c r="J70" s="962"/>
      <c r="K70" s="962"/>
      <c r="L70" s="962"/>
      <c r="M70" s="962"/>
      <c r="N70" s="962"/>
      <c r="O70" s="962"/>
      <c r="P70" s="963"/>
      <c r="Q70" s="964">
        <v>142</v>
      </c>
      <c r="R70" s="958"/>
      <c r="S70" s="958"/>
      <c r="T70" s="958"/>
      <c r="U70" s="958"/>
      <c r="V70" s="958">
        <v>133</v>
      </c>
      <c r="W70" s="958"/>
      <c r="X70" s="958"/>
      <c r="Y70" s="958"/>
      <c r="Z70" s="958"/>
      <c r="AA70" s="958">
        <v>9</v>
      </c>
      <c r="AB70" s="958"/>
      <c r="AC70" s="958"/>
      <c r="AD70" s="958"/>
      <c r="AE70" s="958"/>
      <c r="AF70" s="958">
        <v>9</v>
      </c>
      <c r="AG70" s="958"/>
      <c r="AH70" s="958"/>
      <c r="AI70" s="958"/>
      <c r="AJ70" s="958"/>
      <c r="AK70" s="958" t="s">
        <v>563</v>
      </c>
      <c r="AL70" s="958"/>
      <c r="AM70" s="958"/>
      <c r="AN70" s="958"/>
      <c r="AO70" s="958"/>
      <c r="AP70" s="958" t="s">
        <v>563</v>
      </c>
      <c r="AQ70" s="958"/>
      <c r="AR70" s="958"/>
      <c r="AS70" s="958"/>
      <c r="AT70" s="958"/>
      <c r="AU70" s="958" t="s">
        <v>563</v>
      </c>
      <c r="AV70" s="958"/>
      <c r="AW70" s="958"/>
      <c r="AX70" s="958"/>
      <c r="AY70" s="958"/>
      <c r="AZ70" s="959"/>
      <c r="BA70" s="959"/>
      <c r="BB70" s="959"/>
      <c r="BC70" s="959"/>
      <c r="BD70" s="960"/>
      <c r="BE70" s="233"/>
      <c r="BF70" s="233"/>
      <c r="BG70" s="233"/>
      <c r="BH70" s="233"/>
      <c r="BI70" s="233"/>
      <c r="BJ70" s="233"/>
      <c r="BK70" s="233"/>
      <c r="BL70" s="233"/>
      <c r="BM70" s="233"/>
      <c r="BN70" s="233"/>
      <c r="BO70" s="233"/>
      <c r="BP70" s="233"/>
      <c r="BQ70" s="230">
        <v>64</v>
      </c>
      <c r="BR70" s="23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2"/>
    </row>
    <row r="71" spans="1:131" ht="26.25" customHeight="1" x14ac:dyDescent="0.15">
      <c r="A71" s="230">
        <v>4</v>
      </c>
      <c r="B71" s="961" t="s">
        <v>558</v>
      </c>
      <c r="C71" s="962"/>
      <c r="D71" s="962"/>
      <c r="E71" s="962"/>
      <c r="F71" s="962"/>
      <c r="G71" s="962"/>
      <c r="H71" s="962"/>
      <c r="I71" s="962"/>
      <c r="J71" s="962"/>
      <c r="K71" s="962"/>
      <c r="L71" s="962"/>
      <c r="M71" s="962"/>
      <c r="N71" s="962"/>
      <c r="O71" s="962"/>
      <c r="P71" s="963"/>
      <c r="Q71" s="964">
        <v>3280</v>
      </c>
      <c r="R71" s="958"/>
      <c r="S71" s="958"/>
      <c r="T71" s="958"/>
      <c r="U71" s="958"/>
      <c r="V71" s="958">
        <v>2177</v>
      </c>
      <c r="W71" s="958"/>
      <c r="X71" s="958"/>
      <c r="Y71" s="958"/>
      <c r="Z71" s="958"/>
      <c r="AA71" s="958">
        <v>1103</v>
      </c>
      <c r="AB71" s="958"/>
      <c r="AC71" s="958"/>
      <c r="AD71" s="958"/>
      <c r="AE71" s="958"/>
      <c r="AF71" s="958">
        <v>1103</v>
      </c>
      <c r="AG71" s="958"/>
      <c r="AH71" s="958"/>
      <c r="AI71" s="958"/>
      <c r="AJ71" s="958"/>
      <c r="AK71" s="958">
        <v>2</v>
      </c>
      <c r="AL71" s="958"/>
      <c r="AM71" s="958"/>
      <c r="AN71" s="958"/>
      <c r="AO71" s="958"/>
      <c r="AP71" s="958" t="s">
        <v>563</v>
      </c>
      <c r="AQ71" s="958"/>
      <c r="AR71" s="958"/>
      <c r="AS71" s="958"/>
      <c r="AT71" s="958"/>
      <c r="AU71" s="958" t="s">
        <v>563</v>
      </c>
      <c r="AV71" s="958"/>
      <c r="AW71" s="958"/>
      <c r="AX71" s="958"/>
      <c r="AY71" s="958"/>
      <c r="AZ71" s="959"/>
      <c r="BA71" s="959"/>
      <c r="BB71" s="959"/>
      <c r="BC71" s="959"/>
      <c r="BD71" s="960"/>
      <c r="BE71" s="233"/>
      <c r="BF71" s="233"/>
      <c r="BG71" s="233"/>
      <c r="BH71" s="233"/>
      <c r="BI71" s="233"/>
      <c r="BJ71" s="233"/>
      <c r="BK71" s="233"/>
      <c r="BL71" s="233"/>
      <c r="BM71" s="233"/>
      <c r="BN71" s="233"/>
      <c r="BO71" s="233"/>
      <c r="BP71" s="233"/>
      <c r="BQ71" s="230">
        <v>65</v>
      </c>
      <c r="BR71" s="23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2"/>
    </row>
    <row r="72" spans="1:131" ht="26.25" customHeight="1" x14ac:dyDescent="0.15">
      <c r="A72" s="230">
        <v>5</v>
      </c>
      <c r="B72" s="961" t="s">
        <v>559</v>
      </c>
      <c r="C72" s="962"/>
      <c r="D72" s="962"/>
      <c r="E72" s="962"/>
      <c r="F72" s="962"/>
      <c r="G72" s="962"/>
      <c r="H72" s="962"/>
      <c r="I72" s="962"/>
      <c r="J72" s="962"/>
      <c r="K72" s="962"/>
      <c r="L72" s="962"/>
      <c r="M72" s="962"/>
      <c r="N72" s="962"/>
      <c r="O72" s="962"/>
      <c r="P72" s="963"/>
      <c r="Q72" s="964">
        <v>80</v>
      </c>
      <c r="R72" s="958"/>
      <c r="S72" s="958"/>
      <c r="T72" s="958"/>
      <c r="U72" s="958"/>
      <c r="V72" s="958">
        <v>57</v>
      </c>
      <c r="W72" s="958"/>
      <c r="X72" s="958"/>
      <c r="Y72" s="958"/>
      <c r="Z72" s="958"/>
      <c r="AA72" s="958">
        <v>23</v>
      </c>
      <c r="AB72" s="958"/>
      <c r="AC72" s="958"/>
      <c r="AD72" s="958"/>
      <c r="AE72" s="958"/>
      <c r="AF72" s="958">
        <v>23</v>
      </c>
      <c r="AG72" s="958"/>
      <c r="AH72" s="958"/>
      <c r="AI72" s="958"/>
      <c r="AJ72" s="958"/>
      <c r="AK72" s="958" t="s">
        <v>563</v>
      </c>
      <c r="AL72" s="958"/>
      <c r="AM72" s="958"/>
      <c r="AN72" s="958"/>
      <c r="AO72" s="958"/>
      <c r="AP72" s="958" t="s">
        <v>563</v>
      </c>
      <c r="AQ72" s="958"/>
      <c r="AR72" s="958"/>
      <c r="AS72" s="958"/>
      <c r="AT72" s="958"/>
      <c r="AU72" s="958" t="s">
        <v>563</v>
      </c>
      <c r="AV72" s="958"/>
      <c r="AW72" s="958"/>
      <c r="AX72" s="958"/>
      <c r="AY72" s="958"/>
      <c r="AZ72" s="959"/>
      <c r="BA72" s="959"/>
      <c r="BB72" s="959"/>
      <c r="BC72" s="959"/>
      <c r="BD72" s="960"/>
      <c r="BE72" s="233"/>
      <c r="BF72" s="233"/>
      <c r="BG72" s="233"/>
      <c r="BH72" s="233"/>
      <c r="BI72" s="233"/>
      <c r="BJ72" s="233"/>
      <c r="BK72" s="233"/>
      <c r="BL72" s="233"/>
      <c r="BM72" s="233"/>
      <c r="BN72" s="233"/>
      <c r="BO72" s="233"/>
      <c r="BP72" s="233"/>
      <c r="BQ72" s="230">
        <v>66</v>
      </c>
      <c r="BR72" s="23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2"/>
    </row>
    <row r="73" spans="1:131" ht="26.25" customHeight="1" x14ac:dyDescent="0.15">
      <c r="A73" s="230">
        <v>6</v>
      </c>
      <c r="B73" s="961" t="s">
        <v>560</v>
      </c>
      <c r="C73" s="962"/>
      <c r="D73" s="962"/>
      <c r="E73" s="962"/>
      <c r="F73" s="962"/>
      <c r="G73" s="962"/>
      <c r="H73" s="962"/>
      <c r="I73" s="962"/>
      <c r="J73" s="962"/>
      <c r="K73" s="962"/>
      <c r="L73" s="962"/>
      <c r="M73" s="962"/>
      <c r="N73" s="962"/>
      <c r="O73" s="962"/>
      <c r="P73" s="963"/>
      <c r="Q73" s="964">
        <v>152422</v>
      </c>
      <c r="R73" s="958"/>
      <c r="S73" s="958"/>
      <c r="T73" s="958"/>
      <c r="U73" s="958"/>
      <c r="V73" s="958">
        <v>149637</v>
      </c>
      <c r="W73" s="958"/>
      <c r="X73" s="958"/>
      <c r="Y73" s="958"/>
      <c r="Z73" s="958"/>
      <c r="AA73" s="958">
        <v>2785</v>
      </c>
      <c r="AB73" s="958"/>
      <c r="AC73" s="958"/>
      <c r="AD73" s="958"/>
      <c r="AE73" s="958"/>
      <c r="AF73" s="958">
        <v>2785</v>
      </c>
      <c r="AG73" s="958"/>
      <c r="AH73" s="958"/>
      <c r="AI73" s="958"/>
      <c r="AJ73" s="958"/>
      <c r="AK73" s="958" t="s">
        <v>563</v>
      </c>
      <c r="AL73" s="958"/>
      <c r="AM73" s="958"/>
      <c r="AN73" s="958"/>
      <c r="AO73" s="958"/>
      <c r="AP73" s="958" t="s">
        <v>563</v>
      </c>
      <c r="AQ73" s="958"/>
      <c r="AR73" s="958"/>
      <c r="AS73" s="958"/>
      <c r="AT73" s="958"/>
      <c r="AU73" s="958" t="s">
        <v>563</v>
      </c>
      <c r="AV73" s="958"/>
      <c r="AW73" s="958"/>
      <c r="AX73" s="958"/>
      <c r="AY73" s="958"/>
      <c r="AZ73" s="959"/>
      <c r="BA73" s="959"/>
      <c r="BB73" s="959"/>
      <c r="BC73" s="959"/>
      <c r="BD73" s="960"/>
      <c r="BE73" s="233"/>
      <c r="BF73" s="233"/>
      <c r="BG73" s="233"/>
      <c r="BH73" s="233"/>
      <c r="BI73" s="233"/>
      <c r="BJ73" s="233"/>
      <c r="BK73" s="233"/>
      <c r="BL73" s="233"/>
      <c r="BM73" s="233"/>
      <c r="BN73" s="233"/>
      <c r="BO73" s="233"/>
      <c r="BP73" s="233"/>
      <c r="BQ73" s="230">
        <v>67</v>
      </c>
      <c r="BR73" s="23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2"/>
    </row>
    <row r="74" spans="1:131" ht="26.25" customHeight="1" x14ac:dyDescent="0.15">
      <c r="A74" s="23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3"/>
      <c r="BF74" s="233"/>
      <c r="BG74" s="233"/>
      <c r="BH74" s="233"/>
      <c r="BI74" s="233"/>
      <c r="BJ74" s="233"/>
      <c r="BK74" s="233"/>
      <c r="BL74" s="233"/>
      <c r="BM74" s="233"/>
      <c r="BN74" s="233"/>
      <c r="BO74" s="233"/>
      <c r="BP74" s="233"/>
      <c r="BQ74" s="230">
        <v>68</v>
      </c>
      <c r="BR74" s="23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2"/>
    </row>
    <row r="75" spans="1:131" ht="26.25" customHeight="1" x14ac:dyDescent="0.15">
      <c r="A75" s="23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3"/>
      <c r="BF75" s="233"/>
      <c r="BG75" s="233"/>
      <c r="BH75" s="233"/>
      <c r="BI75" s="233"/>
      <c r="BJ75" s="233"/>
      <c r="BK75" s="233"/>
      <c r="BL75" s="233"/>
      <c r="BM75" s="233"/>
      <c r="BN75" s="233"/>
      <c r="BO75" s="233"/>
      <c r="BP75" s="233"/>
      <c r="BQ75" s="230">
        <v>69</v>
      </c>
      <c r="BR75" s="23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2"/>
    </row>
    <row r="76" spans="1:131" ht="26.25" customHeight="1" x14ac:dyDescent="0.15">
      <c r="A76" s="23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3"/>
      <c r="BF76" s="233"/>
      <c r="BG76" s="233"/>
      <c r="BH76" s="233"/>
      <c r="BI76" s="233"/>
      <c r="BJ76" s="233"/>
      <c r="BK76" s="233"/>
      <c r="BL76" s="233"/>
      <c r="BM76" s="233"/>
      <c r="BN76" s="233"/>
      <c r="BO76" s="233"/>
      <c r="BP76" s="233"/>
      <c r="BQ76" s="230">
        <v>70</v>
      </c>
      <c r="BR76" s="23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2"/>
    </row>
    <row r="77" spans="1:131" ht="26.25" customHeight="1" x14ac:dyDescent="0.15">
      <c r="A77" s="23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3"/>
      <c r="BF77" s="233"/>
      <c r="BG77" s="233"/>
      <c r="BH77" s="233"/>
      <c r="BI77" s="233"/>
      <c r="BJ77" s="233"/>
      <c r="BK77" s="233"/>
      <c r="BL77" s="233"/>
      <c r="BM77" s="233"/>
      <c r="BN77" s="233"/>
      <c r="BO77" s="233"/>
      <c r="BP77" s="233"/>
      <c r="BQ77" s="230">
        <v>71</v>
      </c>
      <c r="BR77" s="23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2"/>
    </row>
    <row r="78" spans="1:131" ht="26.25" customHeight="1" x14ac:dyDescent="0.15">
      <c r="A78" s="23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3"/>
      <c r="BF78" s="233"/>
      <c r="BG78" s="233"/>
      <c r="BH78" s="233"/>
      <c r="BI78" s="233"/>
      <c r="BJ78" s="222"/>
      <c r="BK78" s="222"/>
      <c r="BL78" s="222"/>
      <c r="BM78" s="222"/>
      <c r="BN78" s="222"/>
      <c r="BO78" s="233"/>
      <c r="BP78" s="233"/>
      <c r="BQ78" s="230">
        <v>72</v>
      </c>
      <c r="BR78" s="23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2"/>
    </row>
    <row r="79" spans="1:131" ht="26.25" customHeight="1" x14ac:dyDescent="0.15">
      <c r="A79" s="23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3"/>
      <c r="BF79" s="233"/>
      <c r="BG79" s="233"/>
      <c r="BH79" s="233"/>
      <c r="BI79" s="233"/>
      <c r="BJ79" s="222"/>
      <c r="BK79" s="222"/>
      <c r="BL79" s="222"/>
      <c r="BM79" s="222"/>
      <c r="BN79" s="222"/>
      <c r="BO79" s="233"/>
      <c r="BP79" s="233"/>
      <c r="BQ79" s="230">
        <v>73</v>
      </c>
      <c r="BR79" s="23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2"/>
    </row>
    <row r="80" spans="1:131" ht="26.25" customHeight="1" x14ac:dyDescent="0.15">
      <c r="A80" s="23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3"/>
      <c r="BF80" s="233"/>
      <c r="BG80" s="233"/>
      <c r="BH80" s="233"/>
      <c r="BI80" s="233"/>
      <c r="BJ80" s="233"/>
      <c r="BK80" s="233"/>
      <c r="BL80" s="233"/>
      <c r="BM80" s="233"/>
      <c r="BN80" s="233"/>
      <c r="BO80" s="233"/>
      <c r="BP80" s="233"/>
      <c r="BQ80" s="230">
        <v>74</v>
      </c>
      <c r="BR80" s="23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2"/>
    </row>
    <row r="81" spans="1:131" ht="26.25" customHeight="1" x14ac:dyDescent="0.15">
      <c r="A81" s="23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3"/>
      <c r="BF81" s="233"/>
      <c r="BG81" s="233"/>
      <c r="BH81" s="233"/>
      <c r="BI81" s="233"/>
      <c r="BJ81" s="233"/>
      <c r="BK81" s="233"/>
      <c r="BL81" s="233"/>
      <c r="BM81" s="233"/>
      <c r="BN81" s="233"/>
      <c r="BO81" s="233"/>
      <c r="BP81" s="233"/>
      <c r="BQ81" s="230">
        <v>75</v>
      </c>
      <c r="BR81" s="23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2"/>
    </row>
    <row r="82" spans="1:131" ht="26.25" customHeight="1" x14ac:dyDescent="0.15">
      <c r="A82" s="23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3"/>
      <c r="BF82" s="233"/>
      <c r="BG82" s="233"/>
      <c r="BH82" s="233"/>
      <c r="BI82" s="233"/>
      <c r="BJ82" s="233"/>
      <c r="BK82" s="233"/>
      <c r="BL82" s="233"/>
      <c r="BM82" s="233"/>
      <c r="BN82" s="233"/>
      <c r="BO82" s="233"/>
      <c r="BP82" s="233"/>
      <c r="BQ82" s="230">
        <v>76</v>
      </c>
      <c r="BR82" s="23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2"/>
    </row>
    <row r="83" spans="1:131" ht="26.25" customHeight="1" x14ac:dyDescent="0.15">
      <c r="A83" s="23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3"/>
      <c r="BF83" s="233"/>
      <c r="BG83" s="233"/>
      <c r="BH83" s="233"/>
      <c r="BI83" s="233"/>
      <c r="BJ83" s="233"/>
      <c r="BK83" s="233"/>
      <c r="BL83" s="233"/>
      <c r="BM83" s="233"/>
      <c r="BN83" s="233"/>
      <c r="BO83" s="233"/>
      <c r="BP83" s="233"/>
      <c r="BQ83" s="230">
        <v>77</v>
      </c>
      <c r="BR83" s="23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2"/>
    </row>
    <row r="84" spans="1:131" ht="26.25" customHeight="1" x14ac:dyDescent="0.15">
      <c r="A84" s="23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3"/>
      <c r="BF84" s="233"/>
      <c r="BG84" s="233"/>
      <c r="BH84" s="233"/>
      <c r="BI84" s="233"/>
      <c r="BJ84" s="233"/>
      <c r="BK84" s="233"/>
      <c r="BL84" s="233"/>
      <c r="BM84" s="233"/>
      <c r="BN84" s="233"/>
      <c r="BO84" s="233"/>
      <c r="BP84" s="233"/>
      <c r="BQ84" s="230">
        <v>78</v>
      </c>
      <c r="BR84" s="23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2"/>
    </row>
    <row r="85" spans="1:131" ht="26.25" customHeight="1" x14ac:dyDescent="0.15">
      <c r="A85" s="23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3"/>
      <c r="BF85" s="233"/>
      <c r="BG85" s="233"/>
      <c r="BH85" s="233"/>
      <c r="BI85" s="233"/>
      <c r="BJ85" s="233"/>
      <c r="BK85" s="233"/>
      <c r="BL85" s="233"/>
      <c r="BM85" s="233"/>
      <c r="BN85" s="233"/>
      <c r="BO85" s="233"/>
      <c r="BP85" s="233"/>
      <c r="BQ85" s="230">
        <v>79</v>
      </c>
      <c r="BR85" s="23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2"/>
    </row>
    <row r="86" spans="1:131" ht="26.25" customHeight="1" x14ac:dyDescent="0.15">
      <c r="A86" s="23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3"/>
      <c r="BF86" s="233"/>
      <c r="BG86" s="233"/>
      <c r="BH86" s="233"/>
      <c r="BI86" s="233"/>
      <c r="BJ86" s="233"/>
      <c r="BK86" s="233"/>
      <c r="BL86" s="233"/>
      <c r="BM86" s="233"/>
      <c r="BN86" s="233"/>
      <c r="BO86" s="233"/>
      <c r="BP86" s="233"/>
      <c r="BQ86" s="230">
        <v>80</v>
      </c>
      <c r="BR86" s="23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2"/>
    </row>
    <row r="87" spans="1:131" ht="26.25" customHeight="1" x14ac:dyDescent="0.15">
      <c r="A87" s="23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3"/>
      <c r="BF87" s="233"/>
      <c r="BG87" s="233"/>
      <c r="BH87" s="233"/>
      <c r="BI87" s="233"/>
      <c r="BJ87" s="233"/>
      <c r="BK87" s="233"/>
      <c r="BL87" s="233"/>
      <c r="BM87" s="233"/>
      <c r="BN87" s="233"/>
      <c r="BO87" s="233"/>
      <c r="BP87" s="233"/>
      <c r="BQ87" s="230">
        <v>81</v>
      </c>
      <c r="BR87" s="23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2"/>
    </row>
    <row r="88" spans="1:131" ht="26.25" customHeight="1" thickBot="1" x14ac:dyDescent="0.2">
      <c r="A88" s="232" t="s">
        <v>378</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4017</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3"/>
      <c r="BF88" s="233"/>
      <c r="BG88" s="233"/>
      <c r="BH88" s="233"/>
      <c r="BI88" s="233"/>
      <c r="BJ88" s="233"/>
      <c r="BK88" s="233"/>
      <c r="BL88" s="233"/>
      <c r="BM88" s="233"/>
      <c r="BN88" s="233"/>
      <c r="BO88" s="233"/>
      <c r="BP88" s="233"/>
      <c r="BQ88" s="230">
        <v>82</v>
      </c>
      <c r="BR88" s="23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2"/>
    </row>
    <row r="89" spans="1:131" ht="26.25" hidden="1" customHeight="1" x14ac:dyDescent="0.15">
      <c r="A89" s="237"/>
      <c r="B89" s="238"/>
      <c r="C89" s="238"/>
      <c r="D89" s="238"/>
      <c r="E89" s="238"/>
      <c r="F89" s="238"/>
      <c r="G89" s="238"/>
      <c r="H89" s="238"/>
      <c r="I89" s="238"/>
      <c r="J89" s="238"/>
      <c r="K89" s="238"/>
      <c r="L89" s="238"/>
      <c r="M89" s="238"/>
      <c r="N89" s="238"/>
      <c r="O89" s="238"/>
      <c r="P89" s="238"/>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c r="AX89" s="239"/>
      <c r="AY89" s="239"/>
      <c r="AZ89" s="240"/>
      <c r="BA89" s="240"/>
      <c r="BB89" s="240"/>
      <c r="BC89" s="240"/>
      <c r="BD89" s="240"/>
      <c r="BE89" s="233"/>
      <c r="BF89" s="233"/>
      <c r="BG89" s="233"/>
      <c r="BH89" s="233"/>
      <c r="BI89" s="233"/>
      <c r="BJ89" s="233"/>
      <c r="BK89" s="233"/>
      <c r="BL89" s="233"/>
      <c r="BM89" s="233"/>
      <c r="BN89" s="233"/>
      <c r="BO89" s="233"/>
      <c r="BP89" s="233"/>
      <c r="BQ89" s="230">
        <v>83</v>
      </c>
      <c r="BR89" s="23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2"/>
    </row>
    <row r="90" spans="1:131" ht="26.25" hidden="1" customHeight="1" x14ac:dyDescent="0.15">
      <c r="A90" s="237"/>
      <c r="B90" s="238"/>
      <c r="C90" s="238"/>
      <c r="D90" s="238"/>
      <c r="E90" s="238"/>
      <c r="F90" s="238"/>
      <c r="G90" s="238"/>
      <c r="H90" s="238"/>
      <c r="I90" s="238"/>
      <c r="J90" s="238"/>
      <c r="K90" s="238"/>
      <c r="L90" s="238"/>
      <c r="M90" s="238"/>
      <c r="N90" s="238"/>
      <c r="O90" s="238"/>
      <c r="P90" s="238"/>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40"/>
      <c r="BA90" s="240"/>
      <c r="BB90" s="240"/>
      <c r="BC90" s="240"/>
      <c r="BD90" s="240"/>
      <c r="BE90" s="233"/>
      <c r="BF90" s="233"/>
      <c r="BG90" s="233"/>
      <c r="BH90" s="233"/>
      <c r="BI90" s="233"/>
      <c r="BJ90" s="233"/>
      <c r="BK90" s="233"/>
      <c r="BL90" s="233"/>
      <c r="BM90" s="233"/>
      <c r="BN90" s="233"/>
      <c r="BO90" s="233"/>
      <c r="BP90" s="233"/>
      <c r="BQ90" s="230">
        <v>84</v>
      </c>
      <c r="BR90" s="23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2"/>
    </row>
    <row r="91" spans="1:131" ht="26.25" hidden="1" customHeight="1" x14ac:dyDescent="0.15">
      <c r="A91" s="237"/>
      <c r="B91" s="238"/>
      <c r="C91" s="238"/>
      <c r="D91" s="238"/>
      <c r="E91" s="238"/>
      <c r="F91" s="238"/>
      <c r="G91" s="238"/>
      <c r="H91" s="238"/>
      <c r="I91" s="238"/>
      <c r="J91" s="238"/>
      <c r="K91" s="238"/>
      <c r="L91" s="238"/>
      <c r="M91" s="238"/>
      <c r="N91" s="238"/>
      <c r="O91" s="238"/>
      <c r="P91" s="238"/>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c r="AX91" s="239"/>
      <c r="AY91" s="239"/>
      <c r="AZ91" s="240"/>
      <c r="BA91" s="240"/>
      <c r="BB91" s="240"/>
      <c r="BC91" s="240"/>
      <c r="BD91" s="240"/>
      <c r="BE91" s="233"/>
      <c r="BF91" s="233"/>
      <c r="BG91" s="233"/>
      <c r="BH91" s="233"/>
      <c r="BI91" s="233"/>
      <c r="BJ91" s="233"/>
      <c r="BK91" s="233"/>
      <c r="BL91" s="233"/>
      <c r="BM91" s="233"/>
      <c r="BN91" s="233"/>
      <c r="BO91" s="233"/>
      <c r="BP91" s="233"/>
      <c r="BQ91" s="230">
        <v>85</v>
      </c>
      <c r="BR91" s="23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2"/>
    </row>
    <row r="92" spans="1:131" ht="26.25" hidden="1" customHeight="1" x14ac:dyDescent="0.15">
      <c r="A92" s="237"/>
      <c r="B92" s="238"/>
      <c r="C92" s="238"/>
      <c r="D92" s="238"/>
      <c r="E92" s="238"/>
      <c r="F92" s="238"/>
      <c r="G92" s="238"/>
      <c r="H92" s="238"/>
      <c r="I92" s="238"/>
      <c r="J92" s="238"/>
      <c r="K92" s="238"/>
      <c r="L92" s="238"/>
      <c r="M92" s="238"/>
      <c r="N92" s="238"/>
      <c r="O92" s="238"/>
      <c r="P92" s="238"/>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40"/>
      <c r="BA92" s="240"/>
      <c r="BB92" s="240"/>
      <c r="BC92" s="240"/>
      <c r="BD92" s="240"/>
      <c r="BE92" s="233"/>
      <c r="BF92" s="233"/>
      <c r="BG92" s="233"/>
      <c r="BH92" s="233"/>
      <c r="BI92" s="233"/>
      <c r="BJ92" s="233"/>
      <c r="BK92" s="233"/>
      <c r="BL92" s="233"/>
      <c r="BM92" s="233"/>
      <c r="BN92" s="233"/>
      <c r="BO92" s="233"/>
      <c r="BP92" s="233"/>
      <c r="BQ92" s="230">
        <v>86</v>
      </c>
      <c r="BR92" s="23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2"/>
    </row>
    <row r="93" spans="1:131" ht="26.25" hidden="1" customHeight="1" x14ac:dyDescent="0.15">
      <c r="A93" s="237"/>
      <c r="B93" s="238"/>
      <c r="C93" s="238"/>
      <c r="D93" s="238"/>
      <c r="E93" s="238"/>
      <c r="F93" s="238"/>
      <c r="G93" s="238"/>
      <c r="H93" s="238"/>
      <c r="I93" s="238"/>
      <c r="J93" s="238"/>
      <c r="K93" s="238"/>
      <c r="L93" s="238"/>
      <c r="M93" s="238"/>
      <c r="N93" s="238"/>
      <c r="O93" s="238"/>
      <c r="P93" s="238"/>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240"/>
      <c r="BA93" s="240"/>
      <c r="BB93" s="240"/>
      <c r="BC93" s="240"/>
      <c r="BD93" s="240"/>
      <c r="BE93" s="233"/>
      <c r="BF93" s="233"/>
      <c r="BG93" s="233"/>
      <c r="BH93" s="233"/>
      <c r="BI93" s="233"/>
      <c r="BJ93" s="233"/>
      <c r="BK93" s="233"/>
      <c r="BL93" s="233"/>
      <c r="BM93" s="233"/>
      <c r="BN93" s="233"/>
      <c r="BO93" s="233"/>
      <c r="BP93" s="233"/>
      <c r="BQ93" s="230">
        <v>87</v>
      </c>
      <c r="BR93" s="23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2"/>
    </row>
    <row r="94" spans="1:131" ht="26.25" hidden="1" customHeight="1" x14ac:dyDescent="0.15">
      <c r="A94" s="237"/>
      <c r="B94" s="238"/>
      <c r="C94" s="238"/>
      <c r="D94" s="238"/>
      <c r="E94" s="238"/>
      <c r="F94" s="238"/>
      <c r="G94" s="238"/>
      <c r="H94" s="238"/>
      <c r="I94" s="238"/>
      <c r="J94" s="238"/>
      <c r="K94" s="238"/>
      <c r="L94" s="238"/>
      <c r="M94" s="238"/>
      <c r="N94" s="238"/>
      <c r="O94" s="238"/>
      <c r="P94" s="238"/>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40"/>
      <c r="BA94" s="240"/>
      <c r="BB94" s="240"/>
      <c r="BC94" s="240"/>
      <c r="BD94" s="240"/>
      <c r="BE94" s="233"/>
      <c r="BF94" s="233"/>
      <c r="BG94" s="233"/>
      <c r="BH94" s="233"/>
      <c r="BI94" s="233"/>
      <c r="BJ94" s="233"/>
      <c r="BK94" s="233"/>
      <c r="BL94" s="233"/>
      <c r="BM94" s="233"/>
      <c r="BN94" s="233"/>
      <c r="BO94" s="233"/>
      <c r="BP94" s="233"/>
      <c r="BQ94" s="230">
        <v>88</v>
      </c>
      <c r="BR94" s="23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2"/>
    </row>
    <row r="95" spans="1:131" ht="26.25" hidden="1" customHeight="1" x14ac:dyDescent="0.15">
      <c r="A95" s="237"/>
      <c r="B95" s="238"/>
      <c r="C95" s="238"/>
      <c r="D95" s="238"/>
      <c r="E95" s="238"/>
      <c r="F95" s="238"/>
      <c r="G95" s="238"/>
      <c r="H95" s="238"/>
      <c r="I95" s="238"/>
      <c r="J95" s="238"/>
      <c r="K95" s="238"/>
      <c r="L95" s="238"/>
      <c r="M95" s="238"/>
      <c r="N95" s="238"/>
      <c r="O95" s="238"/>
      <c r="P95" s="238"/>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c r="AX95" s="239"/>
      <c r="AY95" s="239"/>
      <c r="AZ95" s="240"/>
      <c r="BA95" s="240"/>
      <c r="BB95" s="240"/>
      <c r="BC95" s="240"/>
      <c r="BD95" s="240"/>
      <c r="BE95" s="233"/>
      <c r="BF95" s="233"/>
      <c r="BG95" s="233"/>
      <c r="BH95" s="233"/>
      <c r="BI95" s="233"/>
      <c r="BJ95" s="233"/>
      <c r="BK95" s="233"/>
      <c r="BL95" s="233"/>
      <c r="BM95" s="233"/>
      <c r="BN95" s="233"/>
      <c r="BO95" s="233"/>
      <c r="BP95" s="233"/>
      <c r="BQ95" s="230">
        <v>89</v>
      </c>
      <c r="BR95" s="23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2"/>
    </row>
    <row r="96" spans="1:131" ht="26.25" hidden="1" customHeight="1" x14ac:dyDescent="0.15">
      <c r="A96" s="237"/>
      <c r="B96" s="238"/>
      <c r="C96" s="238"/>
      <c r="D96" s="238"/>
      <c r="E96" s="238"/>
      <c r="F96" s="238"/>
      <c r="G96" s="238"/>
      <c r="H96" s="238"/>
      <c r="I96" s="238"/>
      <c r="J96" s="238"/>
      <c r="K96" s="238"/>
      <c r="L96" s="238"/>
      <c r="M96" s="238"/>
      <c r="N96" s="238"/>
      <c r="O96" s="238"/>
      <c r="P96" s="238"/>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c r="AX96" s="239"/>
      <c r="AY96" s="239"/>
      <c r="AZ96" s="240"/>
      <c r="BA96" s="240"/>
      <c r="BB96" s="240"/>
      <c r="BC96" s="240"/>
      <c r="BD96" s="240"/>
      <c r="BE96" s="233"/>
      <c r="BF96" s="233"/>
      <c r="BG96" s="233"/>
      <c r="BH96" s="233"/>
      <c r="BI96" s="233"/>
      <c r="BJ96" s="233"/>
      <c r="BK96" s="233"/>
      <c r="BL96" s="233"/>
      <c r="BM96" s="233"/>
      <c r="BN96" s="233"/>
      <c r="BO96" s="233"/>
      <c r="BP96" s="233"/>
      <c r="BQ96" s="230">
        <v>90</v>
      </c>
      <c r="BR96" s="23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2"/>
    </row>
    <row r="97" spans="1:131" ht="26.25" hidden="1" customHeight="1" x14ac:dyDescent="0.15">
      <c r="A97" s="237"/>
      <c r="B97" s="238"/>
      <c r="C97" s="238"/>
      <c r="D97" s="238"/>
      <c r="E97" s="238"/>
      <c r="F97" s="238"/>
      <c r="G97" s="238"/>
      <c r="H97" s="238"/>
      <c r="I97" s="238"/>
      <c r="J97" s="238"/>
      <c r="K97" s="238"/>
      <c r="L97" s="238"/>
      <c r="M97" s="238"/>
      <c r="N97" s="238"/>
      <c r="O97" s="238"/>
      <c r="P97" s="238"/>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c r="AX97" s="239"/>
      <c r="AY97" s="239"/>
      <c r="AZ97" s="240"/>
      <c r="BA97" s="240"/>
      <c r="BB97" s="240"/>
      <c r="BC97" s="240"/>
      <c r="BD97" s="240"/>
      <c r="BE97" s="233"/>
      <c r="BF97" s="233"/>
      <c r="BG97" s="233"/>
      <c r="BH97" s="233"/>
      <c r="BI97" s="233"/>
      <c r="BJ97" s="233"/>
      <c r="BK97" s="233"/>
      <c r="BL97" s="233"/>
      <c r="BM97" s="233"/>
      <c r="BN97" s="233"/>
      <c r="BO97" s="233"/>
      <c r="BP97" s="233"/>
      <c r="BQ97" s="230">
        <v>91</v>
      </c>
      <c r="BR97" s="23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2"/>
    </row>
    <row r="98" spans="1:131" ht="26.25" hidden="1" customHeight="1" x14ac:dyDescent="0.15">
      <c r="A98" s="237"/>
      <c r="B98" s="238"/>
      <c r="C98" s="238"/>
      <c r="D98" s="238"/>
      <c r="E98" s="238"/>
      <c r="F98" s="238"/>
      <c r="G98" s="238"/>
      <c r="H98" s="238"/>
      <c r="I98" s="238"/>
      <c r="J98" s="238"/>
      <c r="K98" s="238"/>
      <c r="L98" s="238"/>
      <c r="M98" s="238"/>
      <c r="N98" s="238"/>
      <c r="O98" s="238"/>
      <c r="P98" s="238"/>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c r="AX98" s="239"/>
      <c r="AY98" s="239"/>
      <c r="AZ98" s="240"/>
      <c r="BA98" s="240"/>
      <c r="BB98" s="240"/>
      <c r="BC98" s="240"/>
      <c r="BD98" s="240"/>
      <c r="BE98" s="233"/>
      <c r="BF98" s="233"/>
      <c r="BG98" s="233"/>
      <c r="BH98" s="233"/>
      <c r="BI98" s="233"/>
      <c r="BJ98" s="233"/>
      <c r="BK98" s="233"/>
      <c r="BL98" s="233"/>
      <c r="BM98" s="233"/>
      <c r="BN98" s="233"/>
      <c r="BO98" s="233"/>
      <c r="BP98" s="233"/>
      <c r="BQ98" s="230">
        <v>92</v>
      </c>
      <c r="BR98" s="23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2"/>
    </row>
    <row r="99" spans="1:131" ht="26.25" hidden="1" customHeight="1" x14ac:dyDescent="0.15">
      <c r="A99" s="237"/>
      <c r="B99" s="238"/>
      <c r="C99" s="238"/>
      <c r="D99" s="238"/>
      <c r="E99" s="238"/>
      <c r="F99" s="238"/>
      <c r="G99" s="238"/>
      <c r="H99" s="238"/>
      <c r="I99" s="238"/>
      <c r="J99" s="238"/>
      <c r="K99" s="238"/>
      <c r="L99" s="238"/>
      <c r="M99" s="238"/>
      <c r="N99" s="238"/>
      <c r="O99" s="238"/>
      <c r="P99" s="238"/>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c r="AX99" s="239"/>
      <c r="AY99" s="239"/>
      <c r="AZ99" s="240"/>
      <c r="BA99" s="240"/>
      <c r="BB99" s="240"/>
      <c r="BC99" s="240"/>
      <c r="BD99" s="240"/>
      <c r="BE99" s="233"/>
      <c r="BF99" s="233"/>
      <c r="BG99" s="233"/>
      <c r="BH99" s="233"/>
      <c r="BI99" s="233"/>
      <c r="BJ99" s="233"/>
      <c r="BK99" s="233"/>
      <c r="BL99" s="233"/>
      <c r="BM99" s="233"/>
      <c r="BN99" s="233"/>
      <c r="BO99" s="233"/>
      <c r="BP99" s="233"/>
      <c r="BQ99" s="230">
        <v>93</v>
      </c>
      <c r="BR99" s="23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2"/>
    </row>
    <row r="100" spans="1:131" ht="26.25" hidden="1" customHeight="1" x14ac:dyDescent="0.15">
      <c r="A100" s="237"/>
      <c r="B100" s="238"/>
      <c r="C100" s="238"/>
      <c r="D100" s="238"/>
      <c r="E100" s="238"/>
      <c r="F100" s="238"/>
      <c r="G100" s="238"/>
      <c r="H100" s="238"/>
      <c r="I100" s="238"/>
      <c r="J100" s="238"/>
      <c r="K100" s="238"/>
      <c r="L100" s="238"/>
      <c r="M100" s="238"/>
      <c r="N100" s="238"/>
      <c r="O100" s="238"/>
      <c r="P100" s="238"/>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39"/>
      <c r="AY100" s="239"/>
      <c r="AZ100" s="240"/>
      <c r="BA100" s="240"/>
      <c r="BB100" s="240"/>
      <c r="BC100" s="240"/>
      <c r="BD100" s="240"/>
      <c r="BE100" s="233"/>
      <c r="BF100" s="233"/>
      <c r="BG100" s="233"/>
      <c r="BH100" s="233"/>
      <c r="BI100" s="233"/>
      <c r="BJ100" s="233"/>
      <c r="BK100" s="233"/>
      <c r="BL100" s="233"/>
      <c r="BM100" s="233"/>
      <c r="BN100" s="233"/>
      <c r="BO100" s="233"/>
      <c r="BP100" s="233"/>
      <c r="BQ100" s="230">
        <v>94</v>
      </c>
      <c r="BR100" s="23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2"/>
    </row>
    <row r="101" spans="1:131" ht="26.25" hidden="1" customHeight="1" x14ac:dyDescent="0.15">
      <c r="A101" s="237"/>
      <c r="B101" s="238"/>
      <c r="C101" s="238"/>
      <c r="D101" s="238"/>
      <c r="E101" s="238"/>
      <c r="F101" s="238"/>
      <c r="G101" s="238"/>
      <c r="H101" s="238"/>
      <c r="I101" s="238"/>
      <c r="J101" s="238"/>
      <c r="K101" s="238"/>
      <c r="L101" s="238"/>
      <c r="M101" s="238"/>
      <c r="N101" s="238"/>
      <c r="O101" s="238"/>
      <c r="P101" s="238"/>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40"/>
      <c r="BA101" s="240"/>
      <c r="BB101" s="240"/>
      <c r="BC101" s="240"/>
      <c r="BD101" s="240"/>
      <c r="BE101" s="233"/>
      <c r="BF101" s="233"/>
      <c r="BG101" s="233"/>
      <c r="BH101" s="233"/>
      <c r="BI101" s="233"/>
      <c r="BJ101" s="233"/>
      <c r="BK101" s="233"/>
      <c r="BL101" s="233"/>
      <c r="BM101" s="233"/>
      <c r="BN101" s="233"/>
      <c r="BO101" s="233"/>
      <c r="BP101" s="233"/>
      <c r="BQ101" s="230">
        <v>95</v>
      </c>
      <c r="BR101" s="23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2"/>
    </row>
    <row r="102" spans="1:131" ht="26.25" customHeight="1" thickBot="1" x14ac:dyDescent="0.2">
      <c r="A102" s="237"/>
      <c r="B102" s="238"/>
      <c r="C102" s="238"/>
      <c r="D102" s="238"/>
      <c r="E102" s="238"/>
      <c r="F102" s="238"/>
      <c r="G102" s="238"/>
      <c r="H102" s="238"/>
      <c r="I102" s="238"/>
      <c r="J102" s="238"/>
      <c r="K102" s="238"/>
      <c r="L102" s="238"/>
      <c r="M102" s="238"/>
      <c r="N102" s="238"/>
      <c r="O102" s="238"/>
      <c r="P102" s="238"/>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c r="AY102" s="239"/>
      <c r="AZ102" s="240"/>
      <c r="BA102" s="240"/>
      <c r="BB102" s="240"/>
      <c r="BC102" s="240"/>
      <c r="BD102" s="240"/>
      <c r="BE102" s="233"/>
      <c r="BF102" s="233"/>
      <c r="BG102" s="233"/>
      <c r="BH102" s="233"/>
      <c r="BI102" s="233"/>
      <c r="BJ102" s="233"/>
      <c r="BK102" s="233"/>
      <c r="BL102" s="233"/>
      <c r="BM102" s="233"/>
      <c r="BN102" s="233"/>
      <c r="BO102" s="233"/>
      <c r="BP102" s="233"/>
      <c r="BQ102" s="232" t="s">
        <v>378</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v>
      </c>
      <c r="CS102" s="940"/>
      <c r="CT102" s="940"/>
      <c r="CU102" s="940"/>
      <c r="CV102" s="941"/>
      <c r="CW102" s="939" t="s">
        <v>489</v>
      </c>
      <c r="CX102" s="940"/>
      <c r="CY102" s="940"/>
      <c r="CZ102" s="940"/>
      <c r="DA102" s="941"/>
      <c r="DB102" s="939" t="s">
        <v>489</v>
      </c>
      <c r="DC102" s="940"/>
      <c r="DD102" s="940"/>
      <c r="DE102" s="940"/>
      <c r="DF102" s="941"/>
      <c r="DG102" s="939" t="s">
        <v>489</v>
      </c>
      <c r="DH102" s="940"/>
      <c r="DI102" s="940"/>
      <c r="DJ102" s="940"/>
      <c r="DK102" s="941"/>
      <c r="DL102" s="939" t="s">
        <v>489</v>
      </c>
      <c r="DM102" s="940"/>
      <c r="DN102" s="940"/>
      <c r="DO102" s="940"/>
      <c r="DP102" s="941"/>
      <c r="DQ102" s="939" t="s">
        <v>489</v>
      </c>
      <c r="DR102" s="940"/>
      <c r="DS102" s="940"/>
      <c r="DT102" s="940"/>
      <c r="DU102" s="941"/>
      <c r="DV102" s="924"/>
      <c r="DW102" s="925"/>
      <c r="DX102" s="925"/>
      <c r="DY102" s="925"/>
      <c r="DZ102" s="926"/>
      <c r="EA102" s="222"/>
    </row>
    <row r="103" spans="1:131" ht="26.25" customHeight="1" x14ac:dyDescent="0.15">
      <c r="A103" s="237"/>
      <c r="B103" s="238"/>
      <c r="C103" s="238"/>
      <c r="D103" s="238"/>
      <c r="E103" s="238"/>
      <c r="F103" s="238"/>
      <c r="G103" s="238"/>
      <c r="H103" s="238"/>
      <c r="I103" s="238"/>
      <c r="J103" s="238"/>
      <c r="K103" s="238"/>
      <c r="L103" s="238"/>
      <c r="M103" s="238"/>
      <c r="N103" s="238"/>
      <c r="O103" s="238"/>
      <c r="P103" s="238"/>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c r="AX103" s="239"/>
      <c r="AY103" s="239"/>
      <c r="AZ103" s="240"/>
      <c r="BA103" s="240"/>
      <c r="BB103" s="240"/>
      <c r="BC103" s="240"/>
      <c r="BD103" s="240"/>
      <c r="BE103" s="233"/>
      <c r="BF103" s="233"/>
      <c r="BG103" s="233"/>
      <c r="BH103" s="233"/>
      <c r="BI103" s="233"/>
      <c r="BJ103" s="233"/>
      <c r="BK103" s="233"/>
      <c r="BL103" s="233"/>
      <c r="BM103" s="233"/>
      <c r="BN103" s="233"/>
      <c r="BO103" s="233"/>
      <c r="BP103" s="233"/>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2"/>
    </row>
    <row r="104" spans="1:131" ht="26.25" customHeight="1" x14ac:dyDescent="0.15">
      <c r="A104" s="237"/>
      <c r="B104" s="238"/>
      <c r="C104" s="238"/>
      <c r="D104" s="238"/>
      <c r="E104" s="238"/>
      <c r="F104" s="238"/>
      <c r="G104" s="238"/>
      <c r="H104" s="238"/>
      <c r="I104" s="238"/>
      <c r="J104" s="238"/>
      <c r="K104" s="238"/>
      <c r="L104" s="238"/>
      <c r="M104" s="238"/>
      <c r="N104" s="238"/>
      <c r="O104" s="238"/>
      <c r="P104" s="238"/>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40"/>
      <c r="BA104" s="240"/>
      <c r="BB104" s="240"/>
      <c r="BC104" s="240"/>
      <c r="BD104" s="240"/>
      <c r="BE104" s="233"/>
      <c r="BF104" s="233"/>
      <c r="BG104" s="233"/>
      <c r="BH104" s="233"/>
      <c r="BI104" s="233"/>
      <c r="BJ104" s="233"/>
      <c r="BK104" s="233"/>
      <c r="BL104" s="233"/>
      <c r="BM104" s="233"/>
      <c r="BN104" s="233"/>
      <c r="BO104" s="233"/>
      <c r="BP104" s="233"/>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2"/>
    </row>
    <row r="105" spans="1:131" ht="11.25" customHeight="1" x14ac:dyDescent="0.15">
      <c r="A105" s="233"/>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22"/>
      <c r="BR105" s="222"/>
      <c r="BS105" s="222"/>
      <c r="BT105" s="222"/>
      <c r="BU105" s="222"/>
      <c r="BV105" s="222"/>
      <c r="BW105" s="222"/>
      <c r="BX105" s="222"/>
      <c r="BY105" s="222"/>
      <c r="BZ105" s="222"/>
      <c r="CA105" s="222"/>
      <c r="CB105" s="222"/>
      <c r="CC105" s="222"/>
      <c r="CD105" s="222"/>
      <c r="CE105" s="222"/>
      <c r="CF105" s="222"/>
      <c r="CG105" s="222"/>
      <c r="CH105" s="222"/>
      <c r="CI105" s="222"/>
      <c r="CJ105" s="222"/>
      <c r="CK105" s="222"/>
      <c r="CL105" s="222"/>
      <c r="CM105" s="222"/>
      <c r="CN105" s="222"/>
      <c r="CO105" s="222"/>
      <c r="CP105" s="222"/>
      <c r="CQ105" s="222"/>
      <c r="CR105" s="222"/>
      <c r="CS105" s="222"/>
      <c r="CT105" s="222"/>
      <c r="CU105" s="222"/>
      <c r="CV105" s="222"/>
      <c r="CW105" s="222"/>
      <c r="CX105" s="222"/>
      <c r="CY105" s="222"/>
      <c r="CZ105" s="222"/>
      <c r="DA105" s="222"/>
      <c r="DB105" s="222"/>
      <c r="DC105" s="222"/>
      <c r="DD105" s="222"/>
      <c r="DE105" s="222"/>
      <c r="DF105" s="222"/>
      <c r="DG105" s="222"/>
      <c r="DH105" s="222"/>
      <c r="DI105" s="222"/>
      <c r="DJ105" s="222"/>
      <c r="DK105" s="222"/>
      <c r="DL105" s="222"/>
      <c r="DM105" s="222"/>
      <c r="DN105" s="222"/>
      <c r="DO105" s="222"/>
      <c r="DP105" s="222"/>
      <c r="DQ105" s="222"/>
      <c r="DR105" s="222"/>
      <c r="DS105" s="222"/>
      <c r="DT105" s="222"/>
      <c r="DU105" s="222"/>
      <c r="DV105" s="222"/>
      <c r="DW105" s="222"/>
      <c r="DX105" s="222"/>
      <c r="DY105" s="222"/>
      <c r="DZ105" s="222"/>
      <c r="EA105" s="222"/>
    </row>
    <row r="106" spans="1:131" ht="11.25" customHeight="1" x14ac:dyDescent="0.15">
      <c r="A106" s="233"/>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22"/>
      <c r="BR106" s="222"/>
      <c r="BS106" s="222"/>
      <c r="BT106" s="222"/>
      <c r="BU106" s="222"/>
      <c r="BV106" s="222"/>
      <c r="BW106" s="222"/>
      <c r="BX106" s="222"/>
      <c r="BY106" s="222"/>
      <c r="BZ106" s="222"/>
      <c r="CA106" s="222"/>
      <c r="CB106" s="222"/>
      <c r="CC106" s="222"/>
      <c r="CD106" s="222"/>
      <c r="CE106" s="222"/>
      <c r="CF106" s="222"/>
      <c r="CG106" s="222"/>
      <c r="CH106" s="222"/>
      <c r="CI106" s="222"/>
      <c r="CJ106" s="222"/>
      <c r="CK106" s="222"/>
      <c r="CL106" s="222"/>
      <c r="CM106" s="222"/>
      <c r="CN106" s="222"/>
      <c r="CO106" s="222"/>
      <c r="CP106" s="222"/>
      <c r="CQ106" s="222"/>
      <c r="CR106" s="222"/>
      <c r="CS106" s="222"/>
      <c r="CT106" s="222"/>
      <c r="CU106" s="222"/>
      <c r="CV106" s="222"/>
      <c r="CW106" s="222"/>
      <c r="CX106" s="222"/>
      <c r="CY106" s="222"/>
      <c r="CZ106" s="222"/>
      <c r="DA106" s="222"/>
      <c r="DB106" s="222"/>
      <c r="DC106" s="222"/>
      <c r="DD106" s="222"/>
      <c r="DE106" s="222"/>
      <c r="DF106" s="222"/>
      <c r="DG106" s="222"/>
      <c r="DH106" s="222"/>
      <c r="DI106" s="222"/>
      <c r="DJ106" s="222"/>
      <c r="DK106" s="222"/>
      <c r="DL106" s="222"/>
      <c r="DM106" s="222"/>
      <c r="DN106" s="222"/>
      <c r="DO106" s="222"/>
      <c r="DP106" s="222"/>
      <c r="DQ106" s="222"/>
      <c r="DR106" s="222"/>
      <c r="DS106" s="222"/>
      <c r="DT106" s="222"/>
      <c r="DU106" s="222"/>
      <c r="DV106" s="222"/>
      <c r="DW106" s="222"/>
      <c r="DX106" s="222"/>
      <c r="DY106" s="222"/>
      <c r="DZ106" s="222"/>
      <c r="EA106" s="222"/>
    </row>
    <row r="107" spans="1:131" s="222" customFormat="1" ht="26.25" customHeight="1" thickBot="1" x14ac:dyDescent="0.2">
      <c r="A107" s="241" t="s">
        <v>407</v>
      </c>
      <c r="B107" s="242"/>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242"/>
      <c r="AF107" s="242"/>
      <c r="AG107" s="242"/>
      <c r="AH107" s="242"/>
      <c r="AI107" s="242"/>
      <c r="AJ107" s="242"/>
      <c r="AK107" s="242"/>
      <c r="AL107" s="242"/>
      <c r="AM107" s="242"/>
      <c r="AN107" s="242"/>
      <c r="AO107" s="242"/>
      <c r="AP107" s="242"/>
      <c r="AQ107" s="242"/>
      <c r="AR107" s="242"/>
      <c r="AS107" s="242"/>
      <c r="AT107" s="242"/>
      <c r="AU107" s="241" t="s">
        <v>408</v>
      </c>
      <c r="AV107" s="242"/>
      <c r="AW107" s="242"/>
      <c r="AX107" s="242"/>
      <c r="AY107" s="242"/>
      <c r="AZ107" s="242"/>
      <c r="BA107" s="242"/>
      <c r="BB107" s="242"/>
      <c r="BC107" s="242"/>
      <c r="BD107" s="242"/>
      <c r="BE107" s="242"/>
      <c r="BF107" s="242"/>
      <c r="BG107" s="242"/>
      <c r="BH107" s="242"/>
      <c r="BI107" s="242"/>
      <c r="BJ107" s="242"/>
      <c r="BK107" s="242"/>
      <c r="BL107" s="242"/>
      <c r="BM107" s="242"/>
      <c r="BN107" s="242"/>
      <c r="BO107" s="242"/>
      <c r="BP107" s="242"/>
      <c r="BQ107" s="242"/>
      <c r="BR107" s="242"/>
      <c r="BS107" s="242"/>
      <c r="BT107" s="242"/>
      <c r="BU107" s="242"/>
      <c r="BV107" s="242"/>
      <c r="BW107" s="242"/>
      <c r="BX107" s="242"/>
      <c r="BY107" s="242"/>
      <c r="BZ107" s="242"/>
      <c r="CA107" s="242"/>
      <c r="CB107" s="242"/>
      <c r="CC107" s="242"/>
      <c r="CD107" s="242"/>
      <c r="CE107" s="242"/>
      <c r="CF107" s="242"/>
      <c r="CG107" s="242"/>
      <c r="CH107" s="242"/>
      <c r="CI107" s="242"/>
      <c r="CJ107" s="242"/>
      <c r="CK107" s="242"/>
      <c r="CL107" s="242"/>
      <c r="CM107" s="242"/>
      <c r="CN107" s="242"/>
      <c r="CO107" s="242"/>
      <c r="CP107" s="242"/>
      <c r="CQ107" s="242"/>
      <c r="CR107" s="242"/>
      <c r="CS107" s="242"/>
      <c r="CT107" s="242"/>
      <c r="CU107" s="242"/>
      <c r="CV107" s="242"/>
      <c r="CW107" s="242"/>
      <c r="CX107" s="242"/>
      <c r="CY107" s="242"/>
      <c r="CZ107" s="242"/>
      <c r="DA107" s="242"/>
      <c r="DB107" s="242"/>
      <c r="DC107" s="242"/>
      <c r="DD107" s="242"/>
      <c r="DE107" s="242"/>
      <c r="DF107" s="242"/>
      <c r="DG107" s="242"/>
      <c r="DH107" s="242"/>
      <c r="DI107" s="242"/>
      <c r="DJ107" s="242"/>
      <c r="DK107" s="242"/>
      <c r="DL107" s="242"/>
      <c r="DM107" s="242"/>
      <c r="DN107" s="242"/>
      <c r="DO107" s="242"/>
      <c r="DP107" s="242"/>
      <c r="DQ107" s="242"/>
      <c r="DR107" s="242"/>
      <c r="DS107" s="242"/>
      <c r="DT107" s="242"/>
      <c r="DU107" s="242"/>
      <c r="DV107" s="242"/>
      <c r="DW107" s="242"/>
      <c r="DX107" s="242"/>
      <c r="DY107" s="242"/>
      <c r="DZ107" s="242"/>
    </row>
    <row r="108" spans="1:131" s="222" customFormat="1" ht="26.25" customHeight="1" x14ac:dyDescent="0.1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2" customFormat="1" ht="26.25" customHeight="1" x14ac:dyDescent="0.15">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22" customFormat="1" ht="26.25" customHeight="1" x14ac:dyDescent="0.15">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1199962</v>
      </c>
      <c r="AB110" s="876"/>
      <c r="AC110" s="876"/>
      <c r="AD110" s="876"/>
      <c r="AE110" s="877"/>
      <c r="AF110" s="878">
        <v>1248645</v>
      </c>
      <c r="AG110" s="876"/>
      <c r="AH110" s="876"/>
      <c r="AI110" s="876"/>
      <c r="AJ110" s="877"/>
      <c r="AK110" s="878">
        <v>1248053</v>
      </c>
      <c r="AL110" s="876"/>
      <c r="AM110" s="876"/>
      <c r="AN110" s="876"/>
      <c r="AO110" s="877"/>
      <c r="AP110" s="879">
        <v>22.5</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14116586</v>
      </c>
      <c r="BR110" s="829"/>
      <c r="BS110" s="829"/>
      <c r="BT110" s="829"/>
      <c r="BU110" s="829"/>
      <c r="BV110" s="829">
        <v>16366361</v>
      </c>
      <c r="BW110" s="829"/>
      <c r="BX110" s="829"/>
      <c r="BY110" s="829"/>
      <c r="BZ110" s="829"/>
      <c r="CA110" s="829">
        <v>21450025</v>
      </c>
      <c r="CB110" s="829"/>
      <c r="CC110" s="829"/>
      <c r="CD110" s="829"/>
      <c r="CE110" s="829"/>
      <c r="CF110" s="853">
        <v>386.2</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2" customFormat="1" ht="26.25" customHeight="1" x14ac:dyDescent="0.15">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2" customFormat="1" ht="26.25" customHeight="1" x14ac:dyDescent="0.15">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4473552</v>
      </c>
      <c r="BR112" s="804"/>
      <c r="BS112" s="804"/>
      <c r="BT112" s="804"/>
      <c r="BU112" s="804"/>
      <c r="BV112" s="804">
        <v>4427050</v>
      </c>
      <c r="BW112" s="804"/>
      <c r="BX112" s="804"/>
      <c r="BY112" s="804"/>
      <c r="BZ112" s="804"/>
      <c r="CA112" s="804">
        <v>4049538</v>
      </c>
      <c r="CB112" s="804"/>
      <c r="CC112" s="804"/>
      <c r="CD112" s="804"/>
      <c r="CE112" s="804"/>
      <c r="CF112" s="862">
        <v>72.900000000000006</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2" customFormat="1" ht="26.25" customHeight="1" x14ac:dyDescent="0.15">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363489</v>
      </c>
      <c r="AB113" s="906"/>
      <c r="AC113" s="906"/>
      <c r="AD113" s="906"/>
      <c r="AE113" s="907"/>
      <c r="AF113" s="908">
        <v>318731</v>
      </c>
      <c r="AG113" s="906"/>
      <c r="AH113" s="906"/>
      <c r="AI113" s="906"/>
      <c r="AJ113" s="907"/>
      <c r="AK113" s="908">
        <v>295006</v>
      </c>
      <c r="AL113" s="906"/>
      <c r="AM113" s="906"/>
      <c r="AN113" s="906"/>
      <c r="AO113" s="907"/>
      <c r="AP113" s="909">
        <v>5.3</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2" customFormat="1" ht="26.25" customHeight="1" x14ac:dyDescent="0.15">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1751216</v>
      </c>
      <c r="BR114" s="804"/>
      <c r="BS114" s="804"/>
      <c r="BT114" s="804"/>
      <c r="BU114" s="804"/>
      <c r="BV114" s="804">
        <v>1723493</v>
      </c>
      <c r="BW114" s="804"/>
      <c r="BX114" s="804"/>
      <c r="BY114" s="804"/>
      <c r="BZ114" s="804"/>
      <c r="CA114" s="804">
        <v>1779606</v>
      </c>
      <c r="CB114" s="804"/>
      <c r="CC114" s="804"/>
      <c r="CD114" s="804"/>
      <c r="CE114" s="804"/>
      <c r="CF114" s="862">
        <v>32</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2" customFormat="1" ht="26.25" customHeight="1" x14ac:dyDescent="0.15">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2" customFormat="1" ht="26.25" customHeight="1" x14ac:dyDescent="0.15">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1563451</v>
      </c>
      <c r="AB117" s="890"/>
      <c r="AC117" s="890"/>
      <c r="AD117" s="890"/>
      <c r="AE117" s="891"/>
      <c r="AF117" s="892">
        <v>1567376</v>
      </c>
      <c r="AG117" s="890"/>
      <c r="AH117" s="890"/>
      <c r="AI117" s="890"/>
      <c r="AJ117" s="891"/>
      <c r="AK117" s="892">
        <v>1543059</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2" customFormat="1" ht="26.25" customHeight="1" x14ac:dyDescent="0.15">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2" customFormat="1" ht="26.25" customHeight="1" x14ac:dyDescent="0.15">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3" t="s">
        <v>177</v>
      </c>
      <c r="BA119" s="243"/>
      <c r="BB119" s="243"/>
      <c r="BC119" s="243"/>
      <c r="BD119" s="243"/>
      <c r="BE119" s="243"/>
      <c r="BF119" s="243"/>
      <c r="BG119" s="243"/>
      <c r="BH119" s="243"/>
      <c r="BI119" s="243"/>
      <c r="BJ119" s="243"/>
      <c r="BK119" s="243"/>
      <c r="BL119" s="243"/>
      <c r="BM119" s="243"/>
      <c r="BN119" s="243"/>
      <c r="BO119" s="864" t="s">
        <v>444</v>
      </c>
      <c r="BP119" s="865"/>
      <c r="BQ119" s="866">
        <v>20341354</v>
      </c>
      <c r="BR119" s="832"/>
      <c r="BS119" s="832"/>
      <c r="BT119" s="832"/>
      <c r="BU119" s="832"/>
      <c r="BV119" s="832">
        <v>22516904</v>
      </c>
      <c r="BW119" s="832"/>
      <c r="BX119" s="832"/>
      <c r="BY119" s="832"/>
      <c r="BZ119" s="832"/>
      <c r="CA119" s="832">
        <v>27279169</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2" customFormat="1" ht="26.25" customHeight="1" x14ac:dyDescent="0.15">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6638376</v>
      </c>
      <c r="BR120" s="829"/>
      <c r="BS120" s="829"/>
      <c r="BT120" s="829"/>
      <c r="BU120" s="829"/>
      <c r="BV120" s="829">
        <v>6755744</v>
      </c>
      <c r="BW120" s="829"/>
      <c r="BX120" s="829"/>
      <c r="BY120" s="829"/>
      <c r="BZ120" s="829"/>
      <c r="CA120" s="829">
        <v>6528609</v>
      </c>
      <c r="CB120" s="829"/>
      <c r="CC120" s="829"/>
      <c r="CD120" s="829"/>
      <c r="CE120" s="829"/>
      <c r="CF120" s="853">
        <v>117.5</v>
      </c>
      <c r="CG120" s="854"/>
      <c r="CH120" s="854"/>
      <c r="CI120" s="854"/>
      <c r="CJ120" s="854"/>
      <c r="CK120" s="855" t="s">
        <v>448</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v>3797666</v>
      </c>
      <c r="DM120" s="829"/>
      <c r="DN120" s="829"/>
      <c r="DO120" s="829"/>
      <c r="DP120" s="829"/>
      <c r="DQ120" s="829">
        <v>3409199</v>
      </c>
      <c r="DR120" s="829"/>
      <c r="DS120" s="829"/>
      <c r="DT120" s="829"/>
      <c r="DU120" s="829"/>
      <c r="DV120" s="830">
        <v>61.4</v>
      </c>
      <c r="DW120" s="830"/>
      <c r="DX120" s="830"/>
      <c r="DY120" s="830"/>
      <c r="DZ120" s="831"/>
    </row>
    <row r="121" spans="1:130" s="222" customFormat="1" ht="26.25" customHeight="1" x14ac:dyDescent="0.15">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249977</v>
      </c>
      <c r="BR121" s="804"/>
      <c r="BS121" s="804"/>
      <c r="BT121" s="804"/>
      <c r="BU121" s="804"/>
      <c r="BV121" s="804">
        <v>408940</v>
      </c>
      <c r="BW121" s="804"/>
      <c r="BX121" s="804"/>
      <c r="BY121" s="804"/>
      <c r="BZ121" s="804"/>
      <c r="CA121" s="804">
        <v>416702</v>
      </c>
      <c r="CB121" s="804"/>
      <c r="CC121" s="804"/>
      <c r="CD121" s="804"/>
      <c r="CE121" s="804"/>
      <c r="CF121" s="862">
        <v>7.5</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482532</v>
      </c>
      <c r="DH121" s="804"/>
      <c r="DI121" s="804"/>
      <c r="DJ121" s="804"/>
      <c r="DK121" s="804"/>
      <c r="DL121" s="804">
        <v>629384</v>
      </c>
      <c r="DM121" s="804"/>
      <c r="DN121" s="804"/>
      <c r="DO121" s="804"/>
      <c r="DP121" s="804"/>
      <c r="DQ121" s="804">
        <v>640339</v>
      </c>
      <c r="DR121" s="804"/>
      <c r="DS121" s="804"/>
      <c r="DT121" s="804"/>
      <c r="DU121" s="804"/>
      <c r="DV121" s="781">
        <v>11.5</v>
      </c>
      <c r="DW121" s="781"/>
      <c r="DX121" s="781"/>
      <c r="DY121" s="781"/>
      <c r="DZ121" s="782"/>
    </row>
    <row r="122" spans="1:130" s="222" customFormat="1" ht="26.25" customHeight="1" x14ac:dyDescent="0.15">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13736190</v>
      </c>
      <c r="BR122" s="832"/>
      <c r="BS122" s="832"/>
      <c r="BT122" s="832"/>
      <c r="BU122" s="832"/>
      <c r="BV122" s="832">
        <v>15743956</v>
      </c>
      <c r="BW122" s="832"/>
      <c r="BX122" s="832"/>
      <c r="BY122" s="832"/>
      <c r="BZ122" s="832"/>
      <c r="CA122" s="832">
        <v>19111304</v>
      </c>
      <c r="CB122" s="832"/>
      <c r="CC122" s="832"/>
      <c r="CD122" s="832"/>
      <c r="CE122" s="832"/>
      <c r="CF122" s="833">
        <v>344.1</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2" customFormat="1" ht="26.25" customHeight="1" x14ac:dyDescent="0.15">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3" t="s">
        <v>177</v>
      </c>
      <c r="BA123" s="243"/>
      <c r="BB123" s="243"/>
      <c r="BC123" s="243"/>
      <c r="BD123" s="243"/>
      <c r="BE123" s="243"/>
      <c r="BF123" s="243"/>
      <c r="BG123" s="243"/>
      <c r="BH123" s="243"/>
      <c r="BI123" s="243"/>
      <c r="BJ123" s="243"/>
      <c r="BK123" s="243"/>
      <c r="BL123" s="243"/>
      <c r="BM123" s="243"/>
      <c r="BN123" s="243"/>
      <c r="BO123" s="864" t="s">
        <v>452</v>
      </c>
      <c r="BP123" s="865"/>
      <c r="BQ123" s="819">
        <v>20624543</v>
      </c>
      <c r="BR123" s="820"/>
      <c r="BS123" s="820"/>
      <c r="BT123" s="820"/>
      <c r="BU123" s="820"/>
      <c r="BV123" s="820">
        <v>22908640</v>
      </c>
      <c r="BW123" s="820"/>
      <c r="BX123" s="820"/>
      <c r="BY123" s="820"/>
      <c r="BZ123" s="820"/>
      <c r="CA123" s="820">
        <v>26056615</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2" customFormat="1" ht="26.25" customHeight="1" thickBot="1" x14ac:dyDescent="0.2">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v>22</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v>3991020</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2" customFormat="1" ht="26.25" customHeight="1" x14ac:dyDescent="0.15">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4"/>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24"/>
      <c r="BR125" s="224"/>
      <c r="BS125" s="224"/>
      <c r="BT125" s="224"/>
      <c r="BU125" s="224"/>
      <c r="BV125" s="224"/>
      <c r="BW125" s="224"/>
      <c r="BX125" s="224"/>
      <c r="BY125" s="224"/>
      <c r="BZ125" s="224"/>
      <c r="CA125" s="224"/>
      <c r="CB125" s="224"/>
      <c r="CC125" s="224"/>
      <c r="CD125" s="224"/>
      <c r="CE125" s="224"/>
      <c r="CF125" s="224"/>
      <c r="CG125" s="224"/>
      <c r="CH125" s="224"/>
      <c r="CI125" s="224"/>
      <c r="CJ125" s="24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2" customFormat="1" ht="26.25" customHeight="1" thickBot="1" x14ac:dyDescent="0.2">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4"/>
      <c r="AV126" s="224"/>
      <c r="AW126" s="224"/>
      <c r="AX126" s="224"/>
      <c r="AY126" s="224"/>
      <c r="AZ126" s="224"/>
      <c r="BA126" s="224"/>
      <c r="BB126" s="224"/>
      <c r="BC126" s="224"/>
      <c r="BD126" s="224"/>
      <c r="BE126" s="224"/>
      <c r="BF126" s="224"/>
      <c r="BG126" s="224"/>
      <c r="BH126" s="224"/>
      <c r="BI126" s="224"/>
      <c r="BJ126" s="224"/>
      <c r="BK126" s="224"/>
      <c r="BL126" s="224"/>
      <c r="BM126" s="224"/>
      <c r="BN126" s="224"/>
      <c r="BO126" s="224"/>
      <c r="BP126" s="224"/>
      <c r="BQ126" s="224"/>
      <c r="BR126" s="224"/>
      <c r="BS126" s="224"/>
      <c r="BT126" s="224"/>
      <c r="BU126" s="224"/>
      <c r="BV126" s="224"/>
      <c r="BW126" s="224"/>
      <c r="BX126" s="224"/>
      <c r="BY126" s="224"/>
      <c r="BZ126" s="224"/>
      <c r="CA126" s="224"/>
      <c r="CB126" s="224"/>
      <c r="CC126" s="224"/>
      <c r="CD126" s="247"/>
      <c r="CE126" s="247"/>
      <c r="CF126" s="247"/>
      <c r="CG126" s="224"/>
      <c r="CH126" s="224"/>
      <c r="CI126" s="224"/>
      <c r="CJ126" s="24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2"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4"/>
      <c r="AV127" s="224"/>
      <c r="AW127" s="22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24"/>
      <c r="CB127" s="224"/>
      <c r="CC127" s="224"/>
      <c r="CD127" s="247"/>
      <c r="CE127" s="247"/>
      <c r="CF127" s="247"/>
      <c r="CG127" s="224"/>
      <c r="CH127" s="224"/>
      <c r="CI127" s="224"/>
      <c r="CJ127" s="24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2" customFormat="1" ht="26.25" customHeight="1" thickBot="1" x14ac:dyDescent="0.2">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58884</v>
      </c>
      <c r="AB128" s="788"/>
      <c r="AC128" s="788"/>
      <c r="AD128" s="788"/>
      <c r="AE128" s="789"/>
      <c r="AF128" s="790">
        <v>33350</v>
      </c>
      <c r="AG128" s="788"/>
      <c r="AH128" s="788"/>
      <c r="AI128" s="788"/>
      <c r="AJ128" s="789"/>
      <c r="AK128" s="790">
        <v>25713</v>
      </c>
      <c r="AL128" s="788"/>
      <c r="AM128" s="788"/>
      <c r="AN128" s="788"/>
      <c r="AO128" s="789"/>
      <c r="AP128" s="791"/>
      <c r="AQ128" s="792"/>
      <c r="AR128" s="792"/>
      <c r="AS128" s="792"/>
      <c r="AT128" s="793"/>
      <c r="AU128" s="224"/>
      <c r="AV128" s="224"/>
      <c r="AW128" s="224"/>
      <c r="AX128" s="794" t="s">
        <v>466</v>
      </c>
      <c r="AY128" s="795"/>
      <c r="AZ128" s="795"/>
      <c r="BA128" s="795"/>
      <c r="BB128" s="795"/>
      <c r="BC128" s="795"/>
      <c r="BD128" s="795"/>
      <c r="BE128" s="796"/>
      <c r="BF128" s="773" t="s">
        <v>122</v>
      </c>
      <c r="BG128" s="774"/>
      <c r="BH128" s="774"/>
      <c r="BI128" s="774"/>
      <c r="BJ128" s="774"/>
      <c r="BK128" s="774"/>
      <c r="BL128" s="797"/>
      <c r="BM128" s="773">
        <v>14.14</v>
      </c>
      <c r="BN128" s="774"/>
      <c r="BO128" s="774"/>
      <c r="BP128" s="774"/>
      <c r="BQ128" s="774"/>
      <c r="BR128" s="774"/>
      <c r="BS128" s="797"/>
      <c r="BT128" s="773">
        <v>20</v>
      </c>
      <c r="BU128" s="774"/>
      <c r="BV128" s="774"/>
      <c r="BW128" s="774"/>
      <c r="BX128" s="774"/>
      <c r="BY128" s="774"/>
      <c r="BZ128" s="775"/>
      <c r="CA128" s="247"/>
      <c r="CB128" s="247"/>
      <c r="CC128" s="247"/>
      <c r="CD128" s="247"/>
      <c r="CE128" s="247"/>
      <c r="CF128" s="247"/>
      <c r="CG128" s="224"/>
      <c r="CH128" s="224"/>
      <c r="CI128" s="224"/>
      <c r="CJ128" s="24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6957535</v>
      </c>
      <c r="AB129" s="767"/>
      <c r="AC129" s="767"/>
      <c r="AD129" s="767"/>
      <c r="AE129" s="768"/>
      <c r="AF129" s="769">
        <v>6730951</v>
      </c>
      <c r="AG129" s="767"/>
      <c r="AH129" s="767"/>
      <c r="AI129" s="767"/>
      <c r="AJ129" s="768"/>
      <c r="AK129" s="769">
        <v>6740284</v>
      </c>
      <c r="AL129" s="767"/>
      <c r="AM129" s="767"/>
      <c r="AN129" s="767"/>
      <c r="AO129" s="768"/>
      <c r="AP129" s="770"/>
      <c r="AQ129" s="771"/>
      <c r="AR129" s="771"/>
      <c r="AS129" s="771"/>
      <c r="AT129" s="772"/>
      <c r="AU129" s="225"/>
      <c r="AV129" s="225"/>
      <c r="AW129" s="225"/>
      <c r="AX129" s="738" t="s">
        <v>469</v>
      </c>
      <c r="AY129" s="739"/>
      <c r="AZ129" s="739"/>
      <c r="BA129" s="739"/>
      <c r="BB129" s="739"/>
      <c r="BC129" s="739"/>
      <c r="BD129" s="739"/>
      <c r="BE129" s="740"/>
      <c r="BF129" s="757" t="s">
        <v>122</v>
      </c>
      <c r="BG129" s="758"/>
      <c r="BH129" s="758"/>
      <c r="BI129" s="758"/>
      <c r="BJ129" s="758"/>
      <c r="BK129" s="758"/>
      <c r="BL129" s="759"/>
      <c r="BM129" s="757">
        <v>19.14</v>
      </c>
      <c r="BN129" s="758"/>
      <c r="BO129" s="758"/>
      <c r="BP129" s="758"/>
      <c r="BQ129" s="758"/>
      <c r="BR129" s="758"/>
      <c r="BS129" s="759"/>
      <c r="BT129" s="757">
        <v>30</v>
      </c>
      <c r="BU129" s="758"/>
      <c r="BV129" s="758"/>
      <c r="BW129" s="758"/>
      <c r="BX129" s="758"/>
      <c r="BY129" s="758"/>
      <c r="BZ129" s="760"/>
      <c r="CA129" s="248"/>
      <c r="CB129" s="248"/>
      <c r="CC129" s="248"/>
      <c r="CD129" s="248"/>
      <c r="CE129" s="248"/>
      <c r="CF129" s="248"/>
      <c r="CG129" s="248"/>
      <c r="CH129" s="248"/>
      <c r="CI129" s="248"/>
      <c r="CJ129" s="248"/>
      <c r="CK129" s="248"/>
      <c r="CL129" s="248"/>
      <c r="CM129" s="248"/>
      <c r="CN129" s="248"/>
      <c r="CO129" s="248"/>
      <c r="CP129" s="248"/>
      <c r="CQ129" s="248"/>
      <c r="CR129" s="248"/>
      <c r="CS129" s="248"/>
      <c r="CT129" s="248"/>
      <c r="CU129" s="248"/>
      <c r="CV129" s="248"/>
      <c r="CW129" s="248"/>
      <c r="CX129" s="248"/>
      <c r="CY129" s="248"/>
      <c r="CZ129" s="248"/>
      <c r="DA129" s="248"/>
      <c r="DB129" s="248"/>
      <c r="DC129" s="248"/>
      <c r="DD129" s="248"/>
      <c r="DE129" s="248"/>
      <c r="DF129" s="248"/>
      <c r="DG129" s="248"/>
      <c r="DH129" s="248"/>
      <c r="DI129" s="248"/>
      <c r="DJ129" s="248"/>
      <c r="DK129" s="248"/>
      <c r="DL129" s="248"/>
      <c r="DM129" s="248"/>
      <c r="DN129" s="248"/>
      <c r="DO129" s="248"/>
      <c r="DP129" s="225"/>
      <c r="DQ129" s="225"/>
      <c r="DR129" s="225"/>
      <c r="DS129" s="225"/>
      <c r="DT129" s="225"/>
      <c r="DU129" s="225"/>
      <c r="DV129" s="225"/>
      <c r="DW129" s="225"/>
      <c r="DX129" s="225"/>
      <c r="DY129" s="225"/>
      <c r="DZ129" s="225"/>
    </row>
    <row r="130" spans="1:131" s="222"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1220880</v>
      </c>
      <c r="AB130" s="767"/>
      <c r="AC130" s="767"/>
      <c r="AD130" s="767"/>
      <c r="AE130" s="768"/>
      <c r="AF130" s="769">
        <v>1245920</v>
      </c>
      <c r="AG130" s="767"/>
      <c r="AH130" s="767"/>
      <c r="AI130" s="767"/>
      <c r="AJ130" s="768"/>
      <c r="AK130" s="769">
        <v>1186226</v>
      </c>
      <c r="AL130" s="767"/>
      <c r="AM130" s="767"/>
      <c r="AN130" s="767"/>
      <c r="AO130" s="768"/>
      <c r="AP130" s="770"/>
      <c r="AQ130" s="771"/>
      <c r="AR130" s="771"/>
      <c r="AS130" s="771"/>
      <c r="AT130" s="772"/>
      <c r="AU130" s="225"/>
      <c r="AV130" s="225"/>
      <c r="AW130" s="225"/>
      <c r="AX130" s="738" t="s">
        <v>472</v>
      </c>
      <c r="AY130" s="739"/>
      <c r="AZ130" s="739"/>
      <c r="BA130" s="739"/>
      <c r="BB130" s="739"/>
      <c r="BC130" s="739"/>
      <c r="BD130" s="739"/>
      <c r="BE130" s="740"/>
      <c r="BF130" s="741">
        <v>5.3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48"/>
      <c r="CB130" s="248"/>
      <c r="CC130" s="248"/>
      <c r="CD130" s="248"/>
      <c r="CE130" s="248"/>
      <c r="CF130" s="248"/>
      <c r="CG130" s="248"/>
      <c r="CH130" s="248"/>
      <c r="CI130" s="248"/>
      <c r="CJ130" s="248"/>
      <c r="CK130" s="248"/>
      <c r="CL130" s="248"/>
      <c r="CM130" s="248"/>
      <c r="CN130" s="248"/>
      <c r="CO130" s="248"/>
      <c r="CP130" s="248"/>
      <c r="CQ130" s="248"/>
      <c r="CR130" s="248"/>
      <c r="CS130" s="248"/>
      <c r="CT130" s="248"/>
      <c r="CU130" s="248"/>
      <c r="CV130" s="248"/>
      <c r="CW130" s="248"/>
      <c r="CX130" s="248"/>
      <c r="CY130" s="248"/>
      <c r="CZ130" s="248"/>
      <c r="DA130" s="248"/>
      <c r="DB130" s="248"/>
      <c r="DC130" s="248"/>
      <c r="DD130" s="248"/>
      <c r="DE130" s="248"/>
      <c r="DF130" s="248"/>
      <c r="DG130" s="248"/>
      <c r="DH130" s="248"/>
      <c r="DI130" s="248"/>
      <c r="DJ130" s="248"/>
      <c r="DK130" s="248"/>
      <c r="DL130" s="248"/>
      <c r="DM130" s="248"/>
      <c r="DN130" s="248"/>
      <c r="DO130" s="248"/>
      <c r="DP130" s="225"/>
      <c r="DQ130" s="225"/>
      <c r="DR130" s="225"/>
      <c r="DS130" s="225"/>
      <c r="DT130" s="225"/>
      <c r="DU130" s="225"/>
      <c r="DV130" s="225"/>
      <c r="DW130" s="225"/>
      <c r="DX130" s="225"/>
      <c r="DY130" s="225"/>
      <c r="DZ130" s="225"/>
    </row>
    <row r="131" spans="1:131" s="22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5736655</v>
      </c>
      <c r="AB131" s="751"/>
      <c r="AC131" s="751"/>
      <c r="AD131" s="751"/>
      <c r="AE131" s="752"/>
      <c r="AF131" s="753">
        <v>5485031</v>
      </c>
      <c r="AG131" s="751"/>
      <c r="AH131" s="751"/>
      <c r="AI131" s="751"/>
      <c r="AJ131" s="752"/>
      <c r="AK131" s="753">
        <v>5554058</v>
      </c>
      <c r="AL131" s="751"/>
      <c r="AM131" s="751"/>
      <c r="AN131" s="751"/>
      <c r="AO131" s="752"/>
      <c r="AP131" s="754"/>
      <c r="AQ131" s="755"/>
      <c r="AR131" s="755"/>
      <c r="AS131" s="755"/>
      <c r="AT131" s="756"/>
      <c r="AU131" s="225"/>
      <c r="AV131" s="225"/>
      <c r="AW131" s="225"/>
      <c r="AX131" s="716" t="s">
        <v>474</v>
      </c>
      <c r="AY131" s="717"/>
      <c r="AZ131" s="717"/>
      <c r="BA131" s="717"/>
      <c r="BB131" s="717"/>
      <c r="BC131" s="717"/>
      <c r="BD131" s="717"/>
      <c r="BE131" s="718"/>
      <c r="BF131" s="719">
        <v>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48"/>
      <c r="CB131" s="248"/>
      <c r="CC131" s="248"/>
      <c r="CD131" s="248"/>
      <c r="CE131" s="248"/>
      <c r="CF131" s="248"/>
      <c r="CG131" s="248"/>
      <c r="CH131" s="248"/>
      <c r="CI131" s="248"/>
      <c r="CJ131" s="248"/>
      <c r="CK131" s="248"/>
      <c r="CL131" s="248"/>
      <c r="CM131" s="248"/>
      <c r="CN131" s="248"/>
      <c r="CO131" s="248"/>
      <c r="CP131" s="248"/>
      <c r="CQ131" s="248"/>
      <c r="CR131" s="248"/>
      <c r="CS131" s="248"/>
      <c r="CT131" s="248"/>
      <c r="CU131" s="248"/>
      <c r="CV131" s="248"/>
      <c r="CW131" s="248"/>
      <c r="CX131" s="248"/>
      <c r="CY131" s="248"/>
      <c r="CZ131" s="248"/>
      <c r="DA131" s="248"/>
      <c r="DB131" s="248"/>
      <c r="DC131" s="248"/>
      <c r="DD131" s="248"/>
      <c r="DE131" s="248"/>
      <c r="DF131" s="248"/>
      <c r="DG131" s="248"/>
      <c r="DH131" s="248"/>
      <c r="DI131" s="248"/>
      <c r="DJ131" s="248"/>
      <c r="DK131" s="248"/>
      <c r="DL131" s="248"/>
      <c r="DM131" s="248"/>
      <c r="DN131" s="248"/>
      <c r="DO131" s="248"/>
      <c r="DP131" s="225"/>
      <c r="DQ131" s="225"/>
      <c r="DR131" s="225"/>
      <c r="DS131" s="225"/>
      <c r="DT131" s="225"/>
      <c r="DU131" s="225"/>
      <c r="DV131" s="225"/>
      <c r="DW131" s="225"/>
      <c r="DX131" s="225"/>
      <c r="DY131" s="225"/>
      <c r="DZ131" s="225"/>
    </row>
    <row r="132" spans="1:131" s="222"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4.9451640369999996</v>
      </c>
      <c r="AB132" s="732"/>
      <c r="AC132" s="732"/>
      <c r="AD132" s="732"/>
      <c r="AE132" s="733"/>
      <c r="AF132" s="734">
        <v>5.2525865400000002</v>
      </c>
      <c r="AG132" s="732"/>
      <c r="AH132" s="732"/>
      <c r="AI132" s="732"/>
      <c r="AJ132" s="733"/>
      <c r="AK132" s="734">
        <v>5.9617670540000001</v>
      </c>
      <c r="AL132" s="732"/>
      <c r="AM132" s="732"/>
      <c r="AN132" s="732"/>
      <c r="AO132" s="733"/>
      <c r="AP132" s="735"/>
      <c r="AQ132" s="736"/>
      <c r="AR132" s="736"/>
      <c r="AS132" s="736"/>
      <c r="AT132" s="737"/>
      <c r="AU132" s="249"/>
      <c r="AV132" s="225"/>
      <c r="AW132" s="225"/>
      <c r="AX132" s="225"/>
      <c r="AY132" s="225"/>
      <c r="AZ132" s="225"/>
      <c r="BA132" s="225"/>
      <c r="BB132" s="225"/>
      <c r="BC132" s="225"/>
      <c r="BD132" s="225"/>
      <c r="BE132" s="225"/>
      <c r="BF132" s="225"/>
      <c r="BG132" s="225"/>
      <c r="BH132" s="225"/>
      <c r="BI132" s="225"/>
      <c r="BJ132" s="225"/>
      <c r="BK132" s="225"/>
      <c r="BL132" s="225"/>
      <c r="BM132" s="225"/>
      <c r="BN132" s="225"/>
      <c r="BO132" s="225"/>
      <c r="BP132" s="225"/>
      <c r="BQ132" s="225"/>
      <c r="BR132" s="225"/>
      <c r="BS132" s="226"/>
      <c r="BT132" s="225"/>
      <c r="BU132" s="225"/>
      <c r="BV132" s="225"/>
      <c r="BW132" s="225"/>
      <c r="BX132" s="225"/>
      <c r="BY132" s="225"/>
      <c r="BZ132" s="225"/>
      <c r="CA132" s="248"/>
      <c r="CB132" s="248"/>
      <c r="CC132" s="248"/>
      <c r="CD132" s="248"/>
      <c r="CE132" s="248"/>
      <c r="CF132" s="248"/>
      <c r="CG132" s="248"/>
      <c r="CH132" s="248"/>
      <c r="CI132" s="248"/>
      <c r="CJ132" s="248"/>
      <c r="CK132" s="248"/>
      <c r="CL132" s="248"/>
      <c r="CM132" s="248"/>
      <c r="CN132" s="248"/>
      <c r="CO132" s="248"/>
      <c r="CP132" s="248"/>
      <c r="CQ132" s="248"/>
      <c r="CR132" s="248"/>
      <c r="CS132" s="248"/>
      <c r="CT132" s="248"/>
      <c r="CU132" s="248"/>
      <c r="CV132" s="248"/>
      <c r="CW132" s="248"/>
      <c r="CX132" s="248"/>
      <c r="CY132" s="248"/>
      <c r="CZ132" s="248"/>
      <c r="DA132" s="248"/>
      <c r="DB132" s="248"/>
      <c r="DC132" s="248"/>
      <c r="DD132" s="248"/>
      <c r="DE132" s="248"/>
      <c r="DF132" s="248"/>
      <c r="DG132" s="248"/>
      <c r="DH132" s="248"/>
      <c r="DI132" s="248"/>
      <c r="DJ132" s="248"/>
      <c r="DK132" s="248"/>
      <c r="DL132" s="248"/>
      <c r="DM132" s="248"/>
      <c r="DN132" s="248"/>
      <c r="DO132" s="248"/>
      <c r="DP132" s="225"/>
      <c r="DQ132" s="225"/>
      <c r="DR132" s="225"/>
      <c r="DS132" s="225"/>
      <c r="DT132" s="225"/>
      <c r="DU132" s="225"/>
      <c r="DV132" s="225"/>
      <c r="DW132" s="225"/>
      <c r="DX132" s="225"/>
      <c r="DY132" s="225"/>
      <c r="DZ132" s="225"/>
    </row>
    <row r="133" spans="1:131" s="22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5.9</v>
      </c>
      <c r="AB133" s="711"/>
      <c r="AC133" s="711"/>
      <c r="AD133" s="711"/>
      <c r="AE133" s="712"/>
      <c r="AF133" s="710">
        <v>5.4</v>
      </c>
      <c r="AG133" s="711"/>
      <c r="AH133" s="711"/>
      <c r="AI133" s="711"/>
      <c r="AJ133" s="712"/>
      <c r="AK133" s="710">
        <v>5.3</v>
      </c>
      <c r="AL133" s="711"/>
      <c r="AM133" s="711"/>
      <c r="AN133" s="711"/>
      <c r="AO133" s="712"/>
      <c r="AP133" s="713"/>
      <c r="AQ133" s="714"/>
      <c r="AR133" s="714"/>
      <c r="AS133" s="714"/>
      <c r="AT133" s="715"/>
      <c r="AU133" s="225"/>
      <c r="AV133" s="225"/>
      <c r="AW133" s="225"/>
      <c r="AX133" s="225"/>
      <c r="AY133" s="225"/>
      <c r="AZ133" s="225"/>
      <c r="BA133" s="225"/>
      <c r="BB133" s="225"/>
      <c r="BC133" s="225"/>
      <c r="BD133" s="225"/>
      <c r="BE133" s="225"/>
      <c r="BF133" s="225"/>
      <c r="BG133" s="225"/>
      <c r="BH133" s="225"/>
      <c r="BI133" s="225"/>
      <c r="BJ133" s="225"/>
      <c r="BK133" s="225"/>
      <c r="BL133" s="225"/>
      <c r="BM133" s="225"/>
      <c r="BN133" s="248"/>
      <c r="BO133" s="248"/>
      <c r="BP133" s="248"/>
      <c r="BQ133" s="248"/>
      <c r="BR133" s="248"/>
      <c r="BS133" s="248"/>
      <c r="BT133" s="248"/>
      <c r="BU133" s="248"/>
      <c r="BV133" s="248"/>
      <c r="BW133" s="248"/>
      <c r="BX133" s="248"/>
      <c r="BY133" s="248"/>
      <c r="BZ133" s="248"/>
      <c r="CA133" s="248"/>
      <c r="CB133" s="248"/>
      <c r="CC133" s="248"/>
      <c r="CD133" s="248"/>
      <c r="CE133" s="248"/>
      <c r="CF133" s="248"/>
      <c r="CG133" s="248"/>
      <c r="CH133" s="248"/>
      <c r="CI133" s="248"/>
      <c r="CJ133" s="248"/>
      <c r="CK133" s="248"/>
      <c r="CL133" s="248"/>
      <c r="CM133" s="248"/>
      <c r="CN133" s="248"/>
      <c r="CO133" s="248"/>
      <c r="CP133" s="248"/>
      <c r="CQ133" s="248"/>
      <c r="CR133" s="248"/>
      <c r="CS133" s="248"/>
      <c r="CT133" s="248"/>
      <c r="CU133" s="248"/>
      <c r="CV133" s="248"/>
      <c r="CW133" s="248"/>
      <c r="CX133" s="248"/>
      <c r="CY133" s="248"/>
      <c r="CZ133" s="248"/>
      <c r="DA133" s="248"/>
      <c r="DB133" s="248"/>
      <c r="DC133" s="248"/>
      <c r="DD133" s="248"/>
      <c r="DE133" s="248"/>
      <c r="DF133" s="248"/>
      <c r="DG133" s="248"/>
      <c r="DH133" s="248"/>
      <c r="DI133" s="248"/>
      <c r="DJ133" s="248"/>
      <c r="DK133" s="248"/>
      <c r="DL133" s="248"/>
      <c r="DM133" s="248"/>
      <c r="DN133" s="248"/>
      <c r="DO133" s="248"/>
      <c r="DP133" s="225"/>
      <c r="DQ133" s="225"/>
      <c r="DR133" s="225"/>
      <c r="DS133" s="225"/>
      <c r="DT133" s="225"/>
      <c r="DU133" s="225"/>
      <c r="DV133" s="225"/>
      <c r="DW133" s="225"/>
      <c r="DX133" s="225"/>
      <c r="DY133" s="225"/>
      <c r="DZ133" s="225"/>
    </row>
    <row r="134" spans="1:131" ht="11.25" customHeight="1" x14ac:dyDescent="0.15">
      <c r="A134" s="250"/>
      <c r="B134" s="250"/>
      <c r="C134" s="250"/>
      <c r="D134" s="250"/>
      <c r="E134" s="250"/>
      <c r="F134" s="250"/>
      <c r="G134" s="250"/>
      <c r="H134" s="250"/>
      <c r="I134" s="250"/>
      <c r="J134" s="250"/>
      <c r="K134" s="250"/>
      <c r="L134" s="250"/>
      <c r="M134" s="250"/>
      <c r="N134" s="250"/>
      <c r="O134" s="250"/>
      <c r="P134" s="250"/>
      <c r="Q134" s="250"/>
      <c r="R134" s="250"/>
      <c r="S134" s="250"/>
      <c r="T134" s="250"/>
      <c r="U134" s="250"/>
      <c r="V134" s="250"/>
      <c r="W134" s="250"/>
      <c r="X134" s="250"/>
      <c r="Y134" s="250"/>
      <c r="Z134" s="250"/>
      <c r="AA134" s="250"/>
      <c r="AB134" s="250"/>
      <c r="AC134" s="250"/>
      <c r="AD134" s="250"/>
      <c r="AE134" s="250"/>
      <c r="AF134" s="250"/>
      <c r="AG134" s="250"/>
      <c r="AH134" s="250"/>
      <c r="AI134" s="250"/>
      <c r="AJ134" s="250"/>
      <c r="AK134" s="250"/>
      <c r="AL134" s="250"/>
      <c r="AM134" s="250"/>
      <c r="AN134" s="250"/>
      <c r="AO134" s="250"/>
      <c r="AP134" s="250"/>
      <c r="AQ134" s="250"/>
      <c r="AR134" s="250"/>
      <c r="AS134" s="250"/>
      <c r="AT134" s="250"/>
      <c r="AU134" s="225"/>
      <c r="AV134" s="225"/>
      <c r="AW134" s="225"/>
      <c r="AX134" s="225"/>
      <c r="AY134" s="225"/>
      <c r="AZ134" s="225"/>
      <c r="BA134" s="225"/>
      <c r="BB134" s="225"/>
      <c r="BC134" s="225"/>
      <c r="BD134" s="225"/>
      <c r="BE134" s="225"/>
      <c r="BF134" s="225"/>
      <c r="BG134" s="225"/>
      <c r="BH134" s="225"/>
      <c r="BI134" s="225"/>
      <c r="BJ134" s="225"/>
      <c r="BK134" s="225"/>
      <c r="BL134" s="225"/>
      <c r="BM134" s="225"/>
      <c r="BN134" s="248"/>
      <c r="BO134" s="248"/>
      <c r="BP134" s="248"/>
      <c r="BQ134" s="248"/>
      <c r="BR134" s="248"/>
      <c r="BS134" s="248"/>
      <c r="BT134" s="248"/>
      <c r="BU134" s="248"/>
      <c r="BV134" s="248"/>
      <c r="BW134" s="248"/>
      <c r="BX134" s="248"/>
      <c r="BY134" s="248"/>
      <c r="BZ134" s="248"/>
      <c r="CA134" s="248"/>
      <c r="CB134" s="248"/>
      <c r="CC134" s="248"/>
      <c r="CD134" s="248"/>
      <c r="CE134" s="248"/>
      <c r="CF134" s="248"/>
      <c r="CG134" s="248"/>
      <c r="CH134" s="248"/>
      <c r="CI134" s="248"/>
      <c r="CJ134" s="248"/>
      <c r="CK134" s="248"/>
      <c r="CL134" s="248"/>
      <c r="CM134" s="248"/>
      <c r="CN134" s="248"/>
      <c r="CO134" s="248"/>
      <c r="CP134" s="248"/>
      <c r="CQ134" s="248"/>
      <c r="CR134" s="248"/>
      <c r="CS134" s="248"/>
      <c r="CT134" s="248"/>
      <c r="CU134" s="248"/>
      <c r="CV134" s="248"/>
      <c r="CW134" s="248"/>
      <c r="CX134" s="248"/>
      <c r="CY134" s="248"/>
      <c r="CZ134" s="248"/>
      <c r="DA134" s="248"/>
      <c r="DB134" s="248"/>
      <c r="DC134" s="248"/>
      <c r="DD134" s="248"/>
      <c r="DE134" s="248"/>
      <c r="DF134" s="248"/>
      <c r="DG134" s="248"/>
      <c r="DH134" s="248"/>
      <c r="DI134" s="248"/>
      <c r="DJ134" s="248"/>
      <c r="DK134" s="248"/>
      <c r="DL134" s="248"/>
      <c r="DM134" s="248"/>
      <c r="DN134" s="248"/>
      <c r="DO134" s="248"/>
      <c r="DP134" s="225"/>
      <c r="DQ134" s="225"/>
      <c r="DR134" s="225"/>
      <c r="DS134" s="225"/>
      <c r="DT134" s="225"/>
      <c r="DU134" s="225"/>
      <c r="DV134" s="225"/>
      <c r="DW134" s="225"/>
      <c r="DX134" s="225"/>
      <c r="DY134" s="225"/>
      <c r="DZ134" s="225"/>
      <c r="EA134" s="222"/>
    </row>
    <row r="135" spans="1:131" ht="14.25" hidden="1" x14ac:dyDescent="0.15">
      <c r="AU135" s="250"/>
      <c r="AV135" s="250"/>
      <c r="AW135" s="250"/>
      <c r="AX135" s="250"/>
      <c r="AY135" s="250"/>
      <c r="AZ135" s="250"/>
      <c r="BA135" s="250"/>
      <c r="BB135" s="250"/>
      <c r="BC135" s="250"/>
      <c r="BD135" s="250"/>
      <c r="BE135" s="250"/>
      <c r="BF135" s="250"/>
      <c r="BG135" s="250"/>
      <c r="BH135" s="250"/>
      <c r="BI135" s="250"/>
      <c r="BJ135" s="250"/>
      <c r="BK135" s="250"/>
      <c r="BL135" s="250"/>
      <c r="BM135" s="250"/>
      <c r="BN135" s="250"/>
      <c r="BO135" s="250"/>
      <c r="BP135" s="250"/>
      <c r="BQ135" s="250"/>
      <c r="BR135" s="250"/>
      <c r="BS135" s="250"/>
      <c r="BT135" s="250"/>
      <c r="BU135" s="250"/>
      <c r="BV135" s="250"/>
      <c r="BW135" s="250"/>
      <c r="BX135" s="250"/>
      <c r="BY135" s="250"/>
      <c r="BZ135" s="250"/>
      <c r="CA135" s="250"/>
      <c r="CB135" s="250"/>
      <c r="CC135" s="250"/>
      <c r="CD135" s="250"/>
      <c r="CE135" s="250"/>
      <c r="CF135" s="250"/>
      <c r="CG135" s="250"/>
      <c r="CH135" s="250"/>
      <c r="CI135" s="250"/>
      <c r="CJ135" s="250"/>
      <c r="CK135" s="250"/>
      <c r="CL135" s="250"/>
      <c r="CM135" s="250"/>
      <c r="CN135" s="250"/>
      <c r="CO135" s="250"/>
      <c r="CP135" s="250"/>
      <c r="CQ135" s="250"/>
      <c r="CR135" s="250"/>
      <c r="CS135" s="250"/>
      <c r="CT135" s="250"/>
      <c r="CU135" s="250"/>
      <c r="CV135" s="250"/>
      <c r="CW135" s="250"/>
      <c r="CX135" s="250"/>
      <c r="CY135" s="250"/>
      <c r="CZ135" s="250"/>
      <c r="DA135" s="250"/>
      <c r="DB135" s="250"/>
      <c r="DC135" s="250"/>
      <c r="DD135" s="250"/>
      <c r="DE135" s="250"/>
      <c r="DF135" s="250"/>
      <c r="DG135" s="250"/>
      <c r="DH135" s="250"/>
      <c r="DI135" s="250"/>
      <c r="DJ135" s="250"/>
      <c r="DK135" s="250"/>
      <c r="DL135" s="250"/>
      <c r="DM135" s="250"/>
      <c r="DN135" s="250"/>
      <c r="DO135" s="250"/>
      <c r="DP135" s="250"/>
      <c r="DQ135" s="250"/>
      <c r="DR135" s="250"/>
      <c r="DS135" s="250"/>
      <c r="DT135" s="250"/>
      <c r="DU135" s="250"/>
      <c r="DV135" s="250"/>
      <c r="DW135" s="250"/>
      <c r="DX135" s="250"/>
      <c r="DY135" s="250"/>
      <c r="DZ135" s="250"/>
    </row>
  </sheetData>
  <sheetProtection algorithmName="SHA-512" hashValue="26p2hFdyYo5tdMQqE4AydscdloW7gQjmgePjfXHXJB8rOwxsDYAeK8F49xxGz7YZQLcpKQp8BzHa0z4Iv1IH8Q==" saltValue="r6Jj0KuI1+QF6Lzk9vw0D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2" customWidth="1"/>
    <col min="121" max="121" width="0" style="251" hidden="1" customWidth="1"/>
    <col min="122" max="16384" width="9" style="251" hidden="1"/>
  </cols>
  <sheetData>
    <row r="1" spans="1:120" x14ac:dyDescent="0.15">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1"/>
    </row>
    <row r="17" spans="119:120" x14ac:dyDescent="0.15">
      <c r="DP17" s="251"/>
    </row>
    <row r="18" spans="119:120" x14ac:dyDescent="0.15"/>
    <row r="19" spans="119:120" x14ac:dyDescent="0.15"/>
    <row r="20" spans="119:120" x14ac:dyDescent="0.15">
      <c r="DO20" s="251"/>
      <c r="DP20" s="251"/>
    </row>
    <row r="21" spans="119:120" x14ac:dyDescent="0.15">
      <c r="DP21" s="251"/>
    </row>
    <row r="22" spans="119:120" x14ac:dyDescent="0.15"/>
    <row r="23" spans="119:120" x14ac:dyDescent="0.15">
      <c r="DO23" s="251"/>
      <c r="DP23" s="251"/>
    </row>
    <row r="24" spans="119:120" x14ac:dyDescent="0.15">
      <c r="DP24" s="251"/>
    </row>
    <row r="25" spans="119:120" x14ac:dyDescent="0.15">
      <c r="DP25" s="251"/>
    </row>
    <row r="26" spans="119:120" x14ac:dyDescent="0.15">
      <c r="DO26" s="251"/>
      <c r="DP26" s="251"/>
    </row>
    <row r="27" spans="119:120" x14ac:dyDescent="0.15"/>
    <row r="28" spans="119:120" x14ac:dyDescent="0.15">
      <c r="DO28" s="251"/>
      <c r="DP28" s="251"/>
    </row>
    <row r="29" spans="119:120" x14ac:dyDescent="0.15">
      <c r="DP29" s="251"/>
    </row>
    <row r="30" spans="119:120" x14ac:dyDescent="0.15"/>
    <row r="31" spans="119:120" x14ac:dyDescent="0.15">
      <c r="DO31" s="251"/>
      <c r="DP31" s="251"/>
    </row>
    <row r="32" spans="119:120" x14ac:dyDescent="0.15"/>
    <row r="33" spans="98:120" x14ac:dyDescent="0.15">
      <c r="DO33" s="251"/>
      <c r="DP33" s="251"/>
    </row>
    <row r="34" spans="98:120" x14ac:dyDescent="0.15">
      <c r="DM34" s="251"/>
    </row>
    <row r="35" spans="98:120" x14ac:dyDescent="0.15">
      <c r="CT35" s="251"/>
      <c r="CU35" s="251"/>
      <c r="CV35" s="251"/>
      <c r="CY35" s="251"/>
      <c r="CZ35" s="251"/>
      <c r="DA35" s="251"/>
      <c r="DD35" s="251"/>
      <c r="DE35" s="251"/>
      <c r="DF35" s="251"/>
      <c r="DI35" s="251"/>
      <c r="DJ35" s="251"/>
      <c r="DK35" s="251"/>
      <c r="DM35" s="251"/>
      <c r="DN35" s="251"/>
      <c r="DO35" s="251"/>
      <c r="DP35" s="251"/>
    </row>
    <row r="36" spans="98:120" x14ac:dyDescent="0.15"/>
    <row r="37" spans="98:120" x14ac:dyDescent="0.15">
      <c r="CW37" s="251"/>
      <c r="DB37" s="251"/>
      <c r="DG37" s="251"/>
      <c r="DL37" s="251"/>
      <c r="DP37" s="251"/>
    </row>
    <row r="38" spans="98:120" x14ac:dyDescent="0.15">
      <c r="CT38" s="251"/>
      <c r="CU38" s="251"/>
      <c r="CV38" s="251"/>
      <c r="CW38" s="251"/>
      <c r="CY38" s="251"/>
      <c r="CZ38" s="251"/>
      <c r="DA38" s="251"/>
      <c r="DB38" s="251"/>
      <c r="DD38" s="251"/>
      <c r="DE38" s="251"/>
      <c r="DF38" s="251"/>
      <c r="DG38" s="251"/>
      <c r="DI38" s="251"/>
      <c r="DJ38" s="251"/>
      <c r="DK38" s="251"/>
      <c r="DL38" s="251"/>
      <c r="DN38" s="251"/>
      <c r="DO38" s="251"/>
      <c r="DP38" s="25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1"/>
      <c r="DO49" s="251"/>
      <c r="DP49" s="25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1"/>
      <c r="CS63" s="251"/>
      <c r="CX63" s="251"/>
      <c r="DC63" s="251"/>
      <c r="DH63" s="251"/>
    </row>
    <row r="64" spans="22:120" x14ac:dyDescent="0.15">
      <c r="V64" s="251"/>
    </row>
    <row r="65" spans="15:120" x14ac:dyDescent="0.15">
      <c r="X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51"/>
      <c r="BF65" s="251"/>
      <c r="BG65" s="251"/>
      <c r="BH65" s="251"/>
      <c r="BI65" s="251"/>
      <c r="BJ65" s="251"/>
      <c r="BK65" s="251"/>
      <c r="BL65" s="251"/>
      <c r="BM65" s="251"/>
      <c r="BN65" s="251"/>
      <c r="BO65" s="251"/>
      <c r="BP65" s="251"/>
      <c r="BQ65" s="251"/>
      <c r="BR65" s="251"/>
      <c r="BS65" s="251"/>
      <c r="BT65" s="251"/>
      <c r="BU65" s="251"/>
      <c r="BV65" s="251"/>
      <c r="BW65" s="251"/>
      <c r="BX65" s="251"/>
      <c r="BY65" s="251"/>
      <c r="BZ65" s="251"/>
      <c r="CA65" s="251"/>
      <c r="CB65" s="251"/>
      <c r="CC65" s="251"/>
      <c r="CD65" s="251"/>
      <c r="CE65" s="251"/>
      <c r="CF65" s="251"/>
      <c r="CG65" s="251"/>
      <c r="CH65" s="251"/>
      <c r="CI65" s="251"/>
      <c r="CJ65" s="251"/>
      <c r="CK65" s="251"/>
      <c r="CL65" s="251"/>
      <c r="CM65" s="251"/>
      <c r="CN65" s="251"/>
      <c r="CO65" s="251"/>
      <c r="CP65" s="251"/>
      <c r="CQ65" s="251"/>
      <c r="CR65" s="251"/>
      <c r="CU65" s="251"/>
      <c r="CZ65" s="251"/>
      <c r="DE65" s="251"/>
      <c r="DJ65" s="251"/>
    </row>
    <row r="66" spans="15:120" x14ac:dyDescent="0.15">
      <c r="Q66" s="251"/>
      <c r="S66" s="251"/>
      <c r="U66" s="251"/>
      <c r="DM66" s="251"/>
    </row>
    <row r="67" spans="15:120" x14ac:dyDescent="0.15">
      <c r="O67" s="251"/>
      <c r="P67" s="251"/>
      <c r="R67" s="251"/>
      <c r="T67" s="251"/>
      <c r="Y67" s="251"/>
      <c r="CT67" s="251"/>
      <c r="CV67" s="251"/>
      <c r="CW67" s="251"/>
      <c r="CY67" s="251"/>
      <c r="DA67" s="251"/>
      <c r="DB67" s="251"/>
      <c r="DD67" s="251"/>
      <c r="DF67" s="251"/>
      <c r="DG67" s="251"/>
      <c r="DI67" s="251"/>
      <c r="DK67" s="251"/>
      <c r="DL67" s="251"/>
      <c r="DN67" s="251"/>
      <c r="DO67" s="251"/>
      <c r="DP67" s="251"/>
    </row>
    <row r="68" spans="15:120" x14ac:dyDescent="0.15"/>
    <row r="69" spans="15:120" x14ac:dyDescent="0.15"/>
    <row r="70" spans="15:120" x14ac:dyDescent="0.15"/>
    <row r="71" spans="15:120" x14ac:dyDescent="0.15"/>
    <row r="72" spans="15:120" x14ac:dyDescent="0.15">
      <c r="DP72" s="251"/>
    </row>
    <row r="73" spans="15:120" x14ac:dyDescent="0.15">
      <c r="DP73" s="25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1"/>
      <c r="CX96" s="251"/>
      <c r="DC96" s="251"/>
      <c r="DH96" s="251"/>
    </row>
    <row r="97" spans="24:120" x14ac:dyDescent="0.15">
      <c r="CS97" s="251"/>
      <c r="CX97" s="251"/>
      <c r="DC97" s="251"/>
      <c r="DH97" s="251"/>
      <c r="DP97" s="252" t="s">
        <v>478</v>
      </c>
    </row>
    <row r="98" spans="24:120" hidden="1" x14ac:dyDescent="0.15">
      <c r="CS98" s="251"/>
      <c r="CX98" s="251"/>
      <c r="DC98" s="251"/>
      <c r="DH98" s="251"/>
    </row>
    <row r="99" spans="24:120" hidden="1" x14ac:dyDescent="0.15">
      <c r="CS99" s="251"/>
      <c r="CX99" s="251"/>
      <c r="DC99" s="251"/>
      <c r="DH99" s="251"/>
    </row>
    <row r="101" spans="24:120" ht="12" hidden="1" customHeight="1" x14ac:dyDescent="0.15">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1"/>
      <c r="BA101" s="251"/>
      <c r="BB101" s="251"/>
      <c r="BC101" s="251"/>
      <c r="BD101" s="251"/>
      <c r="BE101" s="251"/>
      <c r="BF101" s="251"/>
      <c r="BG101" s="251"/>
      <c r="BH101" s="251"/>
      <c r="BI101" s="251"/>
      <c r="BJ101" s="251"/>
      <c r="BK101" s="251"/>
      <c r="BL101" s="251"/>
      <c r="BM101" s="251"/>
      <c r="BN101" s="251"/>
      <c r="BO101" s="251"/>
      <c r="BP101" s="251"/>
      <c r="BQ101" s="251"/>
      <c r="BR101" s="251"/>
      <c r="BS101" s="251"/>
      <c r="BT101" s="251"/>
      <c r="BU101" s="251"/>
      <c r="BV101" s="251"/>
      <c r="BW101" s="251"/>
      <c r="BX101" s="251"/>
      <c r="BY101" s="251"/>
      <c r="BZ101" s="251"/>
      <c r="CA101" s="251"/>
      <c r="CB101" s="251"/>
      <c r="CC101" s="251"/>
      <c r="CD101" s="251"/>
      <c r="CE101" s="251"/>
      <c r="CF101" s="251"/>
      <c r="CG101" s="251"/>
      <c r="CH101" s="251"/>
      <c r="CI101" s="251"/>
      <c r="CJ101" s="251"/>
      <c r="CK101" s="251"/>
      <c r="CL101" s="251"/>
      <c r="CM101" s="251"/>
      <c r="CN101" s="251"/>
      <c r="CO101" s="251"/>
      <c r="CP101" s="251"/>
      <c r="CQ101" s="251"/>
      <c r="CR101" s="251"/>
      <c r="CU101" s="251"/>
      <c r="CZ101" s="251"/>
      <c r="DE101" s="251"/>
      <c r="DJ101" s="251"/>
    </row>
    <row r="102" spans="24:120" ht="1.5" hidden="1" customHeight="1" x14ac:dyDescent="0.15">
      <c r="CU102" s="251"/>
      <c r="CZ102" s="251"/>
      <c r="DE102" s="251"/>
      <c r="DJ102" s="251"/>
      <c r="DM102" s="251"/>
    </row>
    <row r="103" spans="24:120" hidden="1" x14ac:dyDescent="0.15">
      <c r="CT103" s="251"/>
      <c r="CV103" s="251"/>
      <c r="CW103" s="251"/>
      <c r="CY103" s="251"/>
      <c r="DA103" s="251"/>
      <c r="DB103" s="251"/>
      <c r="DD103" s="251"/>
      <c r="DF103" s="251"/>
      <c r="DG103" s="251"/>
      <c r="DI103" s="251"/>
      <c r="DK103" s="251"/>
      <c r="DL103" s="251"/>
      <c r="DM103" s="251"/>
      <c r="DN103" s="251"/>
      <c r="DO103" s="251"/>
      <c r="DP103" s="251"/>
    </row>
    <row r="104" spans="24:120" hidden="1" x14ac:dyDescent="0.15">
      <c r="CV104" s="251"/>
      <c r="CW104" s="251"/>
      <c r="DA104" s="251"/>
      <c r="DB104" s="251"/>
      <c r="DF104" s="251"/>
      <c r="DG104" s="251"/>
      <c r="DK104" s="251"/>
      <c r="DL104" s="251"/>
      <c r="DN104" s="251"/>
      <c r="DO104" s="251"/>
      <c r="DP104" s="251"/>
    </row>
    <row r="105" spans="24:120" ht="12.75" hidden="1" customHeight="1" x14ac:dyDescent="0.15"/>
  </sheetData>
  <sheetProtection algorithmName="SHA-512" hashValue="DkM9haD/cVp3qhHTFYDBJMQEKmctDK64aQLNslHLSja+4qncY+09je1zvA+3q6VXE8EUb6tuUbkNeRuMGuZxrg==" saltValue="+OGimOxRVqz+4Xn/vnL8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2" customWidth="1"/>
    <col min="117" max="16384" width="9" style="251" hidden="1"/>
  </cols>
  <sheetData>
    <row r="1" spans="2:116" x14ac:dyDescent="0.15">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row>
    <row r="2" spans="2:116" x14ac:dyDescent="0.15"/>
    <row r="3" spans="2:116" x14ac:dyDescent="0.15"/>
    <row r="4" spans="2:116" x14ac:dyDescent="0.15">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row>
    <row r="5" spans="2:116" x14ac:dyDescent="0.15">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251"/>
      <c r="BX5" s="251"/>
      <c r="BY5" s="251"/>
      <c r="BZ5" s="251"/>
      <c r="CA5" s="251"/>
      <c r="CB5" s="251"/>
      <c r="CC5" s="251"/>
      <c r="CD5" s="251"/>
      <c r="CE5" s="251"/>
      <c r="CF5" s="251"/>
      <c r="CG5" s="251"/>
      <c r="CH5" s="251"/>
      <c r="CI5" s="251"/>
      <c r="CJ5" s="251"/>
      <c r="CK5" s="251"/>
      <c r="CL5" s="251"/>
      <c r="CM5" s="251"/>
      <c r="CN5" s="251"/>
      <c r="CO5" s="251"/>
      <c r="CP5" s="251"/>
      <c r="CQ5" s="251"/>
      <c r="CR5" s="251"/>
      <c r="CS5" s="251"/>
      <c r="CT5" s="251"/>
      <c r="CU5" s="251"/>
      <c r="CV5" s="251"/>
      <c r="CW5" s="251"/>
      <c r="CX5" s="251"/>
      <c r="CY5" s="251"/>
      <c r="CZ5" s="251"/>
      <c r="DA5" s="251"/>
      <c r="DB5" s="251"/>
      <c r="DC5" s="251"/>
      <c r="DD5" s="251"/>
      <c r="DE5" s="251"/>
      <c r="DF5" s="251"/>
      <c r="DG5" s="251"/>
      <c r="DH5" s="251"/>
      <c r="DI5" s="251"/>
      <c r="DJ5" s="251"/>
      <c r="DK5" s="251"/>
      <c r="DL5" s="25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51"/>
      <c r="BG18" s="251"/>
      <c r="BH18" s="251"/>
      <c r="BI18" s="251"/>
      <c r="BJ18" s="251"/>
      <c r="BK18" s="251"/>
      <c r="BL18" s="251"/>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1"/>
      <c r="DD18" s="251"/>
      <c r="DE18" s="251"/>
      <c r="DF18" s="251"/>
      <c r="DG18" s="251"/>
      <c r="DH18" s="251"/>
      <c r="DI18" s="251"/>
      <c r="DJ18" s="251"/>
      <c r="DK18" s="251"/>
      <c r="DL18" s="251"/>
    </row>
    <row r="19" spans="9:116" x14ac:dyDescent="0.15"/>
    <row r="20" spans="9:116" x14ac:dyDescent="0.15"/>
    <row r="21" spans="9:116" x14ac:dyDescent="0.15">
      <c r="DL21" s="251"/>
    </row>
    <row r="22" spans="9:116" x14ac:dyDescent="0.15">
      <c r="DI22" s="251"/>
      <c r="DJ22" s="251"/>
      <c r="DK22" s="251"/>
      <c r="DL22" s="251"/>
    </row>
    <row r="23" spans="9:116" x14ac:dyDescent="0.15">
      <c r="CY23" s="251"/>
      <c r="CZ23" s="251"/>
      <c r="DA23" s="251"/>
      <c r="DB23" s="251"/>
      <c r="DC23" s="251"/>
      <c r="DD23" s="251"/>
      <c r="DE23" s="251"/>
      <c r="DF23" s="251"/>
      <c r="DG23" s="251"/>
      <c r="DH23" s="251"/>
      <c r="DI23" s="251"/>
      <c r="DJ23" s="251"/>
      <c r="DK23" s="251"/>
      <c r="DL23" s="25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1"/>
      <c r="DA35" s="251"/>
      <c r="DB35" s="251"/>
      <c r="DC35" s="251"/>
      <c r="DD35" s="251"/>
      <c r="DE35" s="251"/>
      <c r="DF35" s="251"/>
      <c r="DG35" s="251"/>
      <c r="DH35" s="251"/>
      <c r="DI35" s="251"/>
      <c r="DJ35" s="251"/>
      <c r="DK35" s="251"/>
      <c r="DL35" s="251"/>
    </row>
    <row r="36" spans="15:116" x14ac:dyDescent="0.15"/>
    <row r="37" spans="15:116" x14ac:dyDescent="0.15">
      <c r="DL37" s="251"/>
    </row>
    <row r="38" spans="15:116" x14ac:dyDescent="0.15">
      <c r="DI38" s="251"/>
      <c r="DJ38" s="251"/>
      <c r="DK38" s="251"/>
      <c r="DL38" s="251"/>
    </row>
    <row r="39" spans="15:116" x14ac:dyDescent="0.15"/>
    <row r="40" spans="15:116" x14ac:dyDescent="0.15"/>
    <row r="41" spans="15:116" x14ac:dyDescent="0.15"/>
    <row r="42" spans="15:116" x14ac:dyDescent="0.15"/>
    <row r="43" spans="15:116" x14ac:dyDescent="0.15">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E43" s="251"/>
      <c r="DF43" s="251"/>
      <c r="DG43" s="251"/>
      <c r="DH43" s="251"/>
      <c r="DI43" s="251"/>
      <c r="DJ43" s="251"/>
      <c r="DK43" s="251"/>
      <c r="DL43" s="251"/>
    </row>
    <row r="44" spans="15:116" x14ac:dyDescent="0.15">
      <c r="DL44" s="251"/>
    </row>
    <row r="45" spans="15:116" x14ac:dyDescent="0.15"/>
    <row r="46" spans="15:116" x14ac:dyDescent="0.15">
      <c r="DA46" s="251"/>
      <c r="DB46" s="251"/>
      <c r="DC46" s="251"/>
      <c r="DD46" s="251"/>
      <c r="DE46" s="251"/>
      <c r="DF46" s="251"/>
      <c r="DG46" s="251"/>
      <c r="DH46" s="251"/>
      <c r="DI46" s="251"/>
      <c r="DJ46" s="251"/>
      <c r="DK46" s="251"/>
      <c r="DL46" s="251"/>
    </row>
    <row r="47" spans="15:116" x14ac:dyDescent="0.15"/>
    <row r="48" spans="15:116" x14ac:dyDescent="0.15"/>
    <row r="49" spans="104:116" x14ac:dyDescent="0.15"/>
    <row r="50" spans="104:116" x14ac:dyDescent="0.15">
      <c r="CZ50" s="251"/>
      <c r="DA50" s="251"/>
      <c r="DB50" s="251"/>
      <c r="DC50" s="251"/>
      <c r="DD50" s="251"/>
      <c r="DE50" s="251"/>
      <c r="DF50" s="251"/>
      <c r="DG50" s="251"/>
      <c r="DH50" s="251"/>
      <c r="DI50" s="251"/>
      <c r="DJ50" s="251"/>
      <c r="DK50" s="251"/>
      <c r="DL50" s="251"/>
    </row>
    <row r="51" spans="104:116" x14ac:dyDescent="0.15"/>
    <row r="52" spans="104:116" x14ac:dyDescent="0.15"/>
    <row r="53" spans="104:116" x14ac:dyDescent="0.15">
      <c r="DL53" s="25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1"/>
      <c r="DD67" s="251"/>
      <c r="DE67" s="251"/>
      <c r="DF67" s="251"/>
      <c r="DG67" s="251"/>
      <c r="DH67" s="251"/>
      <c r="DI67" s="251"/>
      <c r="DJ67" s="251"/>
      <c r="DK67" s="251"/>
      <c r="DL67" s="25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RtlEzVxCT5g8FHsds1VHsVbQme3KXuWav1goqSuyUSu9s3U5LHHF1+SPYbEtdF2SzvPQfJFp2xyxT92G7HsmQ==" saltValue="N/U+PEeZaBhDm+wWA8eZ8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3" customWidth="1"/>
    <col min="37" max="44" width="17" style="253" customWidth="1"/>
    <col min="45" max="45" width="6.125" style="259" customWidth="1"/>
    <col min="46" max="46" width="3" style="257" customWidth="1"/>
    <col min="47" max="47" width="19.125" style="253" hidden="1" customWidth="1"/>
    <col min="48" max="52" width="12.625" style="253" hidden="1" customWidth="1"/>
    <col min="53" max="16384" width="8.625" style="253"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479</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AK6" s="258" t="s">
        <v>480</v>
      </c>
      <c r="AL6" s="258"/>
      <c r="AM6" s="258"/>
      <c r="AN6" s="258"/>
    </row>
    <row r="7" spans="1:46" ht="13.5" customHeight="1" x14ac:dyDescent="0.15">
      <c r="A7" s="257"/>
      <c r="AK7" s="260"/>
      <c r="AL7" s="261"/>
      <c r="AM7" s="261"/>
      <c r="AN7" s="262"/>
      <c r="AO7" s="1105" t="s">
        <v>481</v>
      </c>
      <c r="AP7" s="263"/>
      <c r="AQ7" s="264" t="s">
        <v>482</v>
      </c>
      <c r="AR7" s="265"/>
    </row>
    <row r="8" spans="1:46" x14ac:dyDescent="0.15">
      <c r="A8" s="257"/>
      <c r="AK8" s="266"/>
      <c r="AL8" s="267"/>
      <c r="AM8" s="267"/>
      <c r="AN8" s="268"/>
      <c r="AO8" s="1106"/>
      <c r="AP8" s="269" t="s">
        <v>483</v>
      </c>
      <c r="AQ8" s="270" t="s">
        <v>484</v>
      </c>
      <c r="AR8" s="271" t="s">
        <v>485</v>
      </c>
    </row>
    <row r="9" spans="1:46" x14ac:dyDescent="0.15">
      <c r="A9" s="257"/>
      <c r="AK9" s="1117" t="s">
        <v>486</v>
      </c>
      <c r="AL9" s="1118"/>
      <c r="AM9" s="1118"/>
      <c r="AN9" s="1119"/>
      <c r="AO9" s="272">
        <v>2256356</v>
      </c>
      <c r="AP9" s="272">
        <v>141909</v>
      </c>
      <c r="AQ9" s="273">
        <v>107616</v>
      </c>
      <c r="AR9" s="274">
        <v>31.9</v>
      </c>
    </row>
    <row r="10" spans="1:46" ht="13.5" customHeight="1" x14ac:dyDescent="0.15">
      <c r="A10" s="257"/>
      <c r="AK10" s="1117" t="s">
        <v>487</v>
      </c>
      <c r="AL10" s="1118"/>
      <c r="AM10" s="1118"/>
      <c r="AN10" s="1119"/>
      <c r="AO10" s="275">
        <v>14074</v>
      </c>
      <c r="AP10" s="275">
        <v>885</v>
      </c>
      <c r="AQ10" s="276">
        <v>10095</v>
      </c>
      <c r="AR10" s="277">
        <v>-91.2</v>
      </c>
    </row>
    <row r="11" spans="1:46" ht="13.5" customHeight="1" x14ac:dyDescent="0.15">
      <c r="A11" s="257"/>
      <c r="AK11" s="1117" t="s">
        <v>488</v>
      </c>
      <c r="AL11" s="1118"/>
      <c r="AM11" s="1118"/>
      <c r="AN11" s="1119"/>
      <c r="AO11" s="275" t="s">
        <v>489</v>
      </c>
      <c r="AP11" s="275" t="s">
        <v>489</v>
      </c>
      <c r="AQ11" s="276">
        <v>1704</v>
      </c>
      <c r="AR11" s="277" t="s">
        <v>489</v>
      </c>
    </row>
    <row r="12" spans="1:46" ht="13.5" customHeight="1" x14ac:dyDescent="0.15">
      <c r="A12" s="257"/>
      <c r="AK12" s="1117" t="s">
        <v>490</v>
      </c>
      <c r="AL12" s="1118"/>
      <c r="AM12" s="1118"/>
      <c r="AN12" s="1119"/>
      <c r="AO12" s="275" t="s">
        <v>489</v>
      </c>
      <c r="AP12" s="275" t="s">
        <v>489</v>
      </c>
      <c r="AQ12" s="276">
        <v>7</v>
      </c>
      <c r="AR12" s="277" t="s">
        <v>489</v>
      </c>
    </row>
    <row r="13" spans="1:46" ht="13.5" customHeight="1" x14ac:dyDescent="0.15">
      <c r="A13" s="257"/>
      <c r="AK13" s="1117" t="s">
        <v>491</v>
      </c>
      <c r="AL13" s="1118"/>
      <c r="AM13" s="1118"/>
      <c r="AN13" s="1119"/>
      <c r="AO13" s="275">
        <v>55928</v>
      </c>
      <c r="AP13" s="275">
        <v>3517</v>
      </c>
      <c r="AQ13" s="276">
        <v>4110</v>
      </c>
      <c r="AR13" s="277">
        <v>-14.4</v>
      </c>
    </row>
    <row r="14" spans="1:46" ht="13.5" customHeight="1" x14ac:dyDescent="0.15">
      <c r="A14" s="257"/>
      <c r="AK14" s="1117" t="s">
        <v>492</v>
      </c>
      <c r="AL14" s="1118"/>
      <c r="AM14" s="1118"/>
      <c r="AN14" s="1119"/>
      <c r="AO14" s="275">
        <v>118888</v>
      </c>
      <c r="AP14" s="275">
        <v>7477</v>
      </c>
      <c r="AQ14" s="276">
        <v>2451</v>
      </c>
      <c r="AR14" s="277">
        <v>205.1</v>
      </c>
    </row>
    <row r="15" spans="1:46" ht="13.5" customHeight="1" x14ac:dyDescent="0.15">
      <c r="A15" s="257"/>
      <c r="AK15" s="1120" t="s">
        <v>493</v>
      </c>
      <c r="AL15" s="1121"/>
      <c r="AM15" s="1121"/>
      <c r="AN15" s="1122"/>
      <c r="AO15" s="275">
        <v>-148984</v>
      </c>
      <c r="AP15" s="275">
        <v>-9370</v>
      </c>
      <c r="AQ15" s="276">
        <v>-6399</v>
      </c>
      <c r="AR15" s="277">
        <v>46.4</v>
      </c>
    </row>
    <row r="16" spans="1:46" x14ac:dyDescent="0.15">
      <c r="A16" s="257"/>
      <c r="AK16" s="1120" t="s">
        <v>177</v>
      </c>
      <c r="AL16" s="1121"/>
      <c r="AM16" s="1121"/>
      <c r="AN16" s="1122"/>
      <c r="AO16" s="275">
        <v>2296262</v>
      </c>
      <c r="AP16" s="275">
        <v>144419</v>
      </c>
      <c r="AQ16" s="276">
        <v>119584</v>
      </c>
      <c r="AR16" s="277">
        <v>20.8</v>
      </c>
    </row>
    <row r="17" spans="1:46" x14ac:dyDescent="0.15">
      <c r="A17" s="257"/>
    </row>
    <row r="18" spans="1:46" x14ac:dyDescent="0.15">
      <c r="A18" s="257"/>
      <c r="AQ18" s="278"/>
      <c r="AR18" s="278"/>
    </row>
    <row r="19" spans="1:46" x14ac:dyDescent="0.15">
      <c r="A19" s="257"/>
      <c r="AK19" s="253" t="s">
        <v>494</v>
      </c>
    </row>
    <row r="20" spans="1:46" x14ac:dyDescent="0.15">
      <c r="A20" s="257"/>
      <c r="AK20" s="279"/>
      <c r="AL20" s="280"/>
      <c r="AM20" s="280"/>
      <c r="AN20" s="281"/>
      <c r="AO20" s="282" t="s">
        <v>495</v>
      </c>
      <c r="AP20" s="283" t="s">
        <v>496</v>
      </c>
      <c r="AQ20" s="284" t="s">
        <v>497</v>
      </c>
      <c r="AR20" s="285"/>
    </row>
    <row r="21" spans="1:46" s="258" customFormat="1" x14ac:dyDescent="0.15">
      <c r="A21" s="286"/>
      <c r="AK21" s="1123" t="s">
        <v>498</v>
      </c>
      <c r="AL21" s="1124"/>
      <c r="AM21" s="1124"/>
      <c r="AN21" s="1125"/>
      <c r="AO21" s="287">
        <v>15.79</v>
      </c>
      <c r="AP21" s="288">
        <v>10.86</v>
      </c>
      <c r="AQ21" s="289">
        <v>4.93</v>
      </c>
      <c r="AS21" s="290"/>
      <c r="AT21" s="286"/>
    </row>
    <row r="22" spans="1:46" s="258" customFormat="1" x14ac:dyDescent="0.15">
      <c r="A22" s="286"/>
      <c r="AK22" s="1123" t="s">
        <v>499</v>
      </c>
      <c r="AL22" s="1124"/>
      <c r="AM22" s="1124"/>
      <c r="AN22" s="1125"/>
      <c r="AO22" s="291">
        <v>95.2</v>
      </c>
      <c r="AP22" s="292">
        <v>97.3</v>
      </c>
      <c r="AQ22" s="293">
        <v>-2.1</v>
      </c>
      <c r="AR22" s="278"/>
      <c r="AS22" s="290"/>
      <c r="AT22" s="286"/>
    </row>
    <row r="23" spans="1:46" s="258" customFormat="1" x14ac:dyDescent="0.15">
      <c r="A23" s="286"/>
      <c r="AP23" s="278"/>
      <c r="AQ23" s="278"/>
      <c r="AR23" s="278"/>
      <c r="AS23" s="290"/>
      <c r="AT23" s="286"/>
    </row>
    <row r="24" spans="1:46" s="258" customFormat="1" x14ac:dyDescent="0.15">
      <c r="A24" s="286"/>
      <c r="AP24" s="278"/>
      <c r="AQ24" s="278"/>
      <c r="AR24" s="278"/>
      <c r="AS24" s="290"/>
      <c r="AT24" s="286"/>
    </row>
    <row r="25" spans="1:46" s="258" customFormat="1" x14ac:dyDescent="0.15">
      <c r="A25" s="294"/>
      <c r="B25" s="295"/>
      <c r="C25" s="295"/>
      <c r="D25" s="295"/>
      <c r="E25" s="295"/>
      <c r="F25" s="295"/>
      <c r="G25" s="295"/>
      <c r="H25" s="295"/>
      <c r="I25" s="295"/>
      <c r="J25" s="295"/>
      <c r="K25" s="295"/>
      <c r="L25" s="295"/>
      <c r="M25" s="295"/>
      <c r="N25" s="295"/>
      <c r="O25" s="295"/>
      <c r="P25" s="295"/>
      <c r="Q25" s="295"/>
      <c r="R25" s="295"/>
      <c r="S25" s="295"/>
      <c r="T25" s="295"/>
      <c r="U25" s="295"/>
      <c r="V25" s="295"/>
      <c r="W25" s="295"/>
      <c r="X25" s="295"/>
      <c r="Y25" s="295"/>
      <c r="Z25" s="295"/>
      <c r="AA25" s="295"/>
      <c r="AB25" s="295"/>
      <c r="AC25" s="295"/>
      <c r="AD25" s="295"/>
      <c r="AE25" s="295"/>
      <c r="AF25" s="295"/>
      <c r="AG25" s="295"/>
      <c r="AH25" s="295"/>
      <c r="AI25" s="295"/>
      <c r="AJ25" s="295"/>
      <c r="AK25" s="295"/>
      <c r="AL25" s="295"/>
      <c r="AM25" s="295"/>
      <c r="AN25" s="295"/>
      <c r="AO25" s="295"/>
      <c r="AP25" s="296"/>
      <c r="AQ25" s="296"/>
      <c r="AR25" s="296"/>
      <c r="AS25" s="297"/>
      <c r="AT25" s="286"/>
    </row>
    <row r="26" spans="1:46" s="258"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98"/>
      <c r="AS27" s="253"/>
      <c r="AT27" s="253"/>
    </row>
    <row r="28" spans="1:46" ht="17.25" x14ac:dyDescent="0.15">
      <c r="A28" s="254" t="s">
        <v>501</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99"/>
    </row>
    <row r="29" spans="1:46" x14ac:dyDescent="0.15">
      <c r="A29" s="257"/>
      <c r="AK29" s="258" t="s">
        <v>502</v>
      </c>
      <c r="AL29" s="258"/>
      <c r="AM29" s="258"/>
      <c r="AN29" s="258"/>
      <c r="AS29" s="300"/>
    </row>
    <row r="30" spans="1:46" ht="13.5" customHeight="1" x14ac:dyDescent="0.15">
      <c r="A30" s="257"/>
      <c r="AK30" s="260"/>
      <c r="AL30" s="261"/>
      <c r="AM30" s="261"/>
      <c r="AN30" s="262"/>
      <c r="AO30" s="1105" t="s">
        <v>481</v>
      </c>
      <c r="AP30" s="263"/>
      <c r="AQ30" s="264" t="s">
        <v>482</v>
      </c>
      <c r="AR30" s="265"/>
    </row>
    <row r="31" spans="1:46" x14ac:dyDescent="0.15">
      <c r="A31" s="257"/>
      <c r="AK31" s="266"/>
      <c r="AL31" s="267"/>
      <c r="AM31" s="267"/>
      <c r="AN31" s="268"/>
      <c r="AO31" s="1106"/>
      <c r="AP31" s="269" t="s">
        <v>483</v>
      </c>
      <c r="AQ31" s="270" t="s">
        <v>484</v>
      </c>
      <c r="AR31" s="271" t="s">
        <v>485</v>
      </c>
    </row>
    <row r="32" spans="1:46" ht="27" customHeight="1" x14ac:dyDescent="0.15">
      <c r="A32" s="257"/>
      <c r="AK32" s="1107" t="s">
        <v>503</v>
      </c>
      <c r="AL32" s="1108"/>
      <c r="AM32" s="1108"/>
      <c r="AN32" s="1109"/>
      <c r="AO32" s="301">
        <v>1248053</v>
      </c>
      <c r="AP32" s="301">
        <v>78494</v>
      </c>
      <c r="AQ32" s="302">
        <v>75090</v>
      </c>
      <c r="AR32" s="303">
        <v>4.5</v>
      </c>
    </row>
    <row r="33" spans="1:46" ht="13.5" customHeight="1" x14ac:dyDescent="0.15">
      <c r="A33" s="257"/>
      <c r="AK33" s="1107" t="s">
        <v>504</v>
      </c>
      <c r="AL33" s="1108"/>
      <c r="AM33" s="1108"/>
      <c r="AN33" s="1109"/>
      <c r="AO33" s="301" t="s">
        <v>489</v>
      </c>
      <c r="AP33" s="301" t="s">
        <v>489</v>
      </c>
      <c r="AQ33" s="302" t="s">
        <v>489</v>
      </c>
      <c r="AR33" s="303" t="s">
        <v>489</v>
      </c>
    </row>
    <row r="34" spans="1:46" ht="27" customHeight="1" x14ac:dyDescent="0.15">
      <c r="A34" s="257"/>
      <c r="AK34" s="1107" t="s">
        <v>505</v>
      </c>
      <c r="AL34" s="1108"/>
      <c r="AM34" s="1108"/>
      <c r="AN34" s="1109"/>
      <c r="AO34" s="301" t="s">
        <v>489</v>
      </c>
      <c r="AP34" s="301" t="s">
        <v>489</v>
      </c>
      <c r="AQ34" s="302">
        <v>1</v>
      </c>
      <c r="AR34" s="303" t="s">
        <v>489</v>
      </c>
    </row>
    <row r="35" spans="1:46" ht="27" customHeight="1" x14ac:dyDescent="0.15">
      <c r="A35" s="257"/>
      <c r="AK35" s="1107" t="s">
        <v>506</v>
      </c>
      <c r="AL35" s="1108"/>
      <c r="AM35" s="1108"/>
      <c r="AN35" s="1109"/>
      <c r="AO35" s="301">
        <v>295006</v>
      </c>
      <c r="AP35" s="301">
        <v>18554</v>
      </c>
      <c r="AQ35" s="302">
        <v>17211</v>
      </c>
      <c r="AR35" s="303">
        <v>7.8</v>
      </c>
    </row>
    <row r="36" spans="1:46" ht="27" customHeight="1" x14ac:dyDescent="0.15">
      <c r="A36" s="257"/>
      <c r="AK36" s="1107" t="s">
        <v>507</v>
      </c>
      <c r="AL36" s="1108"/>
      <c r="AM36" s="1108"/>
      <c r="AN36" s="1109"/>
      <c r="AO36" s="301" t="s">
        <v>489</v>
      </c>
      <c r="AP36" s="301" t="s">
        <v>489</v>
      </c>
      <c r="AQ36" s="302">
        <v>2478</v>
      </c>
      <c r="AR36" s="303" t="s">
        <v>489</v>
      </c>
    </row>
    <row r="37" spans="1:46" ht="13.5" customHeight="1" x14ac:dyDescent="0.15">
      <c r="A37" s="257"/>
      <c r="AK37" s="1107" t="s">
        <v>508</v>
      </c>
      <c r="AL37" s="1108"/>
      <c r="AM37" s="1108"/>
      <c r="AN37" s="1109"/>
      <c r="AO37" s="301" t="s">
        <v>489</v>
      </c>
      <c r="AP37" s="301" t="s">
        <v>489</v>
      </c>
      <c r="AQ37" s="302">
        <v>654</v>
      </c>
      <c r="AR37" s="303" t="s">
        <v>489</v>
      </c>
    </row>
    <row r="38" spans="1:46" ht="27" customHeight="1" x14ac:dyDescent="0.15">
      <c r="A38" s="257"/>
      <c r="AK38" s="1110" t="s">
        <v>509</v>
      </c>
      <c r="AL38" s="1111"/>
      <c r="AM38" s="1111"/>
      <c r="AN38" s="1112"/>
      <c r="AO38" s="304" t="s">
        <v>489</v>
      </c>
      <c r="AP38" s="304" t="s">
        <v>489</v>
      </c>
      <c r="AQ38" s="305">
        <v>4</v>
      </c>
      <c r="AR38" s="293" t="s">
        <v>489</v>
      </c>
      <c r="AS38" s="300"/>
    </row>
    <row r="39" spans="1:46" x14ac:dyDescent="0.15">
      <c r="A39" s="257"/>
      <c r="AK39" s="1110" t="s">
        <v>510</v>
      </c>
      <c r="AL39" s="1111"/>
      <c r="AM39" s="1111"/>
      <c r="AN39" s="1112"/>
      <c r="AO39" s="301">
        <v>-25713</v>
      </c>
      <c r="AP39" s="301">
        <v>-1617</v>
      </c>
      <c r="AQ39" s="302">
        <v>-3502</v>
      </c>
      <c r="AR39" s="303">
        <v>-53.8</v>
      </c>
      <c r="AS39" s="300"/>
    </row>
    <row r="40" spans="1:46" ht="27" customHeight="1" x14ac:dyDescent="0.15">
      <c r="A40" s="257"/>
      <c r="AK40" s="1107" t="s">
        <v>511</v>
      </c>
      <c r="AL40" s="1108"/>
      <c r="AM40" s="1108"/>
      <c r="AN40" s="1109"/>
      <c r="AO40" s="301">
        <v>-1186226</v>
      </c>
      <c r="AP40" s="301">
        <v>-74605</v>
      </c>
      <c r="AQ40" s="302">
        <v>-63750</v>
      </c>
      <c r="AR40" s="303">
        <v>17</v>
      </c>
      <c r="AS40" s="300"/>
    </row>
    <row r="41" spans="1:46" x14ac:dyDescent="0.15">
      <c r="A41" s="257"/>
      <c r="AK41" s="1113" t="s">
        <v>287</v>
      </c>
      <c r="AL41" s="1114"/>
      <c r="AM41" s="1114"/>
      <c r="AN41" s="1115"/>
      <c r="AO41" s="301">
        <v>331120</v>
      </c>
      <c r="AP41" s="301">
        <v>20825</v>
      </c>
      <c r="AQ41" s="302">
        <v>28185</v>
      </c>
      <c r="AR41" s="303">
        <v>-26.1</v>
      </c>
      <c r="AS41" s="300"/>
    </row>
    <row r="42" spans="1:46" x14ac:dyDescent="0.15">
      <c r="A42" s="257"/>
      <c r="AK42" s="306"/>
      <c r="AQ42" s="278"/>
      <c r="AR42" s="278"/>
      <c r="AS42" s="300"/>
    </row>
    <row r="43" spans="1:46" x14ac:dyDescent="0.15">
      <c r="A43" s="257"/>
      <c r="AP43" s="307"/>
      <c r="AQ43" s="278"/>
      <c r="AS43" s="300"/>
    </row>
    <row r="44" spans="1:46" x14ac:dyDescent="0.15">
      <c r="A44" s="257"/>
      <c r="AQ44" s="278"/>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08"/>
      <c r="AR45" s="255"/>
      <c r="AS45" s="255"/>
      <c r="AT45" s="253"/>
    </row>
    <row r="46" spans="1:46" x14ac:dyDescent="0.15">
      <c r="A46" s="309"/>
      <c r="B46" s="309"/>
      <c r="C46" s="309"/>
      <c r="D46" s="309"/>
      <c r="E46" s="309"/>
      <c r="F46" s="309"/>
      <c r="G46" s="309"/>
      <c r="H46" s="309"/>
      <c r="I46" s="309"/>
      <c r="J46" s="309"/>
      <c r="K46" s="309"/>
      <c r="L46" s="309"/>
      <c r="M46" s="309"/>
      <c r="N46" s="309"/>
      <c r="O46" s="309"/>
      <c r="P46" s="309"/>
      <c r="Q46" s="309"/>
      <c r="R46" s="309"/>
      <c r="S46" s="309"/>
      <c r="T46" s="309"/>
      <c r="U46" s="309"/>
      <c r="V46" s="309"/>
      <c r="W46" s="309"/>
      <c r="X46" s="309"/>
      <c r="Y46" s="309"/>
      <c r="Z46" s="309"/>
      <c r="AA46" s="309"/>
      <c r="AB46" s="309"/>
      <c r="AC46" s="309"/>
      <c r="AD46" s="309"/>
      <c r="AE46" s="309"/>
      <c r="AF46" s="309"/>
      <c r="AG46" s="309"/>
      <c r="AH46" s="309"/>
      <c r="AI46" s="309"/>
      <c r="AJ46" s="309"/>
      <c r="AK46" s="309"/>
      <c r="AL46" s="309"/>
      <c r="AM46" s="309"/>
      <c r="AN46" s="309"/>
      <c r="AO46" s="309"/>
      <c r="AP46" s="309"/>
      <c r="AQ46" s="309"/>
      <c r="AR46" s="309"/>
      <c r="AS46" s="309"/>
      <c r="AT46" s="253"/>
    </row>
    <row r="47" spans="1:46" ht="17.25" customHeight="1" x14ac:dyDescent="0.15">
      <c r="A47" s="310" t="s">
        <v>512</v>
      </c>
    </row>
    <row r="48" spans="1:46" x14ac:dyDescent="0.15">
      <c r="A48" s="257"/>
      <c r="AK48" s="311" t="s">
        <v>513</v>
      </c>
      <c r="AL48" s="311"/>
      <c r="AM48" s="311"/>
      <c r="AN48" s="311"/>
      <c r="AO48" s="311"/>
      <c r="AP48" s="311"/>
      <c r="AQ48" s="312"/>
      <c r="AR48" s="311"/>
    </row>
    <row r="49" spans="1:44" ht="13.5" customHeight="1" x14ac:dyDescent="0.15">
      <c r="A49" s="257"/>
      <c r="AK49" s="313"/>
      <c r="AL49" s="314"/>
      <c r="AM49" s="1100" t="s">
        <v>481</v>
      </c>
      <c r="AN49" s="1102" t="s">
        <v>514</v>
      </c>
      <c r="AO49" s="1103"/>
      <c r="AP49" s="1103"/>
      <c r="AQ49" s="1103"/>
      <c r="AR49" s="1104"/>
    </row>
    <row r="50" spans="1:44" x14ac:dyDescent="0.15">
      <c r="A50" s="257"/>
      <c r="AK50" s="315"/>
      <c r="AL50" s="316"/>
      <c r="AM50" s="1101"/>
      <c r="AN50" s="317" t="s">
        <v>515</v>
      </c>
      <c r="AO50" s="318" t="s">
        <v>516</v>
      </c>
      <c r="AP50" s="319" t="s">
        <v>517</v>
      </c>
      <c r="AQ50" s="320" t="s">
        <v>518</v>
      </c>
      <c r="AR50" s="321" t="s">
        <v>519</v>
      </c>
    </row>
    <row r="51" spans="1:44" x14ac:dyDescent="0.15">
      <c r="A51" s="257"/>
      <c r="AK51" s="313" t="s">
        <v>520</v>
      </c>
      <c r="AL51" s="314"/>
      <c r="AM51" s="322">
        <v>2620497</v>
      </c>
      <c r="AN51" s="323">
        <v>152950</v>
      </c>
      <c r="AO51" s="324">
        <v>36.299999999999997</v>
      </c>
      <c r="AP51" s="325">
        <v>94081</v>
      </c>
      <c r="AQ51" s="326">
        <v>10.5</v>
      </c>
      <c r="AR51" s="327">
        <v>25.8</v>
      </c>
    </row>
    <row r="52" spans="1:44" x14ac:dyDescent="0.15">
      <c r="A52" s="257"/>
      <c r="AK52" s="328"/>
      <c r="AL52" s="329" t="s">
        <v>521</v>
      </c>
      <c r="AM52" s="330">
        <v>1315092</v>
      </c>
      <c r="AN52" s="331">
        <v>76758</v>
      </c>
      <c r="AO52" s="332">
        <v>117.2</v>
      </c>
      <c r="AP52" s="333">
        <v>48949</v>
      </c>
      <c r="AQ52" s="334">
        <v>11.5</v>
      </c>
      <c r="AR52" s="335">
        <v>105.7</v>
      </c>
    </row>
    <row r="53" spans="1:44" x14ac:dyDescent="0.15">
      <c r="A53" s="257"/>
      <c r="AK53" s="313" t="s">
        <v>522</v>
      </c>
      <c r="AL53" s="314"/>
      <c r="AM53" s="322">
        <v>2754694</v>
      </c>
      <c r="AN53" s="323">
        <v>163299</v>
      </c>
      <c r="AO53" s="324">
        <v>6.8</v>
      </c>
      <c r="AP53" s="325">
        <v>92632</v>
      </c>
      <c r="AQ53" s="326">
        <v>-1.5</v>
      </c>
      <c r="AR53" s="327">
        <v>8.3000000000000007</v>
      </c>
    </row>
    <row r="54" spans="1:44" x14ac:dyDescent="0.15">
      <c r="A54" s="257"/>
      <c r="AK54" s="328"/>
      <c r="AL54" s="329" t="s">
        <v>521</v>
      </c>
      <c r="AM54" s="330">
        <v>1319098</v>
      </c>
      <c r="AN54" s="331">
        <v>78197</v>
      </c>
      <c r="AO54" s="332">
        <v>1.9</v>
      </c>
      <c r="AP54" s="333">
        <v>47978</v>
      </c>
      <c r="AQ54" s="334">
        <v>-2</v>
      </c>
      <c r="AR54" s="335">
        <v>3.9</v>
      </c>
    </row>
    <row r="55" spans="1:44" x14ac:dyDescent="0.15">
      <c r="A55" s="257"/>
      <c r="AK55" s="313" t="s">
        <v>523</v>
      </c>
      <c r="AL55" s="314"/>
      <c r="AM55" s="322">
        <v>3652425</v>
      </c>
      <c r="AN55" s="323">
        <v>220132</v>
      </c>
      <c r="AO55" s="324">
        <v>34.799999999999997</v>
      </c>
      <c r="AP55" s="325">
        <v>96469</v>
      </c>
      <c r="AQ55" s="326">
        <v>4.0999999999999996</v>
      </c>
      <c r="AR55" s="327">
        <v>30.7</v>
      </c>
    </row>
    <row r="56" spans="1:44" x14ac:dyDescent="0.15">
      <c r="A56" s="257"/>
      <c r="AK56" s="328"/>
      <c r="AL56" s="329" t="s">
        <v>521</v>
      </c>
      <c r="AM56" s="330">
        <v>2126006</v>
      </c>
      <c r="AN56" s="331">
        <v>128134</v>
      </c>
      <c r="AO56" s="332">
        <v>63.9</v>
      </c>
      <c r="AP56" s="333">
        <v>49775</v>
      </c>
      <c r="AQ56" s="334">
        <v>3.7</v>
      </c>
      <c r="AR56" s="335">
        <v>60.2</v>
      </c>
    </row>
    <row r="57" spans="1:44" x14ac:dyDescent="0.15">
      <c r="A57" s="257"/>
      <c r="AK57" s="313" t="s">
        <v>524</v>
      </c>
      <c r="AL57" s="314"/>
      <c r="AM57" s="322">
        <v>5061129</v>
      </c>
      <c r="AN57" s="323">
        <v>311742</v>
      </c>
      <c r="AO57" s="324">
        <v>41.6</v>
      </c>
      <c r="AP57" s="325">
        <v>85743</v>
      </c>
      <c r="AQ57" s="326">
        <v>-11.1</v>
      </c>
      <c r="AR57" s="327">
        <v>52.7</v>
      </c>
    </row>
    <row r="58" spans="1:44" x14ac:dyDescent="0.15">
      <c r="A58" s="257"/>
      <c r="AK58" s="328"/>
      <c r="AL58" s="329" t="s">
        <v>521</v>
      </c>
      <c r="AM58" s="330">
        <v>2494669</v>
      </c>
      <c r="AN58" s="331">
        <v>153660</v>
      </c>
      <c r="AO58" s="332">
        <v>19.899999999999999</v>
      </c>
      <c r="AP58" s="333">
        <v>45231</v>
      </c>
      <c r="AQ58" s="334">
        <v>-9.1</v>
      </c>
      <c r="AR58" s="335">
        <v>29</v>
      </c>
    </row>
    <row r="59" spans="1:44" x14ac:dyDescent="0.15">
      <c r="A59" s="257"/>
      <c r="AK59" s="313" t="s">
        <v>525</v>
      </c>
      <c r="AL59" s="314"/>
      <c r="AM59" s="322">
        <v>9003451</v>
      </c>
      <c r="AN59" s="323">
        <v>566255</v>
      </c>
      <c r="AO59" s="324">
        <v>81.599999999999994</v>
      </c>
      <c r="AP59" s="325">
        <v>92509</v>
      </c>
      <c r="AQ59" s="326">
        <v>7.9</v>
      </c>
      <c r="AR59" s="327">
        <v>73.7</v>
      </c>
    </row>
    <row r="60" spans="1:44" x14ac:dyDescent="0.15">
      <c r="A60" s="257"/>
      <c r="AK60" s="328"/>
      <c r="AL60" s="329" t="s">
        <v>521</v>
      </c>
      <c r="AM60" s="330">
        <v>5326998</v>
      </c>
      <c r="AN60" s="331">
        <v>335031</v>
      </c>
      <c r="AO60" s="332">
        <v>118</v>
      </c>
      <c r="AP60" s="333">
        <v>52274</v>
      </c>
      <c r="AQ60" s="334">
        <v>15.6</v>
      </c>
      <c r="AR60" s="335">
        <v>102.4</v>
      </c>
    </row>
    <row r="61" spans="1:44" x14ac:dyDescent="0.15">
      <c r="A61" s="257"/>
      <c r="AK61" s="313" t="s">
        <v>526</v>
      </c>
      <c r="AL61" s="336"/>
      <c r="AM61" s="322">
        <v>4618439</v>
      </c>
      <c r="AN61" s="323">
        <v>282876</v>
      </c>
      <c r="AO61" s="324">
        <v>40.200000000000003</v>
      </c>
      <c r="AP61" s="325">
        <v>92287</v>
      </c>
      <c r="AQ61" s="337">
        <v>2</v>
      </c>
      <c r="AR61" s="327">
        <v>38.200000000000003</v>
      </c>
    </row>
    <row r="62" spans="1:44" x14ac:dyDescent="0.15">
      <c r="A62" s="257"/>
      <c r="AK62" s="328"/>
      <c r="AL62" s="329" t="s">
        <v>521</v>
      </c>
      <c r="AM62" s="330">
        <v>2516373</v>
      </c>
      <c r="AN62" s="331">
        <v>154356</v>
      </c>
      <c r="AO62" s="332">
        <v>64.2</v>
      </c>
      <c r="AP62" s="333">
        <v>48841</v>
      </c>
      <c r="AQ62" s="334">
        <v>3.9</v>
      </c>
      <c r="AR62" s="335">
        <v>60.3</v>
      </c>
    </row>
    <row r="63" spans="1:44" x14ac:dyDescent="0.15">
      <c r="A63" s="257"/>
    </row>
    <row r="64" spans="1:44" x14ac:dyDescent="0.15">
      <c r="A64" s="257"/>
    </row>
    <row r="65" spans="1:46" x14ac:dyDescent="0.15">
      <c r="A65" s="257"/>
    </row>
    <row r="66" spans="1:46" x14ac:dyDescent="0.15">
      <c r="A66" s="338"/>
      <c r="B66" s="309"/>
      <c r="C66" s="309"/>
      <c r="D66" s="309"/>
      <c r="E66" s="309"/>
      <c r="F66" s="309"/>
      <c r="G66" s="309"/>
      <c r="H66" s="309"/>
      <c r="I66" s="309"/>
      <c r="J66" s="309"/>
      <c r="K66" s="309"/>
      <c r="L66" s="309"/>
      <c r="M66" s="309"/>
      <c r="N66" s="309"/>
      <c r="O66" s="309"/>
      <c r="P66" s="309"/>
      <c r="Q66" s="309"/>
      <c r="R66" s="309"/>
      <c r="S66" s="309"/>
      <c r="T66" s="309"/>
      <c r="U66" s="309"/>
      <c r="V66" s="309"/>
      <c r="W66" s="309"/>
      <c r="X66" s="309"/>
      <c r="Y66" s="309"/>
      <c r="Z66" s="309"/>
      <c r="AA66" s="309"/>
      <c r="AB66" s="309"/>
      <c r="AC66" s="309"/>
      <c r="AD66" s="309"/>
      <c r="AE66" s="309"/>
      <c r="AF66" s="309"/>
      <c r="AG66" s="309"/>
      <c r="AH66" s="309"/>
      <c r="AI66" s="309"/>
      <c r="AJ66" s="309"/>
      <c r="AK66" s="309"/>
      <c r="AL66" s="309"/>
      <c r="AM66" s="309"/>
      <c r="AN66" s="309"/>
      <c r="AO66" s="309"/>
      <c r="AP66" s="309"/>
      <c r="AQ66" s="309"/>
      <c r="AR66" s="309"/>
      <c r="AS66" s="339"/>
    </row>
    <row r="67" spans="1:46" ht="13.5" hidden="1" customHeight="1" x14ac:dyDescent="0.15">
      <c r="AS67" s="253"/>
      <c r="AT67" s="253"/>
    </row>
    <row r="70" spans="1:46" hidden="1" x14ac:dyDescent="0.15"/>
    <row r="71" spans="1:46" hidden="1" x14ac:dyDescent="0.15"/>
    <row r="72" spans="1:46" hidden="1" x14ac:dyDescent="0.15"/>
    <row r="73" spans="1:46" hidden="1" x14ac:dyDescent="0.15"/>
  </sheetData>
  <sheetProtection algorithmName="SHA-512" hashValue="P1K1kLyEASKVVTGk/OWyJ2GmgdB1VychAvlpb2ortMz9N1uGZHJiQZuyjSra09VpTxGf5FVmcOXUVBwUEBfWrA==" saltValue="hfowSCeypSzA8NivxAaX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2" customWidth="1"/>
    <col min="126" max="16384" width="9" style="251" hidden="1"/>
  </cols>
  <sheetData>
    <row r="1" spans="2:125" ht="13.5" customHeight="1" x14ac:dyDescent="0.15">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2:125" x14ac:dyDescent="0.15">
      <c r="B2" s="251"/>
      <c r="DG2" s="251"/>
    </row>
    <row r="3" spans="2:125" x14ac:dyDescent="0.15">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H3" s="251"/>
      <c r="DI3" s="251"/>
      <c r="DJ3" s="251"/>
      <c r="DK3" s="251"/>
      <c r="DL3" s="251"/>
      <c r="DM3" s="251"/>
      <c r="DN3" s="251"/>
      <c r="DO3" s="251"/>
      <c r="DP3" s="251"/>
      <c r="DQ3" s="251"/>
      <c r="DR3" s="251"/>
      <c r="DS3" s="251"/>
      <c r="DT3" s="251"/>
      <c r="DU3" s="251"/>
    </row>
    <row r="4" spans="2:125" x14ac:dyDescent="0.15"/>
    <row r="5" spans="2:125" x14ac:dyDescent="0.15"/>
    <row r="6" spans="2:125" x14ac:dyDescent="0.15"/>
    <row r="7" spans="2:125" x14ac:dyDescent="0.15"/>
    <row r="8" spans="2:125" x14ac:dyDescent="0.15"/>
    <row r="9" spans="2:125" x14ac:dyDescent="0.15">
      <c r="DU9" s="25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1"/>
    </row>
    <row r="18" spans="125:125" x14ac:dyDescent="0.15"/>
    <row r="19" spans="125:125" x14ac:dyDescent="0.15"/>
    <row r="20" spans="125:125" x14ac:dyDescent="0.15">
      <c r="DU20" s="251"/>
    </row>
    <row r="21" spans="125:125" x14ac:dyDescent="0.15">
      <c r="DU21" s="25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1"/>
    </row>
    <row r="29" spans="125:125" x14ac:dyDescent="0.15"/>
    <row r="30" spans="125:125" x14ac:dyDescent="0.15"/>
    <row r="31" spans="125:125" x14ac:dyDescent="0.15"/>
    <row r="32" spans="125:125" x14ac:dyDescent="0.15"/>
    <row r="33" spans="2:125" x14ac:dyDescent="0.15">
      <c r="B33" s="251"/>
      <c r="G33" s="251"/>
      <c r="I33" s="251"/>
    </row>
    <row r="34" spans="2:125" x14ac:dyDescent="0.15">
      <c r="C34" s="251"/>
      <c r="P34" s="251"/>
      <c r="DE34" s="251"/>
      <c r="DH34" s="251"/>
    </row>
    <row r="35" spans="2:125" x14ac:dyDescent="0.15">
      <c r="D35" s="251"/>
      <c r="E35" s="251"/>
      <c r="DG35" s="251"/>
      <c r="DJ35" s="251"/>
      <c r="DP35" s="251"/>
      <c r="DQ35" s="251"/>
      <c r="DR35" s="251"/>
      <c r="DS35" s="251"/>
      <c r="DT35" s="251"/>
      <c r="DU35" s="251"/>
    </row>
    <row r="36" spans="2:125" x14ac:dyDescent="0.15">
      <c r="F36" s="251"/>
      <c r="H36" s="251"/>
      <c r="J36" s="251"/>
      <c r="K36" s="251"/>
      <c r="L36" s="251"/>
      <c r="M36" s="251"/>
      <c r="N36" s="251"/>
      <c r="O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C36" s="251"/>
      <c r="DD36" s="251"/>
      <c r="DF36" s="251"/>
      <c r="DI36" s="251"/>
      <c r="DK36" s="251"/>
      <c r="DL36" s="251"/>
      <c r="DM36" s="251"/>
      <c r="DN36" s="251"/>
      <c r="DO36" s="251"/>
      <c r="DP36" s="251"/>
      <c r="DQ36" s="251"/>
      <c r="DR36" s="251"/>
      <c r="DS36" s="251"/>
      <c r="DT36" s="251"/>
      <c r="DU36" s="251"/>
    </row>
    <row r="37" spans="2:125" x14ac:dyDescent="0.15">
      <c r="DU37" s="251"/>
    </row>
    <row r="38" spans="2:125" x14ac:dyDescent="0.15">
      <c r="DT38" s="251"/>
      <c r="DU38" s="251"/>
    </row>
    <row r="39" spans="2:125" x14ac:dyDescent="0.15"/>
    <row r="40" spans="2:125" x14ac:dyDescent="0.15">
      <c r="DH40" s="251"/>
    </row>
    <row r="41" spans="2:125" x14ac:dyDescent="0.15">
      <c r="DE41" s="251"/>
    </row>
    <row r="42" spans="2:125" x14ac:dyDescent="0.15">
      <c r="DG42" s="251"/>
      <c r="DJ42" s="251"/>
    </row>
    <row r="43" spans="2:125" x14ac:dyDescent="0.15">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F43" s="251"/>
      <c r="DI43" s="251"/>
      <c r="DK43" s="251"/>
      <c r="DL43" s="251"/>
      <c r="DM43" s="251"/>
      <c r="DN43" s="251"/>
      <c r="DO43" s="251"/>
      <c r="DP43" s="251"/>
      <c r="DQ43" s="251"/>
      <c r="DR43" s="251"/>
      <c r="DS43" s="251"/>
      <c r="DT43" s="251"/>
      <c r="DU43" s="251"/>
    </row>
    <row r="44" spans="2:125" x14ac:dyDescent="0.15">
      <c r="DU44" s="251"/>
    </row>
    <row r="45" spans="2:125" x14ac:dyDescent="0.15"/>
    <row r="46" spans="2:125" x14ac:dyDescent="0.15"/>
    <row r="47" spans="2:125" x14ac:dyDescent="0.15"/>
    <row r="48" spans="2:125" x14ac:dyDescent="0.15">
      <c r="DT48" s="251"/>
      <c r="DU48" s="251"/>
    </row>
    <row r="49" spans="120:125" x14ac:dyDescent="0.15">
      <c r="DU49" s="251"/>
    </row>
    <row r="50" spans="120:125" x14ac:dyDescent="0.15">
      <c r="DU50" s="251"/>
    </row>
    <row r="51" spans="120:125" x14ac:dyDescent="0.15">
      <c r="DP51" s="251"/>
      <c r="DQ51" s="251"/>
      <c r="DR51" s="251"/>
      <c r="DS51" s="251"/>
      <c r="DT51" s="251"/>
      <c r="DU51" s="251"/>
    </row>
    <row r="52" spans="120:125" x14ac:dyDescent="0.15"/>
    <row r="53" spans="120:125" x14ac:dyDescent="0.15"/>
    <row r="54" spans="120:125" x14ac:dyDescent="0.15">
      <c r="DU54" s="251"/>
    </row>
    <row r="55" spans="120:125" x14ac:dyDescent="0.15"/>
    <row r="56" spans="120:125" x14ac:dyDescent="0.15"/>
    <row r="57" spans="120:125" x14ac:dyDescent="0.15"/>
    <row r="58" spans="120:125" x14ac:dyDescent="0.15">
      <c r="DU58" s="251"/>
    </row>
    <row r="59" spans="120:125" x14ac:dyDescent="0.15"/>
    <row r="60" spans="120:125" x14ac:dyDescent="0.15"/>
    <row r="61" spans="120:125" x14ac:dyDescent="0.15"/>
    <row r="62" spans="120:125" x14ac:dyDescent="0.15"/>
    <row r="63" spans="120:125" x14ac:dyDescent="0.15">
      <c r="DU63" s="251"/>
    </row>
    <row r="64" spans="120:125" x14ac:dyDescent="0.15">
      <c r="DT64" s="251"/>
      <c r="DU64" s="251"/>
    </row>
    <row r="65" spans="123:125" x14ac:dyDescent="0.15"/>
    <row r="66" spans="123:125" x14ac:dyDescent="0.15"/>
    <row r="67" spans="123:125" x14ac:dyDescent="0.15"/>
    <row r="68" spans="123:125" x14ac:dyDescent="0.15"/>
    <row r="69" spans="123:125" x14ac:dyDescent="0.15">
      <c r="DS69" s="251"/>
      <c r="DT69" s="251"/>
      <c r="DU69" s="25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1"/>
    </row>
    <row r="83" spans="116:125" x14ac:dyDescent="0.15">
      <c r="DM83" s="251"/>
      <c r="DN83" s="251"/>
      <c r="DO83" s="251"/>
      <c r="DP83" s="251"/>
      <c r="DQ83" s="251"/>
      <c r="DR83" s="251"/>
      <c r="DS83" s="251"/>
      <c r="DT83" s="251"/>
      <c r="DU83" s="251"/>
    </row>
    <row r="84" spans="116:125" x14ac:dyDescent="0.15"/>
    <row r="85" spans="116:125" x14ac:dyDescent="0.15"/>
    <row r="86" spans="116:125" x14ac:dyDescent="0.15"/>
    <row r="87" spans="116:125" x14ac:dyDescent="0.15"/>
    <row r="88" spans="116:125" x14ac:dyDescent="0.15">
      <c r="DU88" s="25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1"/>
      <c r="DT94" s="251"/>
      <c r="DU94" s="251"/>
    </row>
    <row r="95" spans="116:125" ht="13.5" customHeight="1" x14ac:dyDescent="0.15">
      <c r="DU95" s="25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1"/>
    </row>
    <row r="102" spans="124:125" ht="13.5" customHeight="1" x14ac:dyDescent="0.15"/>
    <row r="103" spans="124:125" ht="13.5" customHeight="1" x14ac:dyDescent="0.15"/>
    <row r="104" spans="124:125" ht="13.5" customHeight="1" x14ac:dyDescent="0.15">
      <c r="DT104" s="251"/>
      <c r="DU104" s="25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478</v>
      </c>
    </row>
    <row r="121" spans="125:125" ht="13.5" hidden="1" customHeight="1" x14ac:dyDescent="0.15">
      <c r="DU121" s="251"/>
    </row>
  </sheetData>
  <sheetProtection algorithmName="SHA-512" hashValue="lp3pY5b+isdAssMUXio+q7jN1ZUSZPyu3RxSAtqJwOJFgdRETyCMx5xad2XJt2OhMuzL6WAAG/cpdtDtaDMOsg==" saltValue="3BBplbjTOxFio05s/6eFB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2" customWidth="1"/>
    <col min="126" max="142" width="0" style="251" hidden="1" customWidth="1"/>
    <col min="143" max="16384" width="9" style="251" hidden="1"/>
  </cols>
  <sheetData>
    <row r="1" spans="1:125" ht="13.5" customHeight="1" x14ac:dyDescent="0.15">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1:125" x14ac:dyDescent="0.15">
      <c r="B2" s="251"/>
      <c r="T2" s="251"/>
    </row>
    <row r="3" spans="1:125" x14ac:dyDescent="0.1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G3" s="251"/>
      <c r="DH3" s="251"/>
      <c r="DI3" s="251"/>
      <c r="DJ3" s="251"/>
      <c r="DK3" s="251"/>
      <c r="DL3" s="251"/>
      <c r="DM3" s="251"/>
      <c r="DN3" s="251"/>
      <c r="DO3" s="251"/>
      <c r="DP3" s="251"/>
      <c r="DQ3" s="251"/>
      <c r="DR3" s="251"/>
      <c r="DS3" s="251"/>
      <c r="DT3" s="251"/>
      <c r="DU3" s="25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1"/>
      <c r="G33" s="251"/>
      <c r="I33" s="251"/>
    </row>
    <row r="34" spans="2:125" x14ac:dyDescent="0.15">
      <c r="C34" s="251"/>
      <c r="P34" s="251"/>
      <c r="R34" s="251"/>
      <c r="U34" s="251"/>
    </row>
    <row r="35" spans="2:125" x14ac:dyDescent="0.15">
      <c r="D35" s="251"/>
      <c r="E35" s="251"/>
      <c r="T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251"/>
      <c r="BC35" s="251"/>
      <c r="BD35" s="251"/>
      <c r="BE35" s="251"/>
      <c r="BF35" s="251"/>
      <c r="BG35" s="251"/>
      <c r="BH35" s="251"/>
      <c r="BI35" s="251"/>
      <c r="BJ35" s="251"/>
      <c r="BK35" s="251"/>
      <c r="BL35" s="251"/>
      <c r="BM35" s="251"/>
      <c r="BN35" s="251"/>
      <c r="BO35" s="251"/>
      <c r="BP35" s="251"/>
      <c r="BQ35" s="251"/>
      <c r="BR35" s="251"/>
      <c r="BS35" s="251"/>
      <c r="BT35" s="251"/>
      <c r="BU35" s="251"/>
      <c r="BV35" s="251"/>
      <c r="BW35" s="251"/>
      <c r="BX35" s="251"/>
      <c r="BY35" s="251"/>
      <c r="BZ35" s="251"/>
      <c r="CA35" s="251"/>
      <c r="CB35" s="251"/>
      <c r="CC35" s="251"/>
      <c r="CD35" s="251"/>
      <c r="CE35" s="251"/>
      <c r="CF35" s="251"/>
      <c r="CG35" s="251"/>
      <c r="CH35" s="251"/>
      <c r="CI35" s="251"/>
      <c r="CJ35" s="251"/>
      <c r="CK35" s="251"/>
      <c r="CL35" s="251"/>
      <c r="CM35" s="251"/>
      <c r="CN35" s="251"/>
      <c r="CO35" s="251"/>
      <c r="CP35" s="251"/>
      <c r="CQ35" s="251"/>
      <c r="CR35" s="251"/>
      <c r="CS35" s="251"/>
      <c r="CT35" s="251"/>
      <c r="CU35" s="251"/>
      <c r="CV35" s="251"/>
      <c r="CW35" s="251"/>
      <c r="CX35" s="251"/>
      <c r="CY35" s="251"/>
      <c r="CZ35" s="251"/>
      <c r="DA35" s="251"/>
      <c r="DB35" s="251"/>
      <c r="DC35" s="251"/>
      <c r="DD35" s="251"/>
      <c r="DE35" s="251"/>
      <c r="DF35" s="251"/>
      <c r="DG35" s="251"/>
      <c r="DH35" s="251"/>
      <c r="DI35" s="251"/>
      <c r="DJ35" s="251"/>
      <c r="DK35" s="251"/>
      <c r="DL35" s="251"/>
      <c r="DM35" s="251"/>
      <c r="DN35" s="251"/>
      <c r="DO35" s="251"/>
      <c r="DP35" s="251"/>
      <c r="DQ35" s="251"/>
      <c r="DR35" s="251"/>
      <c r="DS35" s="251"/>
      <c r="DT35" s="251"/>
      <c r="DU35" s="251"/>
    </row>
    <row r="36" spans="2:125" x14ac:dyDescent="0.15">
      <c r="F36" s="251"/>
      <c r="H36" s="251"/>
      <c r="J36" s="251"/>
      <c r="K36" s="251"/>
      <c r="L36" s="251"/>
      <c r="M36" s="251"/>
      <c r="N36" s="251"/>
      <c r="O36" s="251"/>
      <c r="Q36" s="251"/>
      <c r="S36" s="251"/>
      <c r="V36" s="251"/>
    </row>
    <row r="37" spans="2:125" x14ac:dyDescent="0.15"/>
    <row r="38" spans="2:125" x14ac:dyDescent="0.15"/>
    <row r="39" spans="2:125" x14ac:dyDescent="0.15"/>
    <row r="40" spans="2:125" x14ac:dyDescent="0.15">
      <c r="U40" s="251"/>
    </row>
    <row r="41" spans="2:125" x14ac:dyDescent="0.15">
      <c r="R41" s="251"/>
    </row>
    <row r="42" spans="2:125" x14ac:dyDescent="0.15">
      <c r="T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1"/>
      <c r="AY42" s="251"/>
      <c r="AZ42" s="251"/>
      <c r="BA42" s="251"/>
      <c r="BB42" s="251"/>
      <c r="BC42" s="251"/>
      <c r="BD42" s="251"/>
      <c r="BE42" s="251"/>
      <c r="BF42" s="251"/>
      <c r="BG42" s="251"/>
      <c r="BH42" s="251"/>
      <c r="BI42" s="251"/>
      <c r="BJ42" s="251"/>
      <c r="BK42" s="251"/>
      <c r="BL42" s="251"/>
      <c r="BM42" s="251"/>
      <c r="BN42" s="251"/>
      <c r="BO42" s="251"/>
      <c r="BP42" s="251"/>
      <c r="BQ42" s="251"/>
      <c r="BR42" s="251"/>
      <c r="BS42" s="251"/>
      <c r="BT42" s="251"/>
      <c r="BU42" s="251"/>
      <c r="BV42" s="251"/>
      <c r="BW42" s="251"/>
      <c r="BX42" s="251"/>
      <c r="BY42" s="251"/>
      <c r="BZ42" s="251"/>
      <c r="CA42" s="251"/>
      <c r="CB42" s="251"/>
      <c r="CC42" s="251"/>
      <c r="CD42" s="251"/>
      <c r="CE42" s="251"/>
      <c r="CF42" s="251"/>
      <c r="CG42" s="251"/>
      <c r="CH42" s="251"/>
      <c r="CI42" s="251"/>
      <c r="CJ42" s="251"/>
      <c r="CK42" s="251"/>
      <c r="CL42" s="251"/>
      <c r="CM42" s="251"/>
      <c r="CN42" s="251"/>
      <c r="CO42" s="251"/>
      <c r="CP42" s="251"/>
      <c r="CQ42" s="251"/>
      <c r="CR42" s="251"/>
      <c r="CS42" s="251"/>
      <c r="CT42" s="251"/>
      <c r="CU42" s="251"/>
      <c r="CV42" s="251"/>
      <c r="CW42" s="251"/>
      <c r="CX42" s="251"/>
      <c r="CY42" s="251"/>
      <c r="CZ42" s="251"/>
      <c r="DA42" s="251"/>
      <c r="DB42" s="251"/>
      <c r="DC42" s="251"/>
      <c r="DD42" s="251"/>
      <c r="DE42" s="251"/>
      <c r="DF42" s="251"/>
      <c r="DG42" s="251"/>
      <c r="DH42" s="251"/>
      <c r="DI42" s="251"/>
      <c r="DJ42" s="251"/>
      <c r="DK42" s="251"/>
      <c r="DL42" s="251"/>
      <c r="DM42" s="251"/>
      <c r="DN42" s="251"/>
      <c r="DO42" s="251"/>
      <c r="DP42" s="251"/>
      <c r="DQ42" s="251"/>
      <c r="DR42" s="251"/>
      <c r="DS42" s="251"/>
      <c r="DT42" s="251"/>
      <c r="DU42" s="251"/>
    </row>
    <row r="43" spans="2:125" x14ac:dyDescent="0.15">
      <c r="Q43" s="251"/>
      <c r="S43" s="251"/>
      <c r="V43" s="25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2" t="s">
        <v>478</v>
      </c>
    </row>
  </sheetData>
  <sheetProtection algorithmName="SHA-512" hashValue="5Xzp/KXDwptqWkb6pr8bKeBgiiaitIFtw38JdH+zMGx6wTjgMiqMq1+2Q35ODEbJqgkeTxGmFFb0oBjh2PzDjw==" saltValue="bLgb+MDf1l2jNMQ0NkUWN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49" t="s">
        <v>9</v>
      </c>
      <c r="C45" s="1150"/>
      <c r="D45" s="56"/>
      <c r="E45" s="1155" t="s">
        <v>10</v>
      </c>
      <c r="F45" s="1155"/>
      <c r="G45" s="1155"/>
      <c r="H45" s="1155"/>
      <c r="I45" s="1155"/>
      <c r="J45" s="1156"/>
      <c r="K45" s="57">
        <v>1168</v>
      </c>
      <c r="L45" s="58">
        <v>1231</v>
      </c>
      <c r="M45" s="58">
        <v>1200</v>
      </c>
      <c r="N45" s="58">
        <v>1249</v>
      </c>
      <c r="O45" s="59">
        <v>1248</v>
      </c>
      <c r="P45" s="46"/>
      <c r="Q45" s="46"/>
      <c r="R45" s="46"/>
      <c r="S45" s="46"/>
      <c r="T45" s="46"/>
      <c r="U45" s="46"/>
    </row>
    <row r="46" spans="1:21" ht="30.75" customHeight="1" x14ac:dyDescent="0.15">
      <c r="A46" s="46"/>
      <c r="B46" s="1151"/>
      <c r="C46" s="1152"/>
      <c r="D46" s="60"/>
      <c r="E46" s="1128" t="s">
        <v>11</v>
      </c>
      <c r="F46" s="1128"/>
      <c r="G46" s="1128"/>
      <c r="H46" s="1128"/>
      <c r="I46" s="1128"/>
      <c r="J46" s="1129"/>
      <c r="K46" s="61" t="s">
        <v>489</v>
      </c>
      <c r="L46" s="62" t="s">
        <v>489</v>
      </c>
      <c r="M46" s="62" t="s">
        <v>489</v>
      </c>
      <c r="N46" s="62" t="s">
        <v>489</v>
      </c>
      <c r="O46" s="63" t="s">
        <v>489</v>
      </c>
      <c r="P46" s="46"/>
      <c r="Q46" s="46"/>
      <c r="R46" s="46"/>
      <c r="S46" s="46"/>
      <c r="T46" s="46"/>
      <c r="U46" s="46"/>
    </row>
    <row r="47" spans="1:21" ht="30.75" customHeight="1" x14ac:dyDescent="0.15">
      <c r="A47" s="46"/>
      <c r="B47" s="1151"/>
      <c r="C47" s="1152"/>
      <c r="D47" s="60"/>
      <c r="E47" s="1128" t="s">
        <v>12</v>
      </c>
      <c r="F47" s="1128"/>
      <c r="G47" s="1128"/>
      <c r="H47" s="1128"/>
      <c r="I47" s="1128"/>
      <c r="J47" s="1129"/>
      <c r="K47" s="61" t="s">
        <v>489</v>
      </c>
      <c r="L47" s="62" t="s">
        <v>489</v>
      </c>
      <c r="M47" s="62" t="s">
        <v>489</v>
      </c>
      <c r="N47" s="62" t="s">
        <v>489</v>
      </c>
      <c r="O47" s="63" t="s">
        <v>489</v>
      </c>
      <c r="P47" s="46"/>
      <c r="Q47" s="46"/>
      <c r="R47" s="46"/>
      <c r="S47" s="46"/>
      <c r="T47" s="46"/>
      <c r="U47" s="46"/>
    </row>
    <row r="48" spans="1:21" ht="30.75" customHeight="1" x14ac:dyDescent="0.15">
      <c r="A48" s="46"/>
      <c r="B48" s="1151"/>
      <c r="C48" s="1152"/>
      <c r="D48" s="60"/>
      <c r="E48" s="1128" t="s">
        <v>13</v>
      </c>
      <c r="F48" s="1128"/>
      <c r="G48" s="1128"/>
      <c r="H48" s="1128"/>
      <c r="I48" s="1128"/>
      <c r="J48" s="1129"/>
      <c r="K48" s="61">
        <v>338</v>
      </c>
      <c r="L48" s="62">
        <v>335</v>
      </c>
      <c r="M48" s="62">
        <v>363</v>
      </c>
      <c r="N48" s="62">
        <v>319</v>
      </c>
      <c r="O48" s="63">
        <v>295</v>
      </c>
      <c r="P48" s="46"/>
      <c r="Q48" s="46"/>
      <c r="R48" s="46"/>
      <c r="S48" s="46"/>
      <c r="T48" s="46"/>
      <c r="U48" s="46"/>
    </row>
    <row r="49" spans="1:21" ht="30.75" customHeight="1" x14ac:dyDescent="0.15">
      <c r="A49" s="46"/>
      <c r="B49" s="1151"/>
      <c r="C49" s="1152"/>
      <c r="D49" s="60"/>
      <c r="E49" s="1128" t="s">
        <v>14</v>
      </c>
      <c r="F49" s="1128"/>
      <c r="G49" s="1128"/>
      <c r="H49" s="1128"/>
      <c r="I49" s="1128"/>
      <c r="J49" s="1129"/>
      <c r="K49" s="61">
        <v>104</v>
      </c>
      <c r="L49" s="62">
        <v>67</v>
      </c>
      <c r="M49" s="62" t="s">
        <v>489</v>
      </c>
      <c r="N49" s="62" t="s">
        <v>489</v>
      </c>
      <c r="O49" s="63" t="s">
        <v>489</v>
      </c>
      <c r="P49" s="46"/>
      <c r="Q49" s="46"/>
      <c r="R49" s="46"/>
      <c r="S49" s="46"/>
      <c r="T49" s="46"/>
      <c r="U49" s="46"/>
    </row>
    <row r="50" spans="1:21" ht="30.75" customHeight="1" x14ac:dyDescent="0.15">
      <c r="A50" s="46"/>
      <c r="B50" s="1151"/>
      <c r="C50" s="1152"/>
      <c r="D50" s="60"/>
      <c r="E50" s="1128" t="s">
        <v>15</v>
      </c>
      <c r="F50" s="1128"/>
      <c r="G50" s="1128"/>
      <c r="H50" s="1128"/>
      <c r="I50" s="1128"/>
      <c r="J50" s="1129"/>
      <c r="K50" s="61" t="s">
        <v>489</v>
      </c>
      <c r="L50" s="62" t="s">
        <v>489</v>
      </c>
      <c r="M50" s="62" t="s">
        <v>489</v>
      </c>
      <c r="N50" s="62" t="s">
        <v>489</v>
      </c>
      <c r="O50" s="63" t="s">
        <v>489</v>
      </c>
      <c r="P50" s="46"/>
      <c r="Q50" s="46"/>
      <c r="R50" s="46"/>
      <c r="S50" s="46"/>
      <c r="T50" s="46"/>
      <c r="U50" s="46"/>
    </row>
    <row r="51" spans="1:21" ht="30.75" customHeight="1" x14ac:dyDescent="0.15">
      <c r="A51" s="46"/>
      <c r="B51" s="1153"/>
      <c r="C51" s="1154"/>
      <c r="D51" s="64"/>
      <c r="E51" s="1128" t="s">
        <v>16</v>
      </c>
      <c r="F51" s="1128"/>
      <c r="G51" s="1128"/>
      <c r="H51" s="1128"/>
      <c r="I51" s="1128"/>
      <c r="J51" s="1129"/>
      <c r="K51" s="61" t="s">
        <v>489</v>
      </c>
      <c r="L51" s="62" t="s">
        <v>489</v>
      </c>
      <c r="M51" s="62" t="s">
        <v>489</v>
      </c>
      <c r="N51" s="62" t="s">
        <v>489</v>
      </c>
      <c r="O51" s="63" t="s">
        <v>489</v>
      </c>
      <c r="P51" s="46"/>
      <c r="Q51" s="46"/>
      <c r="R51" s="46"/>
      <c r="S51" s="46"/>
      <c r="T51" s="46"/>
      <c r="U51" s="46"/>
    </row>
    <row r="52" spans="1:21" ht="30.75" customHeight="1" x14ac:dyDescent="0.15">
      <c r="A52" s="46"/>
      <c r="B52" s="1126" t="s">
        <v>17</v>
      </c>
      <c r="C52" s="1127"/>
      <c r="D52" s="64"/>
      <c r="E52" s="1128" t="s">
        <v>18</v>
      </c>
      <c r="F52" s="1128"/>
      <c r="G52" s="1128"/>
      <c r="H52" s="1128"/>
      <c r="I52" s="1128"/>
      <c r="J52" s="1129"/>
      <c r="K52" s="61">
        <v>1273</v>
      </c>
      <c r="L52" s="62">
        <v>1304</v>
      </c>
      <c r="M52" s="62">
        <v>1280</v>
      </c>
      <c r="N52" s="62">
        <v>1279</v>
      </c>
      <c r="O52" s="63">
        <v>1212</v>
      </c>
      <c r="P52" s="46"/>
      <c r="Q52" s="46"/>
      <c r="R52" s="46"/>
      <c r="S52" s="46"/>
      <c r="T52" s="46"/>
      <c r="U52" s="46"/>
    </row>
    <row r="53" spans="1:21" ht="30.75" customHeight="1" thickBot="1" x14ac:dyDescent="0.2">
      <c r="A53" s="46"/>
      <c r="B53" s="1130" t="s">
        <v>19</v>
      </c>
      <c r="C53" s="1131"/>
      <c r="D53" s="65"/>
      <c r="E53" s="1132" t="s">
        <v>20</v>
      </c>
      <c r="F53" s="1132"/>
      <c r="G53" s="1132"/>
      <c r="H53" s="1132"/>
      <c r="I53" s="1132"/>
      <c r="J53" s="1133"/>
      <c r="K53" s="66">
        <v>337</v>
      </c>
      <c r="L53" s="67">
        <v>329</v>
      </c>
      <c r="M53" s="67">
        <v>283</v>
      </c>
      <c r="N53" s="67">
        <v>289</v>
      </c>
      <c r="O53" s="68">
        <v>331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34" t="s">
        <v>24</v>
      </c>
      <c r="C58" s="1135"/>
      <c r="D58" s="1140" t="s">
        <v>25</v>
      </c>
      <c r="E58" s="1141"/>
      <c r="F58" s="1141"/>
      <c r="G58" s="1141"/>
      <c r="H58" s="1141"/>
      <c r="I58" s="1141"/>
      <c r="J58" s="1142"/>
      <c r="K58" s="81"/>
      <c r="L58" s="82"/>
      <c r="M58" s="82"/>
      <c r="N58" s="82"/>
      <c r="O58" s="83"/>
    </row>
    <row r="59" spans="1:21" ht="31.5" customHeight="1" x14ac:dyDescent="0.15">
      <c r="B59" s="1136"/>
      <c r="C59" s="1137"/>
      <c r="D59" s="1143" t="s">
        <v>26</v>
      </c>
      <c r="E59" s="1144"/>
      <c r="F59" s="1144"/>
      <c r="G59" s="1144"/>
      <c r="H59" s="1144"/>
      <c r="I59" s="1144"/>
      <c r="J59" s="1145"/>
      <c r="K59" s="84"/>
      <c r="L59" s="85"/>
      <c r="M59" s="85"/>
      <c r="N59" s="85"/>
      <c r="O59" s="86"/>
    </row>
    <row r="60" spans="1:21" ht="31.5" customHeight="1" thickBot="1" x14ac:dyDescent="0.2">
      <c r="B60" s="1138"/>
      <c r="C60" s="1139"/>
      <c r="D60" s="1146" t="s">
        <v>27</v>
      </c>
      <c r="E60" s="1147"/>
      <c r="F60" s="1147"/>
      <c r="G60" s="1147"/>
      <c r="H60" s="1147"/>
      <c r="I60" s="1147"/>
      <c r="J60" s="114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P9CsHBc/WGYyrgPrZfErZ1EgQUzjhh/JHYTMh2Xvg+0sF0iC1TbVmHKOknlsaVvJHElneFgVUkmlfEfm9Vskw==" saltValue="mk4Sn+otPJuf3zY/XBAKy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実質公債費比率（分子）の構造</vt:lpstr>
      <vt:lpstr>実質収支比率等に係る経年分析</vt:lpstr>
      <vt:lpstr>連結実質赤字比率に係る赤字・黒字の構成分析</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野﨑　勇佑</cp:lastModifiedBy>
  <cp:lastPrinted>2025-03-11T05:04:07Z</cp:lastPrinted>
  <dcterms:created xsi:type="dcterms:W3CDTF">2025-02-19T04:38:13Z</dcterms:created>
  <dcterms:modified xsi:type="dcterms:W3CDTF">2025-09-19T04:16:17Z</dcterms:modified>
  <cp:category/>
</cp:coreProperties>
</file>