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0.25\土佐市役所\企画調整課\財政班２\財政\調査等\R7\R5年度財政状況資料集の作成について\"/>
    </mc:Choice>
  </mc:AlternateContent>
  <bookViews>
    <workbookView xWindow="0" yWindow="0" windowWidth="28800" windowHeight="12090" tabRatio="8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C36" i="10"/>
  <c r="C37" i="10" s="1"/>
  <c r="CO35" i="10"/>
  <c r="BE35" i="10"/>
  <c r="C35" i="10"/>
  <c r="CO34" i="10"/>
  <c r="BW34" i="10"/>
  <c r="BW35" i="10" s="1"/>
  <c r="BW36" i="10" s="1"/>
  <c r="BW37" i="10" s="1"/>
  <c r="BW38" i="10" s="1"/>
  <c r="BW39" i="10" s="1"/>
  <c r="BW40" i="10" s="1"/>
  <c r="BW41" i="10" s="1"/>
  <c r="BW42" i="10" s="1"/>
  <c r="C34" i="10"/>
  <c r="C38"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AM34" i="10"/>
  <c r="AM35" i="10" s="1"/>
  <c r="AM36" i="10" s="1"/>
</calcChain>
</file>

<file path=xl/sharedStrings.xml><?xml version="1.0" encoding="utf-8"?>
<sst xmlns="http://schemas.openxmlformats.org/spreadsheetml/2006/main" count="1129" uniqueCount="584">
  <si>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</si>
  <si>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</si>
  <si>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</si>
  <si>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</si>
  <si>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</si>
  <si>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</si>
  <si>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</si>
  <si>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</si>
  <si>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</si>
  <si>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</si>
  <si>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</si>
  <si>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</si>
  <si>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</si>
  <si>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</si>
  <si>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</si>
  <si>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</si>
  <si>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</si>
  <si>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</si>
  <si>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</si>
  <si>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</si>
  <si>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</si>
  <si>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</si>
  <si>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</si>
  <si>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</si>
  <si>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</si>
  <si>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</si>
  <si>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</si>
  <si>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</si>
  <si>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</si>
  <si>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</si>
  <si>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</si>
  <si>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</si>
  <si>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</si>
  <si>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</si>
  <si>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</si>
  <si>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</si>
  <si>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</si>
  <si>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</si>
  <si>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</si>
  <si>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</si>
  <si>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</si>
  <si>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</si>
  <si>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</si>
  <si>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</si>
  <si>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</si>
  <si>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</si>
  <si>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</si>
  <si>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</si>
  <si>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</si>
  <si>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</si>
  <si>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</si>
  <si>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</si>
  <si>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</si>
  <si>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</si>
  <si>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</si>
  <si>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</si>
  <si>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</si>
  <si>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</si>
  <si>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</si>
  <si>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</si>
  <si>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</si>
  <si>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</si>
  <si>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</si>
  <si>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</si>
  <si>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</si>
  <si>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</si>
  <si>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</si>
  <si>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</si>
  <si>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</si>
  <si>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</si>
  <si>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</si>
  <si>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</si>
  <si>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</si>
  <si>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</si>
  <si>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</si>
  <si>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</si>
  <si>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</si>
  <si>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</si>
  <si>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</si>
  <si>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</si>
  <si>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</si>
  <si>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</si>
  <si>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</si>
  <si>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</si>
  <si>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</si>
  <si>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</si>
  <si>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</si>
  <si>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</si>
  <si>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</si>
  <si>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</si>
  <si>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</si>
  <si>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</si>
  <si>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</si>
  <si>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</si>
  <si>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土佐市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</si>
  <si>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</si>
  <si>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</si>
  <si>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</si>
  <si>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</si>
  <si>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</si>
  <si>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</si>
  <si>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</si>
  <si>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</si>
  <si>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</si>
  <si>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</si>
  <si>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</si>
  <si>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</si>
  <si>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</si>
  <si>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</si>
  <si>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</si>
  <si>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</si>
  <si>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</si>
  <si>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</si>
  <si>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</si>
  <si>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</si>
  <si>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</si>
  <si>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</si>
  <si>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</si>
  <si>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</si>
  <si>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</si>
  <si>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</si>
  <si>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</si>
  <si>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</si>
  <si>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</si>
  <si>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</si>
  <si>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</si>
  <si>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</si>
  <si>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</si>
  <si>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</si>
  <si>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</si>
  <si>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</si>
  <si>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</si>
  <si>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</si>
  <si>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</si>
  <si>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</si>
  <si>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</si>
  <si>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</si>
  <si>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</si>
  <si>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</si>
  <si>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</si>
  <si>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</si>
  <si>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</si>
  <si>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</si>
  <si>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</si>
  <si>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</si>
  <si>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</si>
  <si>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</si>
  <si>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</si>
  <si>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</si>
  <si>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</si>
  <si>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</si>
  <si>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</si>
  <si>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</si>
  <si>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</si>
  <si>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</si>
  <si>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</si>
  <si>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</si>
  <si>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</si>
  <si>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</si>
  <si>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</si>
  <si>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</si>
  <si>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</si>
  <si>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</si>
  <si>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</si>
  <si>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</si>
  <si>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</si>
  <si>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</si>
  <si>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</si>
  <si>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</si>
  <si>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</si>
  <si>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</si>
  <si>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</si>
  <si>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</si>
  <si>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</si>
  <si>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</si>
  <si>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</si>
  <si>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</si>
  <si>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</si>
  <si>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</si>
  <si>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</si>
  <si>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</si>
  <si>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</si>
  <si>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</si>
  <si>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</si>
  <si>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</si>
  <si>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</si>
  <si>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</si>
  <si>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</si>
  <si>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</si>
  <si>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</si>
  <si>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</si>
  <si>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</si>
  <si>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</si>
  <si>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</si>
  <si>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</si>
  <si>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</si>
  <si>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</si>
  <si>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</si>
  <si>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</si>
  <si>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</si>
  <si>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</si>
  <si>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</si>
  <si>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</si>
  <si>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高知県土佐市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</si>
  <si>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</si>
  <si>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</si>
  <si>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</si>
  <si>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</si>
  <si>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</si>
  <si>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</si>
  <si>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</si>
  <si>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</si>
  <si>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</si>
  <si>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</si>
  <si>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</si>
  <si>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</si>
  <si>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</si>
  <si>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</si>
  <si>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</si>
  <si>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</si>
  <si>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</si>
  <si>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</si>
  <si>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</si>
  <si>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</si>
  <si>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</si>
  <si>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</si>
  <si>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</si>
  <si>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</si>
  <si>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</si>
  <si>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</si>
  <si>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</si>
  <si>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</si>
  <si>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</si>
  <si>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</si>
  <si>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</si>
  <si>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</si>
  <si>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</si>
  <si>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</si>
  <si>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</si>
  <si>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</si>
  <si>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</si>
  <si>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</si>
  <si>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</si>
  <si>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</si>
  <si>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</si>
  <si>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</si>
  <si>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</si>
  <si>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</si>
  <si>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</si>
  <si>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</si>
  <si>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</si>
  <si>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</si>
  <si>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</si>
  <si>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</si>
  <si>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</si>
  <si>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</si>
  <si>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</si>
  <si>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</si>
  <si>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</si>
  <si>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</si>
  <si>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</si>
  <si>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</si>
  <si>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</si>
  <si>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</si>
  <si>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</si>
  <si>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</si>
  <si>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</si>
  <si>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</si>
  <si>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</si>
  <si>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</si>
  <si>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</si>
  <si>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</si>
  <si>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</si>
  <si>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</si>
  <si>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</si>
  <si>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</si>
  <si>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</si>
  <si>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</si>
  <si>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</si>
  <si>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</si>
  <si>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</si>
  <si>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</si>
  <si>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</si>
  <si>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</si>
  <si>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</si>
  <si>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</si>
  <si>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</si>
  <si>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</si>
  <si>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</si>
  <si>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</si>
  <si>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</si>
  <si>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</si>
  <si>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</si>
  <si>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</si>
  <si>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</si>
  <si>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</si>
  <si>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</si>
  <si>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</si>
  <si>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</si>
  <si>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</si>
  <si>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</si>
  <si>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</si>
  <si>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</si>
  <si>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</si>
  <si>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</si>
  <si>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</si>
  <si>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</si>
  <si>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</si>
  <si>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</si>
  <si>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</si>
  <si>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</si>
  <si>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</si>
  <si>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</si>
  <si>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</si>
  <si>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</si>
  <si>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</si>
  <si>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</si>
  <si>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</si>
  <si>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</si>
  <si>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</si>
  <si>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</si>
  <si>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</si>
  <si>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</si>
  <si>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</si>
  <si>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</si>
  <si>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</si>
  <si>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</si>
  <si>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</si>
  <si>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</si>
  <si>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</si>
  <si>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</si>
  <si>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</si>
  <si>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</si>
  <si>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</si>
  <si>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</si>
  <si>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</si>
  <si>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</si>
  <si>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</si>
  <si>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</si>
  <si>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</si>
  <si>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</si>
  <si>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</si>
  <si>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</si>
  <si>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</si>
  <si>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</si>
  <si>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</si>
  <si>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</si>
  <si>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</si>
  <si>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</si>
  <si>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</si>
  <si>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</si>
  <si>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</si>
  <si>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</si>
  <si>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高知県土佐市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</si>
  <si>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</si>
  <si>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</si>
  <si>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</si>
  <si>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</si>
  <si>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</si>
  <si>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</si>
  <si>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</si>
  <si>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</si>
  <si>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</si>
  <si>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</si>
  <si>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</si>
  <si>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</si>
  <si>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</si>
  <si>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</si>
  <si>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</si>
  <si>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</si>
  <si>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</si>
  <si>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</si>
  <si>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</si>
  <si>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</si>
  <si>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製紙工業振興基金特別会計</t>
    <phoneticPr fontId="5"/>
  </si>
  <si>
    <t>住宅新築資金等特別会計</t>
    <phoneticPr fontId="5"/>
  </si>
  <si>
    <t>学校給食特別会計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</si>
  <si>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</si>
  <si>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</si>
  <si>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</si>
  <si>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</si>
  <si>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</si>
  <si>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</si>
  <si>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</si>
  <si>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</si>
  <si>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</si>
  <si>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</si>
  <si>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</si>
  <si>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</si>
  <si>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</si>
  <si>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</si>
  <si>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</si>
  <si>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</si>
  <si>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</si>
  <si>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</si>
  <si>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</si>
  <si>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</si>
  <si>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土佐市民病院保育所事業会計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</si>
  <si>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</si>
  <si>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</si>
  <si>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</si>
  <si>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</si>
  <si>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</si>
  <si>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</si>
  <si>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</si>
  <si>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</si>
  <si>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</si>
  <si>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</si>
  <si>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</si>
  <si>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</si>
  <si>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</si>
  <si>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</si>
  <si>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</si>
  <si>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</si>
  <si>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</si>
  <si>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</si>
  <si>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</si>
  <si>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</si>
  <si>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</si>
  <si>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</si>
  <si>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</si>
  <si>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</si>
  <si>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</si>
  <si>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</si>
  <si>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</si>
  <si>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</si>
  <si>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</si>
  <si>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</si>
  <si>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</si>
  <si>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</si>
  <si>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</si>
  <si>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</si>
  <si>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</si>
  <si>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</si>
  <si>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</si>
  <si>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</si>
  <si>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</si>
  <si>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</si>
  <si>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</si>
  <si>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</si>
  <si>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</si>
  <si>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</si>
  <si>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</si>
  <si>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</si>
  <si>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</si>
  <si>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</si>
  <si>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</si>
  <si>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</si>
  <si>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</si>
  <si>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</si>
  <si>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</si>
  <si>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</si>
  <si>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</si>
  <si>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</si>
  <si>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</si>
  <si>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</si>
  <si>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</si>
  <si>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</si>
  <si>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</si>
  <si>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</si>
  <si>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</si>
  <si>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</si>
  <si>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</si>
  <si>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</si>
  <si>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</si>
  <si>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</si>
  <si>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</si>
  <si>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</si>
  <si>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</si>
  <si>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</si>
  <si>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</si>
  <si>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</si>
  <si>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</si>
  <si>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</si>
  <si>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</si>
  <si>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</si>
  <si>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</si>
  <si>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</si>
  <si>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</si>
  <si>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</si>
  <si>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</si>
  <si>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</si>
  <si>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</si>
  <si>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</si>
  <si>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</si>
  <si>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</si>
  <si>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</si>
  <si>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</si>
  <si>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</si>
  <si>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</si>
  <si>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</si>
  <si>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</si>
  <si>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</si>
  <si>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</si>
  <si>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</si>
  <si>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</si>
  <si>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</si>
  <si>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</si>
  <si>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</si>
  <si>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</si>
  <si>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</si>
  <si>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</si>
  <si>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</si>
  <si>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</si>
  <si>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</si>
  <si>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</si>
  <si>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</si>
  <si>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</si>
  <si>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</si>
  <si>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</si>
  <si>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</si>
  <si>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</si>
  <si>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</si>
  <si>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</si>
  <si>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</si>
  <si>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</si>
  <si>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</si>
  <si>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</si>
  <si>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</si>
  <si>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</si>
  <si>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</si>
  <si>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</si>
  <si>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</si>
  <si>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</si>
  <si>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</si>
  <si>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</si>
  <si>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</si>
  <si>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</si>
  <si>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</si>
  <si>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</si>
  <si>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</si>
  <si>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</si>
  <si>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</si>
  <si>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</si>
  <si>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</si>
  <si>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3.48</t>
  </si>
  <si>
    <t>▲ 5.23</t>
  </si>
  <si>
    <t>▲ 0.29</t>
  </si>
  <si>
    <t>国民健康保険特別会計</t>
  </si>
  <si>
    <t>▲ 1.43</t>
  </si>
  <si>
    <t>▲ 0.70</t>
  </si>
  <si>
    <t>▲ 0.40</t>
  </si>
  <si>
    <t>▲ 0.46</t>
  </si>
  <si>
    <t>▲ 0.22</t>
  </si>
  <si>
    <t>病院事業会計</t>
  </si>
  <si>
    <t>水道事業会計</t>
  </si>
  <si>
    <t>一般会計</t>
  </si>
  <si>
    <t>後期高齢者医療特別会計</t>
  </si>
  <si>
    <t>介護保険特別会計</t>
  </si>
  <si>
    <t>土佐市民病院保育所事業会計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</si>
  <si>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</si>
  <si>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</si>
  <si>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</si>
  <si>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</si>
  <si>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</si>
  <si>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</si>
  <si>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</si>
  <si>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</si>
  <si>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</si>
  <si>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仁淀川下流衛生事務組合</t>
    <rPh sb="0" eb="3">
      <t>ニヨドガワ</t>
    </rPh>
    <rPh sb="3" eb="5">
      <t>カリュウ</t>
    </rPh>
    <rPh sb="5" eb="7">
      <t>エイセイ</t>
    </rPh>
    <rPh sb="7" eb="9">
      <t>ジム</t>
    </rPh>
    <rPh sb="9" eb="11">
      <t>クミアイ</t>
    </rPh>
    <phoneticPr fontId="5"/>
  </si>
  <si>
    <t>仁淀川広域市町村圏事務組合</t>
    <rPh sb="0" eb="3">
      <t>ニヨドガワ</t>
    </rPh>
    <rPh sb="3" eb="5">
      <t>コウイキ</t>
    </rPh>
    <rPh sb="5" eb="8">
      <t>シチョウソン</t>
    </rPh>
    <rPh sb="8" eb="9">
      <t>ケン</t>
    </rPh>
    <rPh sb="9" eb="11">
      <t>ジム</t>
    </rPh>
    <rPh sb="11" eb="13">
      <t>クミアイ</t>
    </rPh>
    <phoneticPr fontId="5"/>
  </si>
  <si>
    <t>高知中央西部焼却処理事務組合</t>
    <rPh sb="0" eb="2">
      <t>コウチ</t>
    </rPh>
    <rPh sb="2" eb="4">
      <t>チュウオウ</t>
    </rPh>
    <rPh sb="4" eb="6">
      <t>セイブ</t>
    </rPh>
    <rPh sb="6" eb="8">
      <t>ショウキャク</t>
    </rPh>
    <rPh sb="8" eb="10">
      <t>ショリ</t>
    </rPh>
    <rPh sb="10" eb="12">
      <t>ジム</t>
    </rPh>
    <rPh sb="12" eb="14">
      <t>クミアイ</t>
    </rPh>
    <phoneticPr fontId="5"/>
  </si>
  <si>
    <t>こうち人づくり広域連合</t>
    <rPh sb="3" eb="4">
      <t>ヒト</t>
    </rPh>
    <rPh sb="7" eb="9">
      <t>コウイキ</t>
    </rPh>
    <rPh sb="9" eb="11">
      <t>レンゴウ</t>
    </rPh>
    <phoneticPr fontId="5"/>
  </si>
  <si>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5"/>
  </si>
  <si>
    <t>高知県市町村総合事務組合（交通災害共済事業特別会計）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</si>
  <si>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</si>
  <si>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高知県後期高齢者医療広域連合（特別会計）</t>
    <rPh sb="15" eb="17">
      <t>トクベツ</t>
    </rPh>
    <phoneticPr fontId="5"/>
  </si>
  <si>
    <t>土佐市土地開発公社</t>
    <rPh sb="0" eb="3">
      <t>トサシ</t>
    </rPh>
    <rPh sb="3" eb="5">
      <t>トチ</t>
    </rPh>
    <rPh sb="5" eb="7">
      <t>カイハツ</t>
    </rPh>
    <rPh sb="7" eb="9">
      <t>コウシャ</t>
    </rPh>
    <phoneticPr fontId="6"/>
  </si>
  <si>
    <t>施設等整備基金</t>
    <rPh sb="0" eb="3">
      <t>シセツトウ</t>
    </rPh>
    <rPh sb="3" eb="7">
      <t>セイビキキン</t>
    </rPh>
    <phoneticPr fontId="2"/>
  </si>
  <si>
    <t>まごころ応援基金</t>
    <rPh sb="4" eb="8">
      <t>オウエンキキン</t>
    </rPh>
    <phoneticPr fontId="2"/>
  </si>
  <si>
    <t>地域福祉基金</t>
    <rPh sb="0" eb="6">
      <t>チイキフクシキキン</t>
    </rPh>
    <phoneticPr fontId="2"/>
  </si>
  <si>
    <t>防災対策加速化基金</t>
    <rPh sb="0" eb="4">
      <t>ボウサイタイサク</t>
    </rPh>
    <rPh sb="4" eb="7">
      <t>カソクカ</t>
    </rPh>
    <rPh sb="7" eb="9">
      <t>キキン</t>
    </rPh>
    <phoneticPr fontId="2"/>
  </si>
  <si>
    <t>高齢者福祉施設振興基金</t>
    <rPh sb="0" eb="3">
      <t>コウレイシャ</t>
    </rPh>
    <rPh sb="3" eb="7">
      <t>フクシシセツ</t>
    </rPh>
    <rPh sb="7" eb="11">
      <t>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</si>
  <si>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</si>
  <si>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</si>
  <si>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減少している。地方債の新規発行の抑制等により将来負担が下がっているが、今後、老朽化している公共施設の統廃合に係る起債額が増加するため、将来負担が増加傾向になる一方で、公共施設の維持管理に要する経費が減少することが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</si>
  <si>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</si>
  <si>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</si>
  <si>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</si>
  <si>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</si>
  <si>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</si>
  <si>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</si>
  <si>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については、類似団体平均を上回っている。令和５年度に関しては、地方債の新規発行を抑制したことにより、前年度と比較すると将来負担比率は下がっており、今後も公共施設の統廃合を実施するため、これまで以上に公債費の適正化に取り組んでいく必要がある。</t>
    <rPh sb="0" eb="6">
      <t>ショウライフタンヒリツ</t>
    </rPh>
    <rPh sb="7" eb="9">
      <t>ジッシツ</t>
    </rPh>
    <rPh sb="9" eb="12">
      <t>コウサイヒ</t>
    </rPh>
    <rPh sb="12" eb="14">
      <t>ヒリツ</t>
    </rPh>
    <rPh sb="20" eb="22">
      <t>ルイジ</t>
    </rPh>
    <rPh sb="22" eb="26">
      <t>ダンタイヘイキン</t>
    </rPh>
    <rPh sb="27" eb="29">
      <t>ウワマワ</t>
    </rPh>
    <rPh sb="34" eb="36">
      <t>レイワ</t>
    </rPh>
    <rPh sb="37" eb="39">
      <t>ネンド</t>
    </rPh>
    <rPh sb="40" eb="41">
      <t>カン</t>
    </rPh>
    <rPh sb="45" eb="48">
      <t>チホウサイ</t>
    </rPh>
    <rPh sb="49" eb="51">
      <t>シンキ</t>
    </rPh>
    <rPh sb="51" eb="53">
      <t>ハッコウ</t>
    </rPh>
    <rPh sb="54" eb="56">
      <t>ヨクセイ</t>
    </rPh>
    <rPh sb="64" eb="67">
      <t>ゼンネンド</t>
    </rPh>
    <rPh sb="68" eb="70">
      <t>ヒカク</t>
    </rPh>
    <rPh sb="73" eb="75">
      <t>ショウライ</t>
    </rPh>
    <rPh sb="75" eb="79">
      <t>フタンヒリツ</t>
    </rPh>
    <rPh sb="80" eb="81">
      <t>サ</t>
    </rPh>
    <rPh sb="87" eb="89">
      <t>コンゴ</t>
    </rPh>
    <rPh sb="90" eb="94">
      <t>コウキョウシセツ</t>
    </rPh>
    <rPh sb="95" eb="98">
      <t>トウハイゴウ</t>
    </rPh>
    <rPh sb="99" eb="101">
      <t>ジッシ</t>
    </rPh>
    <rPh sb="110" eb="112">
      <t>イジョウ</t>
    </rPh>
    <rPh sb="113" eb="116">
      <t>コウサイヒ</t>
    </rPh>
    <rPh sb="117" eb="120">
      <t>テキセイカ</t>
    </rPh>
    <rPh sb="121" eb="122">
      <t>ト</t>
    </rPh>
    <rPh sb="123" eb="124">
      <t>ク</t>
    </rPh>
    <rPh sb="128" eb="130">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</si>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</sst>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1"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 fillId="0" borderId="41" xfId="20" applyFont="1" applyBorder="1" applyAlignment="1" applyProtection="1">
      <alignment horizontal="left" vertical="top" wrapText="1"/>
      <protection locked="0"/>
    </xf>
    <xf numFmtId="0" fontId="1" fillId="0" borderId="12" xfId="20" applyFont="1" applyBorder="1" applyAlignment="1" applyProtection="1">
      <alignment horizontal="left" vertical="top" wrapText="1"/>
      <protection locked="0"/>
    </xf>
    <xf numFmtId="0" fontId="1" fillId="0" borderId="51" xfId="20" applyFont="1" applyBorder="1" applyAlignment="1" applyProtection="1">
      <alignment horizontal="left" vertical="top" wrapText="1"/>
      <protection locked="0"/>
    </xf>
    <xf numFmtId="0" fontId="1" fillId="0" borderId="65" xfId="20" applyFont="1" applyBorder="1" applyAlignment="1" applyProtection="1">
      <alignment horizontal="left" vertical="top" wrapText="1"/>
      <protection locked="0"/>
    </xf>
    <xf numFmtId="0" fontId="1" fillId="0" borderId="0" xfId="20" applyFont="1" applyAlignment="1" applyProtection="1">
      <alignment horizontal="left" vertical="top" wrapText="1"/>
      <protection locked="0"/>
    </xf>
    <xf numFmtId="0" fontId="1" fillId="0" borderId="38" xfId="20" applyFont="1" applyBorder="1" applyAlignment="1" applyProtection="1">
      <alignment horizontal="left" vertical="top" wrapText="1"/>
      <protection locked="0"/>
    </xf>
    <xf numFmtId="0" fontId="1" fillId="0" borderId="37" xfId="20" applyFont="1" applyBorder="1" applyAlignment="1" applyProtection="1">
      <alignment horizontal="left" vertical="top" wrapText="1"/>
      <protection locked="0"/>
    </xf>
    <xf numFmtId="0" fontId="1" fillId="0" borderId="56" xfId="20" applyFont="1" applyBorder="1" applyAlignment="1" applyProtection="1">
      <alignment horizontal="left" vertical="top" wrapText="1"/>
      <protection locked="0"/>
    </xf>
    <xf numFmtId="0" fontId="1" fillId="0" borderId="40" xfId="20"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県）資料３（Ｐ２）　歳出比較分析表 2" xfId="20"/>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8889-4B17-AFCA-C809169F38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228056</c:v>
                </c:pt>
                <c:pt idx="1">
                  <c:v>67871</c:v>
                </c:pt>
                <c:pt idx="2">
                  <c:v>136546</c:v>
                </c:pt>
                <c:pt idx="3">
                  <c:v>112317</c:v>
                </c:pt>
                <c:pt idx="4">
                  <c:v>68841</c:v>
                </c:pt>
              </c:numCache>
            </c:numRef>
          </c:val>
          <c:smooth val="0"/>
          <c:extLst>
            <c:ext xmlns:c16="http://schemas.microsoft.com/office/drawing/2014/chart" uri="{C3380CC4-5D6E-409C-BE32-E72D297353CC}">
              <c16:uniqueId val="{00000001-8889-4B17-AFCA-C809169F38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0.97</c:v>
                </c:pt>
                <c:pt idx="1">
                  <c:v>1.59</c:v>
                </c:pt>
                <c:pt idx="2">
                  <c:v>6.31</c:v>
                </c:pt>
                <c:pt idx="3">
                  <c:v>1.21</c:v>
                </c:pt>
                <c:pt idx="4">
                  <c:v>0.92</c:v>
                </c:pt>
              </c:numCache>
            </c:numRef>
          </c:val>
          <c:extLst>
            <c:ext xmlns:c16="http://schemas.microsoft.com/office/drawing/2014/chart" uri="{C3380CC4-5D6E-409C-BE32-E72D297353CC}">
              <c16:uniqueId val="{00000000-D947-46A0-85B5-8473B9F9AA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19.420000000000002</c:v>
                </c:pt>
                <c:pt idx="1">
                  <c:v>19.13</c:v>
                </c:pt>
                <c:pt idx="2">
                  <c:v>19.18</c:v>
                </c:pt>
                <c:pt idx="3">
                  <c:v>22.89</c:v>
                </c:pt>
                <c:pt idx="4">
                  <c:v>23.69</c:v>
                </c:pt>
              </c:numCache>
            </c:numRef>
          </c:val>
          <c:extLst>
            <c:ext xmlns:c16="http://schemas.microsoft.com/office/drawing/2014/chart" uri="{C3380CC4-5D6E-409C-BE32-E72D297353CC}">
              <c16:uniqueId val="{00000001-D947-46A0-85B5-8473B9F9AA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-3.48</c:v>
                </c:pt>
                <c:pt idx="1">
                  <c:v>8.2799999999999994</c:v>
                </c:pt>
                <c:pt idx="2">
                  <c:v>9.36</c:v>
                </c:pt>
                <c:pt idx="3">
                  <c:v>-5.23</c:v>
                </c:pt>
                <c:pt idx="4">
                  <c:v>-0.28999999999999998</c:v>
                </c:pt>
              </c:numCache>
            </c:numRef>
          </c:val>
          <c:smooth val="0"/>
          <c:extLst>
            <c:ext xmlns:c16="http://schemas.microsoft.com/office/drawing/2014/chart" uri="{C3380CC4-5D6E-409C-BE32-E72D297353CC}">
              <c16:uniqueId val="{00000002-D947-46A0-85B5-8473B9F9AA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0.01</c:v>
                </c:pt>
                <c:pt idx="4">
                  <c:v>#N/A</c:v>
                </c:pt>
                <c:pt idx="5">
                  <c:v>0.04</c:v>
                </c:pt>
                <c:pt idx="6">
                  <c:v>#N/A</c:v>
                </c:pt>
                <c:pt idx="7">
                  <c:v>0.01</c:v>
                </c:pt>
                <c:pt idx="8">
                  <c:v>#N/A</c:v>
                </c:pt>
                <c:pt idx="9">
                  <c:v>0</c:v>
                </c:pt>
              </c:numCache>
            </c:numRef>
          </c:val>
          <c:extLst>
            <c:ext xmlns:c16="http://schemas.microsoft.com/office/drawing/2014/chart" uri="{C3380CC4-5D6E-409C-BE32-E72D297353CC}">
              <c16:uniqueId val="{00000000-99DA-4329-A26F-B8E1BD60FD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DA-4329-A26F-B8E1BD60FD7A}"/>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9DA-4329-A26F-B8E1BD60FD7A}"/>
            </c:ext>
          </c:extLst>
        </c:ser>
        <c:ser>
          <c:idx val="3"/>
          <c:order val="3"/>
          <c:tx>
            <c:strRef>
              <c:f>データシート!$A$30</c:f>
              <c:strCache>
                <c:ptCount val="1"/>
                <c:pt idx="0">
                  <c:v>土佐市民病院保育所事業会計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0.01</c:v>
                </c:pt>
                <c:pt idx="4">
                  <c:v>#N/A</c:v>
                </c:pt>
                <c:pt idx="5">
                  <c:v>0.03</c:v>
                </c:pt>
                <c:pt idx="6">
                  <c:v>#N/A</c:v>
                </c:pt>
                <c:pt idx="7">
                  <c:v>0.01</c:v>
                </c:pt>
                <c:pt idx="8">
                  <c:v>#N/A</c:v>
                </c:pt>
                <c:pt idx="9">
                  <c:v>0.04</c:v>
                </c:pt>
              </c:numCache>
            </c:numRef>
          </c:val>
          <c:extLst>
            <c:ext xmlns:c16="http://schemas.microsoft.com/office/drawing/2014/chart" uri="{C3380CC4-5D6E-409C-BE32-E72D297353CC}">
              <c16:uniqueId val="{00000003-99DA-4329-A26F-B8E1BD60FD7A}"/>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0.53</c:v>
                </c:pt>
                <c:pt idx="4">
                  <c:v>#N/A</c:v>
                </c:pt>
                <c:pt idx="5">
                  <c:v>0.72</c:v>
                </c:pt>
                <c:pt idx="6">
                  <c:v>#N/A</c:v>
                </c:pt>
                <c:pt idx="7">
                  <c:v>0.4</c:v>
                </c:pt>
                <c:pt idx="8">
                  <c:v>#N/A</c:v>
                </c:pt>
                <c:pt idx="9">
                  <c:v>0.1</c:v>
                </c:pt>
              </c:numCache>
            </c:numRef>
          </c:val>
          <c:extLst>
            <c:ext xmlns:c16="http://schemas.microsoft.com/office/drawing/2014/chart" uri="{C3380CC4-5D6E-409C-BE32-E72D297353CC}">
              <c16:uniqueId val="{00000004-99DA-4329-A26F-B8E1BD60FD7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0.15</c:v>
                </c:pt>
                <c:pt idx="2">
                  <c:v>#N/A</c:v>
                </c:pt>
                <c:pt idx="3">
                  <c:v>0.14000000000000001</c:v>
                </c:pt>
                <c:pt idx="4">
                  <c:v>#N/A</c:v>
                </c:pt>
                <c:pt idx="5">
                  <c:v>0.34</c:v>
                </c:pt>
                <c:pt idx="6">
                  <c:v>#N/A</c:v>
                </c:pt>
                <c:pt idx="7">
                  <c:v>0.16</c:v>
                </c:pt>
                <c:pt idx="8">
                  <c:v>#N/A</c:v>
                </c:pt>
                <c:pt idx="9">
                  <c:v>0.15</c:v>
                </c:pt>
              </c:numCache>
            </c:numRef>
          </c:val>
          <c:extLst>
            <c:ext xmlns:c16="http://schemas.microsoft.com/office/drawing/2014/chart" uri="{C3380CC4-5D6E-409C-BE32-E72D297353CC}">
              <c16:uniqueId val="{00000005-99DA-4329-A26F-B8E1BD60FD7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0.96</c:v>
                </c:pt>
                <c:pt idx="2">
                  <c:v>#N/A</c:v>
                </c:pt>
                <c:pt idx="3">
                  <c:v>1.58</c:v>
                </c:pt>
                <c:pt idx="4">
                  <c:v>#N/A</c:v>
                </c:pt>
                <c:pt idx="5">
                  <c:v>6.26</c:v>
                </c:pt>
                <c:pt idx="6">
                  <c:v>#N/A</c:v>
                </c:pt>
                <c:pt idx="7">
                  <c:v>1.19</c:v>
                </c:pt>
                <c:pt idx="8">
                  <c:v>#N/A</c:v>
                </c:pt>
                <c:pt idx="9">
                  <c:v>0.92</c:v>
                </c:pt>
              </c:numCache>
            </c:numRef>
          </c:val>
          <c:extLst>
            <c:ext xmlns:c16="http://schemas.microsoft.com/office/drawing/2014/chart" uri="{C3380CC4-5D6E-409C-BE32-E72D297353CC}">
              <c16:uniqueId val="{00000006-99DA-4329-A26F-B8E1BD60FD7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23.07</c:v>
                </c:pt>
                <c:pt idx="2">
                  <c:v>#N/A</c:v>
                </c:pt>
                <c:pt idx="3">
                  <c:v>21</c:v>
                </c:pt>
                <c:pt idx="4">
                  <c:v>#N/A</c:v>
                </c:pt>
                <c:pt idx="5">
                  <c:v>20.079999999999998</c:v>
                </c:pt>
                <c:pt idx="6">
                  <c:v>#N/A</c:v>
                </c:pt>
                <c:pt idx="7">
                  <c:v>20.100000000000001</c:v>
                </c:pt>
                <c:pt idx="8">
                  <c:v>#N/A</c:v>
                </c:pt>
                <c:pt idx="9">
                  <c:v>20.39</c:v>
                </c:pt>
              </c:numCache>
            </c:numRef>
          </c:val>
          <c:extLst>
            <c:ext xmlns:c16="http://schemas.microsoft.com/office/drawing/2014/chart" uri="{C3380CC4-5D6E-409C-BE32-E72D297353CC}">
              <c16:uniqueId val="{00000007-99DA-4329-A26F-B8E1BD60FD7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34.56</c:v>
                </c:pt>
                <c:pt idx="2">
                  <c:v>#N/A</c:v>
                </c:pt>
                <c:pt idx="3">
                  <c:v>39.99</c:v>
                </c:pt>
                <c:pt idx="4">
                  <c:v>#N/A</c:v>
                </c:pt>
                <c:pt idx="5">
                  <c:v>50.26</c:v>
                </c:pt>
                <c:pt idx="6">
                  <c:v>#N/A</c:v>
                </c:pt>
                <c:pt idx="7">
                  <c:v>62.12</c:v>
                </c:pt>
                <c:pt idx="8">
                  <c:v>#N/A</c:v>
                </c:pt>
                <c:pt idx="9">
                  <c:v>58.58</c:v>
                </c:pt>
              </c:numCache>
            </c:numRef>
          </c:val>
          <c:extLst>
            <c:ext xmlns:c16="http://schemas.microsoft.com/office/drawing/2014/chart" uri="{C3380CC4-5D6E-409C-BE32-E72D297353CC}">
              <c16:uniqueId val="{00000008-99DA-4329-A26F-B8E1BD60FD7A}"/>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1.43</c:v>
                </c:pt>
                <c:pt idx="1">
                  <c:v>#N/A</c:v>
                </c:pt>
                <c:pt idx="2">
                  <c:v>0.7</c:v>
                </c:pt>
                <c:pt idx="3">
                  <c:v>#N/A</c:v>
                </c:pt>
                <c:pt idx="4">
                  <c:v>0.4</c:v>
                </c:pt>
                <c:pt idx="5">
                  <c:v>#N/A</c:v>
                </c:pt>
                <c:pt idx="6">
                  <c:v>0.46</c:v>
                </c:pt>
                <c:pt idx="7">
                  <c:v>#N/A</c:v>
                </c:pt>
                <c:pt idx="8">
                  <c:v>0.22</c:v>
                </c:pt>
                <c:pt idx="9">
                  <c:v>#N/A</c:v>
                </c:pt>
              </c:numCache>
            </c:numRef>
          </c:val>
          <c:extLst>
            <c:ext xmlns:c16="http://schemas.microsoft.com/office/drawing/2014/chart" uri="{C3380CC4-5D6E-409C-BE32-E72D297353CC}">
              <c16:uniqueId val="{00000009-99DA-4329-A26F-B8E1BD60FD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1216</c:v>
                </c:pt>
                <c:pt idx="5">
                  <c:v>1205</c:v>
                </c:pt>
                <c:pt idx="8">
                  <c:v>1014</c:v>
                </c:pt>
                <c:pt idx="11">
                  <c:v>956</c:v>
                </c:pt>
                <c:pt idx="14">
                  <c:v>848</c:v>
                </c:pt>
              </c:numCache>
            </c:numRef>
          </c:val>
          <c:extLst>
            <c:ext xmlns:c16="http://schemas.microsoft.com/office/drawing/2014/chart" uri="{C3380CC4-5D6E-409C-BE32-E72D297353CC}">
              <c16:uniqueId val="{00000000-7ED2-4B64-BFEA-91F1D8E617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D2-4B64-BFEA-91F1D8E617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7</c:v>
                </c:pt>
                <c:pt idx="6">
                  <c:v>7</c:v>
                </c:pt>
                <c:pt idx="9">
                  <c:v>7</c:v>
                </c:pt>
                <c:pt idx="12">
                  <c:v>7</c:v>
                </c:pt>
              </c:numCache>
            </c:numRef>
          </c:val>
          <c:extLst>
            <c:ext xmlns:c16="http://schemas.microsoft.com/office/drawing/2014/chart" uri="{C3380CC4-5D6E-409C-BE32-E72D297353CC}">
              <c16:uniqueId val="{00000002-7ED2-4B64-BFEA-91F1D8E617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50</c:v>
                </c:pt>
                <c:pt idx="3">
                  <c:v>0</c:v>
                </c:pt>
                <c:pt idx="6">
                  <c:v>0</c:v>
                </c:pt>
                <c:pt idx="9">
                  <c:v>0</c:v>
                </c:pt>
                <c:pt idx="12">
                  <c:v>0</c:v>
                </c:pt>
              </c:numCache>
            </c:numRef>
          </c:val>
          <c:extLst>
            <c:ext xmlns:c16="http://schemas.microsoft.com/office/drawing/2014/chart" uri="{C3380CC4-5D6E-409C-BE32-E72D297353CC}">
              <c16:uniqueId val="{00000003-7ED2-4B64-BFEA-91F1D8E617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167</c:v>
                </c:pt>
                <c:pt idx="3">
                  <c:v>207</c:v>
                </c:pt>
                <c:pt idx="6">
                  <c:v>168</c:v>
                </c:pt>
                <c:pt idx="9">
                  <c:v>200</c:v>
                </c:pt>
                <c:pt idx="12">
                  <c:v>218</c:v>
                </c:pt>
              </c:numCache>
            </c:numRef>
          </c:val>
          <c:extLst>
            <c:ext xmlns:c16="http://schemas.microsoft.com/office/drawing/2014/chart" uri="{C3380CC4-5D6E-409C-BE32-E72D297353CC}">
              <c16:uniqueId val="{00000004-7ED2-4B64-BFEA-91F1D8E617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D2-4B64-BFEA-91F1D8E617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D2-4B64-BFEA-91F1D8E617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1862</c:v>
                </c:pt>
                <c:pt idx="3">
                  <c:v>1742</c:v>
                </c:pt>
                <c:pt idx="6">
                  <c:v>1682</c:v>
                </c:pt>
                <c:pt idx="9">
                  <c:v>1602</c:v>
                </c:pt>
                <c:pt idx="12">
                  <c:v>1546</c:v>
                </c:pt>
              </c:numCache>
            </c:numRef>
          </c:val>
          <c:extLst>
            <c:ext xmlns:c16="http://schemas.microsoft.com/office/drawing/2014/chart" uri="{C3380CC4-5D6E-409C-BE32-E72D297353CC}">
              <c16:uniqueId val="{00000007-7ED2-4B64-BFEA-91F1D8E617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871</c:v>
                </c:pt>
                <c:pt idx="2">
                  <c:v>#N/A</c:v>
                </c:pt>
                <c:pt idx="3">
                  <c:v>#N/A</c:v>
                </c:pt>
                <c:pt idx="4">
                  <c:v>751</c:v>
                </c:pt>
                <c:pt idx="5">
                  <c:v>#N/A</c:v>
                </c:pt>
                <c:pt idx="6">
                  <c:v>#N/A</c:v>
                </c:pt>
                <c:pt idx="7">
                  <c:v>843</c:v>
                </c:pt>
                <c:pt idx="8">
                  <c:v>#N/A</c:v>
                </c:pt>
                <c:pt idx="9">
                  <c:v>#N/A</c:v>
                </c:pt>
                <c:pt idx="10">
                  <c:v>853</c:v>
                </c:pt>
                <c:pt idx="11">
                  <c:v>#N/A</c:v>
                </c:pt>
                <c:pt idx="12">
                  <c:v>#N/A</c:v>
                </c:pt>
                <c:pt idx="13">
                  <c:v>923</c:v>
                </c:pt>
                <c:pt idx="14">
                  <c:v>#N/A</c:v>
                </c:pt>
              </c:numCache>
            </c:numRef>
          </c:val>
          <c:smooth val="0"/>
          <c:extLst>
            <c:ext xmlns:c16="http://schemas.microsoft.com/office/drawing/2014/chart" uri="{C3380CC4-5D6E-409C-BE32-E72D297353CC}">
              <c16:uniqueId val="{00000008-7ED2-4B64-BFEA-91F1D8E617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10473</c:v>
                </c:pt>
                <c:pt idx="5">
                  <c:v>10447</c:v>
                </c:pt>
                <c:pt idx="8">
                  <c:v>10753</c:v>
                </c:pt>
                <c:pt idx="11">
                  <c:v>10737</c:v>
                </c:pt>
                <c:pt idx="14">
                  <c:v>10570</c:v>
                </c:pt>
              </c:numCache>
            </c:numRef>
          </c:val>
          <c:extLst>
            <c:ext xmlns:c16="http://schemas.microsoft.com/office/drawing/2014/chart" uri="{C3380CC4-5D6E-409C-BE32-E72D297353CC}">
              <c16:uniqueId val="{00000000-867C-4FF1-ABEC-598904D4D6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850</c:v>
                </c:pt>
                <c:pt idx="5">
                  <c:v>490</c:v>
                </c:pt>
                <c:pt idx="8">
                  <c:v>482</c:v>
                </c:pt>
                <c:pt idx="11">
                  <c:v>497</c:v>
                </c:pt>
                <c:pt idx="14">
                  <c:v>463</c:v>
                </c:pt>
              </c:numCache>
            </c:numRef>
          </c:val>
          <c:extLst>
            <c:ext xmlns:c16="http://schemas.microsoft.com/office/drawing/2014/chart" uri="{C3380CC4-5D6E-409C-BE32-E72D297353CC}">
              <c16:uniqueId val="{00000001-867C-4FF1-ABEC-598904D4D6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5153</c:v>
                </c:pt>
                <c:pt idx="5">
                  <c:v>5096</c:v>
                </c:pt>
                <c:pt idx="8">
                  <c:v>5534</c:v>
                </c:pt>
                <c:pt idx="11">
                  <c:v>6369</c:v>
                </c:pt>
                <c:pt idx="14">
                  <c:v>6748</c:v>
                </c:pt>
              </c:numCache>
            </c:numRef>
          </c:val>
          <c:extLst>
            <c:ext xmlns:c16="http://schemas.microsoft.com/office/drawing/2014/chart" uri="{C3380CC4-5D6E-409C-BE32-E72D297353CC}">
              <c16:uniqueId val="{00000002-867C-4FF1-ABEC-598904D4D6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7C-4FF1-ABEC-598904D4D6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7C-4FF1-ABEC-598904D4D6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7C-4FF1-ABEC-598904D4D6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1986</c:v>
                </c:pt>
                <c:pt idx="3">
                  <c:v>2002</c:v>
                </c:pt>
                <c:pt idx="6">
                  <c:v>2061</c:v>
                </c:pt>
                <c:pt idx="9">
                  <c:v>2104</c:v>
                </c:pt>
                <c:pt idx="12">
                  <c:v>2176</c:v>
                </c:pt>
              </c:numCache>
            </c:numRef>
          </c:val>
          <c:extLst>
            <c:ext xmlns:c16="http://schemas.microsoft.com/office/drawing/2014/chart" uri="{C3380CC4-5D6E-409C-BE32-E72D297353CC}">
              <c16:uniqueId val="{00000006-867C-4FF1-ABEC-598904D4D6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67C-4FF1-ABEC-598904D4D6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1751</c:v>
                </c:pt>
                <c:pt idx="3">
                  <c:v>1509</c:v>
                </c:pt>
                <c:pt idx="6">
                  <c:v>1585</c:v>
                </c:pt>
                <c:pt idx="9">
                  <c:v>1549</c:v>
                </c:pt>
                <c:pt idx="12">
                  <c:v>1466</c:v>
                </c:pt>
              </c:numCache>
            </c:numRef>
          </c:val>
          <c:extLst>
            <c:ext xmlns:c16="http://schemas.microsoft.com/office/drawing/2014/chart" uri="{C3380CC4-5D6E-409C-BE32-E72D297353CC}">
              <c16:uniqueId val="{00000008-867C-4FF1-ABEC-598904D4D6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7C-4FF1-ABEC-598904D4D6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18804</c:v>
                </c:pt>
                <c:pt idx="3">
                  <c:v>17764</c:v>
                </c:pt>
                <c:pt idx="6">
                  <c:v>18572</c:v>
                </c:pt>
                <c:pt idx="9">
                  <c:v>19152</c:v>
                </c:pt>
                <c:pt idx="12">
                  <c:v>18752</c:v>
                </c:pt>
              </c:numCache>
            </c:numRef>
          </c:val>
          <c:extLst>
            <c:ext xmlns:c16="http://schemas.microsoft.com/office/drawing/2014/chart" uri="{C3380CC4-5D6E-409C-BE32-E72D297353CC}">
              <c16:uniqueId val="{0000000A-867C-4FF1-ABEC-598904D4D6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6065</c:v>
                </c:pt>
                <c:pt idx="2">
                  <c:v>#N/A</c:v>
                </c:pt>
                <c:pt idx="3">
                  <c:v>#N/A</c:v>
                </c:pt>
                <c:pt idx="4">
                  <c:v>5244</c:v>
                </c:pt>
                <c:pt idx="5">
                  <c:v>#N/A</c:v>
                </c:pt>
                <c:pt idx="6">
                  <c:v>#N/A</c:v>
                </c:pt>
                <c:pt idx="7">
                  <c:v>5450</c:v>
                </c:pt>
                <c:pt idx="8">
                  <c:v>#N/A</c:v>
                </c:pt>
                <c:pt idx="9">
                  <c:v>#N/A</c:v>
                </c:pt>
                <c:pt idx="10">
                  <c:v>5203</c:v>
                </c:pt>
                <c:pt idx="11">
                  <c:v>#N/A</c:v>
                </c:pt>
                <c:pt idx="12">
                  <c:v>#N/A</c:v>
                </c:pt>
                <c:pt idx="13">
                  <c:v>4613</c:v>
                </c:pt>
                <c:pt idx="14">
                  <c:v>#N/A</c:v>
                </c:pt>
              </c:numCache>
            </c:numRef>
          </c:val>
          <c:smooth val="0"/>
          <c:extLst>
            <c:ext xmlns:c16="http://schemas.microsoft.com/office/drawing/2014/chart" uri="{C3380CC4-5D6E-409C-BE32-E72D297353CC}">
              <c16:uniqueId val="{0000000B-867C-4FF1-ABEC-598904D4D6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1559</c:v>
                </c:pt>
                <c:pt idx="1">
                  <c:v>1819</c:v>
                </c:pt>
                <c:pt idx="2">
                  <c:v>1870</c:v>
                </c:pt>
              </c:numCache>
            </c:numRef>
          </c:val>
          <c:extLst>
            <c:ext xmlns:c16="http://schemas.microsoft.com/office/drawing/2014/chart" uri="{C3380CC4-5D6E-409C-BE32-E72D297353CC}">
              <c16:uniqueId val="{00000000-F57F-4BCE-9FAF-61191871A9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998</c:v>
                </c:pt>
                <c:pt idx="1">
                  <c:v>1100</c:v>
                </c:pt>
                <c:pt idx="2">
                  <c:v>1131</c:v>
                </c:pt>
              </c:numCache>
            </c:numRef>
          </c:val>
          <c:extLst>
            <c:ext xmlns:c16="http://schemas.microsoft.com/office/drawing/2014/chart" uri="{C3380CC4-5D6E-409C-BE32-E72D297353CC}">
              <c16:uniqueId val="{00000001-F57F-4BCE-9FAF-61191871A9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2679</c:v>
                </c:pt>
                <c:pt idx="1">
                  <c:v>2974</c:v>
                </c:pt>
                <c:pt idx="2">
                  <c:v>3254</c:v>
                </c:pt>
              </c:numCache>
            </c:numRef>
          </c:val>
          <c:extLst>
            <c:ext xmlns:c16="http://schemas.microsoft.com/office/drawing/2014/chart" uri="{C3380CC4-5D6E-409C-BE32-E72D297353CC}">
              <c16:uniqueId val="{00000002-F57F-4BCE-9FAF-61191871A9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{A96E7519-0D28-4C5A-B54C-7F4DFFF244FC}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3D9-41CA-BC2C-0300D0D90C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{C0C103E7-C07E-434D-994F-614FD48DA911}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D9-41CA-BC2C-0300D0D90C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{111B7AA0-693A-469B-9240-D545D1D94089}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D9-41CA-BC2C-0300D0D90C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{893918C6-E556-4875-834A-E1C06561AA1E}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D9-41CA-BC2C-0300D0D90C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{418B39FD-89A2-4591-993B-8FD2B70C3683}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D9-41CA-BC2C-0300D0D90CC5}"/>
                </c:ext>
              </c:extLst>
            </c:dLbl>
            <c:dLbl>
              <c:idx val="8"/>
              <c:layout>
                <c:manualLayout>
                  <c:x val="-3.2015750650234161E-2"/>
                  <c:y val="-5.550872429150099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{2F26FAD3-88A7-4CAC-A99C-438C8F9472C4}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3D9-41CA-BC2C-0300D0D90CC5}"/>
                </c:ext>
              </c:extLst>
            </c:dLbl>
            <c:dLbl>
              <c:idx val="16"/>
              <c:layout>
                <c:manualLayout>
                  <c:x val="-3.6961054097210552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{A3BC7658-73E2-4CBC-A442-FAF2DAD8017D}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3D9-41CA-BC2C-0300D0D90CC5}"/>
                </c:ext>
              </c:extLst>
            </c:dLbl>
            <c:dLbl>
              <c:idx val="24"/>
              <c:layout>
                <c:manualLayout>
                  <c:x val="-2.7070447203257901E-2"/>
                  <c:y val="-7.396935992022936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{7D8A865F-672B-4AE4-895B-553747AE2C68}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3D9-41CA-BC2C-0300D0D90CC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{A3569545-DA70-43B4-BDD7-BC63F45FACF6}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3D9-41CA-BC2C-0300D0D90C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53.1</c:v>
                </c:pt>
                <c:pt idx="16">
                  <c:v>54.7</c:v>
                </c:pt>
                <c:pt idx="24">
                  <c:v>54.1</c:v>
                </c:pt>
                <c:pt idx="32">
                  <c:v>56.3</c:v>
                </c:pt>
              </c:numCache>
            </c:numRef>
          </c:xVal>
          <c:yVal>
            <c:numRef>
              <c:f>公会計指標分析・財政指標組合せ分析表!$BP$51:$DC$51</c:f>
              <c:numCache>
                <c:formatCode>#,##0.0;"▲ "#,##0.0</c:formatCode>
                <c:ptCount val="40"/>
                <c:pt idx="0">
                  <c:v>94.5</c:v>
                </c:pt>
                <c:pt idx="8">
                  <c:v>77.400000000000006</c:v>
                </c:pt>
                <c:pt idx="16">
                  <c:v>76.5</c:v>
                </c:pt>
                <c:pt idx="24">
                  <c:v>74.2</c:v>
                </c:pt>
                <c:pt idx="32">
                  <c:v>65.3</c:v>
                </c:pt>
              </c:numCache>
            </c:numRef>
          </c:yVal>
          <c:smooth val="0"/>
          <c:extLst>
            <c:ext xmlns:c16="http://schemas.microsoft.com/office/drawing/2014/chart" uri="{C3380CC4-5D6E-409C-BE32-E72D297353CC}">
              <c16:uniqueId val="{00000009-83D9-41CA-BC2C-0300D0D90C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{B1F7EE04-AD8D-44DB-B573-F6F813A07F51}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3D9-41CA-BC2C-0300D0D90C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{E99662D0-A829-4BA8-A8E3-2963A91F1036}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D9-41CA-BC2C-0300D0D90C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{EDF23372-59C0-410D-BCA4-866029FDAADA}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D9-41CA-BC2C-0300D0D90C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{84C9715B-38C9-460E-9F34-EFA8B4EFF93A}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D9-41CA-BC2C-0300D0D90C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{6EE0EAEB-FDC5-4545-8E63-003632DF3D02}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D9-41CA-BC2C-0300D0D90CC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{B6E387B0-B6F6-4EE1-9F97-2E8F66DDB085}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3D9-41CA-BC2C-0300D0D90CC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{C2424F79-3FF2-420F-A353-BE81141D9AF6}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3D9-41CA-BC2C-0300D0D90CC5}"/>
                </c:ext>
              </c:extLst>
            </c:dLbl>
            <c:dLbl>
              <c:idx val="24"/>
              <c:layout>
                <c:manualLayout>
                  <c:x val="0"/>
                  <c:y val="1.7594582871976884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{AADD828C-1927-4134-BE56-C4E12A5C2247}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3D9-41CA-BC2C-0300D0D90CC5}"/>
                </c:ext>
              </c:extLst>
            </c:dLbl>
            <c:dLbl>
              <c:idx val="32"/>
              <c:layout>
                <c:manualLayout>
                  <c:x val="0"/>
                  <c:y val="-1.7594582871977296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{192E1A5A-ACAB-486A-8B6E-9BEFFB789E6B}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3D9-41CA-BC2C-0300D0D90C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83D9-41CA-BC2C-0300D0D90CC5}"/>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{3263698D-56A5-4A2C-ADFA-EF39B2D47FCD}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99D-4D63-B21D-18CC0DF69B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{644A981D-AC20-4C67-8267-03F9BC7F7C64}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9D-4D63-B21D-18CC0DF69B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{07D707F1-32F0-4FFB-92F0-4FD1AE3CEC8B}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9D-4D63-B21D-18CC0DF69B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{D2C51B70-7601-4768-915E-38F8B911A361}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9D-4D63-B21D-18CC0DF69B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{970A2464-154D-45D5-8EEB-A79C832BCF38}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9D-4D63-B21D-18CC0DF69B21}"/>
                </c:ext>
              </c:extLst>
            </c:dLbl>
            <c:dLbl>
              <c:idx val="8"/>
              <c:layout>
                <c:manualLayout>
                  <c:x val="-2.6710997734770616E-2"/>
                  <c:y val="-4.641768277020385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{13C6D9B7-BBB7-4563-BA9C-9687B0AAF96A}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99D-4D63-B21D-18CC0DF69B21}"/>
                </c:ext>
              </c:extLst>
            </c:dLbl>
            <c:dLbl>
              <c:idx val="16"/>
              <c:layout>
                <c:manualLayout>
                  <c:x val="-3.6429687715380618E-2"/>
                  <c:y val="-7.841561140538404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{1856AF97-B1B4-4F95-A475-8B7D9A0E5B31}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99D-4D63-B21D-18CC0DF69B2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{A02CD154-C2BE-4240-A484-60E7AF13AB4E}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99D-4D63-B21D-18CC0DF69B2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{05CB2C88-4B6B-4480-B87B-4B1B5E9D2E1C}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99D-4D63-B21D-18CC0DF69B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12</c:v>
                </c:pt>
                <c:pt idx="16">
                  <c:v>12.1</c:v>
                </c:pt>
                <c:pt idx="24">
                  <c:v>11.7</c:v>
                </c:pt>
                <c:pt idx="32">
                  <c:v>12.3</c:v>
                </c:pt>
              </c:numCache>
            </c:numRef>
          </c:xVal>
          <c:yVal>
            <c:numRef>
              <c:f>公会計指標分析・財政指標組合せ分析表!$BP$73:$DC$73</c:f>
              <c:numCache>
                <c:formatCode>#,##0.0;"▲ "#,##0.0</c:formatCode>
                <c:ptCount val="40"/>
                <c:pt idx="0">
                  <c:v>94.5</c:v>
                </c:pt>
                <c:pt idx="8">
                  <c:v>77.400000000000006</c:v>
                </c:pt>
                <c:pt idx="16">
                  <c:v>76.5</c:v>
                </c:pt>
                <c:pt idx="24">
                  <c:v>74.2</c:v>
                </c:pt>
                <c:pt idx="32">
                  <c:v>65.3</c:v>
                </c:pt>
              </c:numCache>
            </c:numRef>
          </c:yVal>
          <c:smooth val="0"/>
          <c:extLst>
            <c:ext xmlns:c16="http://schemas.microsoft.com/office/drawing/2014/chart" uri="{C3380CC4-5D6E-409C-BE32-E72D297353CC}">
              <c16:uniqueId val="{00000009-299D-4D63-B21D-18CC0DF69B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{0B10030C-9718-4265-9C5B-AD6796E8B355}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99D-4D63-B21D-18CC0DF69B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{6309C645-F780-471D-B81F-F8622C5BEA50}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9D-4D63-B21D-18CC0DF69B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{B6151044-94C5-42BA-8960-7780CE989B42}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9D-4D63-B21D-18CC0DF69B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{B911A6C6-3CA3-4603-B7BF-81B7C21435A0}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9D-4D63-B21D-18CC0DF69B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{75C5C8E4-59B8-47BC-8049-D0BDDFB03279}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9D-4D63-B21D-18CC0DF69B2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{54DC66EA-270F-4366-97A6-E1B789DE78C3}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99D-4D63-B21D-18CC0DF69B2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{4C07994A-6E7C-4893-BC2C-0F059D55F216}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99D-4D63-B21D-18CC0DF69B21}"/>
                </c:ext>
              </c:extLst>
            </c:dLbl>
            <c:dLbl>
              <c:idx val="24"/>
              <c:layout>
                <c:manualLayout>
                  <c:x val="0"/>
                  <c:y val="1.065478828445921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{02F71375-C18E-4948-8755-9C9CEEF1EC8B}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99D-4D63-B21D-18CC0DF69B21}"/>
                </c:ext>
              </c:extLst>
            </c:dLbl>
            <c:dLbl>
              <c:idx val="32"/>
              <c:layout>
                <c:manualLayout>
                  <c:x val="0"/>
                  <c:y val="-1.065478828445941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{7304161B-6890-4C16-8B17-B64A21A8521B}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99D-4D63-B21D-18CC0DF69B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99D-4D63-B21D-18CC0DF69B21}"/>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償還完済による地方債件数の減少と措置期間のある地方債の新規借入により元利償還金が前年と比較し、減少しているが、今後、保育園施設整備等の大型事業を予定しているため、市債発行の計画的な抑制を行い、可能な限り公債費負担を軽減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満期一括償還地方債を当市では借入を行っていないため、財源として積み立てていない。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ふるさと納税の伸びによりまごころ応援基金が増加し、充当可能基金が増加した。また、</a:t>
          </a:r>
          <a:r>
            <a:rPr kumimoji="1" lang="ja-JP" altLang="ja-JP" sz="1100">
              <a:solidFill>
                <a:schemeClr val="dk1"/>
              </a:solidFill>
              <a:effectLst/>
              <a:latin typeface="+mn-lt"/>
              <a:ea typeface="+mn-ea"/>
              <a:cs typeface="+mn-cs"/>
            </a:rPr>
            <a:t>新庁舎建設</a:t>
          </a:r>
          <a:r>
            <a:rPr kumimoji="1" lang="ja-JP" altLang="en-US" sz="1100">
              <a:solidFill>
                <a:schemeClr val="dk1"/>
              </a:solidFill>
              <a:effectLst/>
              <a:latin typeface="+mn-lt"/>
              <a:ea typeface="+mn-ea"/>
              <a:cs typeface="+mn-cs"/>
            </a:rPr>
            <a:t>事業の完了により</a:t>
          </a:r>
          <a:r>
            <a:rPr kumimoji="1" lang="ja-JP" altLang="ja-JP" sz="1100">
              <a:solidFill>
                <a:schemeClr val="dk1"/>
              </a:solidFill>
              <a:effectLst/>
              <a:latin typeface="+mn-lt"/>
              <a:ea typeface="+mn-ea"/>
              <a:cs typeface="+mn-cs"/>
            </a:rPr>
            <a:t>地方債の</a:t>
          </a:r>
          <a:r>
            <a:rPr kumimoji="1" lang="ja-JP" altLang="en-US" sz="1100">
              <a:solidFill>
                <a:schemeClr val="dk1"/>
              </a:solidFill>
              <a:effectLst/>
              <a:latin typeface="+mn-lt"/>
              <a:ea typeface="+mn-ea"/>
              <a:cs typeface="+mn-cs"/>
            </a:rPr>
            <a:t>借入額が大きく減少したことにより</a:t>
          </a:r>
          <a:r>
            <a:rPr kumimoji="1" lang="ja-JP" altLang="ja-JP" sz="1100">
              <a:solidFill>
                <a:schemeClr val="dk1"/>
              </a:solidFill>
              <a:effectLst/>
              <a:latin typeface="+mn-lt"/>
              <a:ea typeface="+mn-ea"/>
              <a:cs typeface="+mn-cs"/>
            </a:rPr>
            <a:t>地方債残高が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し、将来負担比率の分子の額が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今後においては、市債発行の計画的な抑制を行いながら、歳出内容の見直しなどにより、将来負担比率の分子の額の抑制につなげる。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高知県土佐市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年度は、ふるさと納税の増額により「まごころ応援基金」に約</a:t>
          </a:r>
          <a:r>
            <a:rPr kumimoji="1" lang="en-US" altLang="ja-JP" sz="1100">
              <a:solidFill>
                <a:schemeClr val="dk1"/>
              </a:solidFill>
              <a:effectLst/>
              <a:latin typeface="+mn-lt"/>
              <a:ea typeface="+mn-ea"/>
              <a:cs typeface="+mn-cs"/>
            </a:rPr>
            <a:t>321</a:t>
          </a:r>
          <a:r>
            <a:rPr kumimoji="1" lang="ja-JP" altLang="ja-JP" sz="1100">
              <a:solidFill>
                <a:schemeClr val="dk1"/>
              </a:solidFill>
              <a:effectLst/>
              <a:latin typeface="+mn-lt"/>
              <a:ea typeface="+mn-ea"/>
              <a:cs typeface="+mn-cs"/>
            </a:rPr>
            <a:t>百万円、基金利子等を「</a:t>
          </a:r>
          <a:r>
            <a:rPr kumimoji="1" lang="ja-JP" altLang="en-US" sz="1100">
              <a:solidFill>
                <a:schemeClr val="dk1"/>
              </a:solidFill>
              <a:effectLst/>
              <a:latin typeface="+mn-lt"/>
              <a:ea typeface="+mn-ea"/>
              <a:cs typeface="+mn-cs"/>
            </a:rPr>
            <a:t>ふるさとづくり</a:t>
          </a:r>
          <a:r>
            <a:rPr kumimoji="1" lang="ja-JP" altLang="ja-JP" sz="1100">
              <a:solidFill>
                <a:schemeClr val="dk1"/>
              </a:solidFill>
              <a:effectLst/>
              <a:latin typeface="+mn-lt"/>
              <a:ea typeface="+mn-ea"/>
              <a:cs typeface="+mn-cs"/>
            </a:rPr>
            <a:t>基金」に約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百万円積み立て、活力ある地域社会の実現に資する事業の財源として「まごころ応援基金」を約</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百万円取り崩したことなどにより、基金全体としては</a:t>
          </a:r>
          <a:r>
            <a:rPr kumimoji="1" lang="en-US" altLang="ja-JP" sz="1100">
              <a:solidFill>
                <a:schemeClr val="dk1"/>
              </a:solidFill>
              <a:effectLst/>
              <a:latin typeface="+mn-lt"/>
              <a:ea typeface="+mn-ea"/>
              <a:cs typeface="+mn-cs"/>
            </a:rPr>
            <a:t>361</a:t>
          </a:r>
          <a:r>
            <a:rPr kumimoji="1" lang="ja-JP" altLang="ja-JP" sz="1100">
              <a:solidFill>
                <a:schemeClr val="dk1"/>
              </a:solidFill>
              <a:effectLst/>
              <a:latin typeface="+mn-lt"/>
              <a:ea typeface="+mn-ea"/>
              <a:cs typeface="+mn-cs"/>
            </a:rPr>
            <a:t>百万円増加している</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在、保育園施設整備や中学校施設整備など大型施設整備を予定しており、「施設等整備基金」が減少見込みである。また、住宅耐震対策事業など防災事業も予定されていることから、「防災対策加速化基金」についても減少見込みである。なお、数年後には大型施設整備事業に係る地方債償還額のピークを迎えることが予想されるため、減債基金についても減少が見込まれることなどから、中長期的にみて基金全体が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「施設等整備基金」：市の施設等の整備に要する財源</a:t>
          </a:r>
          <a:endParaRPr lang="ja-JP" altLang="ja-JP" sz="1400">
            <a:effectLst/>
          </a:endParaRPr>
        </a:p>
        <a:p>
          <a:r>
            <a:rPr kumimoji="1" lang="ja-JP" altLang="ja-JP" sz="1100">
              <a:solidFill>
                <a:schemeClr val="dk1"/>
              </a:solidFill>
              <a:effectLst/>
              <a:latin typeface="+mn-lt"/>
              <a:ea typeface="+mn-ea"/>
              <a:cs typeface="+mn-cs"/>
            </a:rPr>
            <a:t>「防災対策加速化基金」：市の防災対策に関する事業等に要する財源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「まごころ応援基金」については、</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年度においてふるさと納税の寄付額分を</a:t>
          </a:r>
          <a:r>
            <a:rPr kumimoji="1" lang="en-US" altLang="ja-JP" sz="1100">
              <a:solidFill>
                <a:schemeClr val="dk1"/>
              </a:solidFill>
              <a:effectLst/>
              <a:latin typeface="+mn-lt"/>
              <a:ea typeface="+mn-ea"/>
              <a:cs typeface="+mn-cs"/>
            </a:rPr>
            <a:t>321</a:t>
          </a:r>
          <a:r>
            <a:rPr kumimoji="1" lang="ja-JP" altLang="ja-JP" sz="1100">
              <a:solidFill>
                <a:schemeClr val="dk1"/>
              </a:solidFill>
              <a:effectLst/>
              <a:latin typeface="+mn-lt"/>
              <a:ea typeface="+mn-ea"/>
              <a:cs typeface="+mn-cs"/>
            </a:rPr>
            <a:t>百万円積み立てたが、活力ある地域社会の実現に資する事業の財源として約</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百万円充当したため、約</a:t>
          </a:r>
          <a:r>
            <a:rPr kumimoji="1" lang="en-US" altLang="ja-JP" sz="1100">
              <a:solidFill>
                <a:schemeClr val="dk1"/>
              </a:solidFill>
              <a:effectLst/>
              <a:latin typeface="+mn-lt"/>
              <a:ea typeface="+mn-ea"/>
              <a:cs typeface="+mn-cs"/>
            </a:rPr>
            <a:t>237</a:t>
          </a:r>
          <a:r>
            <a:rPr kumimoji="1" lang="ja-JP" altLang="ja-JP" sz="1100">
              <a:solidFill>
                <a:schemeClr val="dk1"/>
              </a:solidFill>
              <a:effectLst/>
              <a:latin typeface="+mn-lt"/>
              <a:ea typeface="+mn-ea"/>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短期的には、大型施設整備が複数実施予定であり、また、南海トラフ巨大地震に備えた防災対策事業も予定されていることから、「施設整備基金」や「防災加速化基金」などが減少傾向にある。中長期的にはふるさと納税を強化することにより「まごころ応援基金」への積立額が増加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については、決算剰余金を</a:t>
          </a:r>
          <a:r>
            <a:rPr kumimoji="1" lang="en-US" altLang="ja-JP" sz="1100">
              <a:solidFill>
                <a:schemeClr val="dk1"/>
              </a:solidFill>
              <a:effectLst/>
              <a:latin typeface="+mn-lt"/>
              <a:ea typeface="+mn-ea"/>
              <a:cs typeface="+mn-cs"/>
            </a:rPr>
            <a:t>260</a:t>
          </a:r>
          <a:r>
            <a:rPr kumimoji="1" lang="ja-JP" altLang="ja-JP" sz="1100">
              <a:solidFill>
                <a:schemeClr val="dk1"/>
              </a:solidFill>
              <a:effectLst/>
              <a:latin typeface="+mn-lt"/>
              <a:ea typeface="+mn-ea"/>
              <a:cs typeface="+mn-cs"/>
            </a:rPr>
            <a:t>百万円、基金利子を約百万円積み立てたことにより増加している。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については、決算剰余金を</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百万円、基金利子を約</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百万円積み立てたことにより増加している。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現在、保育園施設整備や中学校施設整備など大型施設整備を予定しており、今後においても大幅な財源不足が予想されるため、中長期的にみて減少していく見込みである。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については、基金利子等を約</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百万円積み立てたことにより増加している。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普通交付税（追加交付分）や基金利子等を約</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百万円積み立てたことにより増加している。</a:t>
          </a:r>
          <a:endParaRPr lang="ja-JP" altLang="ja-JP" sz="1400">
            <a:effectLst/>
          </a:endParaRPr>
        </a:p>
        <a:p>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現在、保育園施設整備や中学校施設整備など大型施設整備を予定しており、数年後には地方債償還のピークを迎えることが予想されるため、中長期的にみて減少していく見込みである。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25,975
25,560
91.50
14,857,609
14,709,521
72,799
7,892,694
18,752,401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既存施設の有効活用、施設の統合・整理を図り、施設の複合化などによって市民サービスを維持しつつ、施設総量を徐々に縮減するという目標を掲げ、計画に基づいた既存施設の維持、複合化などに取り組んで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有形固定資産減価償却率については、</a:t>
          </a:r>
          <a:r>
            <a:rPr kumimoji="1" lang="ja-JP" altLang="en-US" sz="1100">
              <a:solidFill>
                <a:schemeClr val="dk1"/>
              </a:solidFill>
              <a:effectLst/>
              <a:latin typeface="+mn-lt"/>
              <a:ea typeface="+mn-ea"/>
              <a:cs typeface="+mn-cs"/>
            </a:rPr>
            <a:t>令和４年度よりも上昇しているもののその伸びは緩やかであり、今後も計画に基づいた取組を行っていく。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xdr:rowOff>
    </xdr:from>
    <xdr:to>
      <xdr:col>23</xdr:col>
      <xdr:colOff>136525</xdr:colOff>
      <xdr:row>30</xdr:row>
      <xdr:rowOff>101706</xdr:rowOff>
    </xdr:to>
    <xdr:sp macro="" textlink="">
      <xdr:nvSpPr>
        <xdr:cNvPr id="81" name="楕円 80"/>
        <xdr:cNvSpPr/>
      </xdr:nvSpPr>
      <xdr:spPr>
        <a:xfrm>
          <a:off x="4711700" y="59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22983</xdr:rowOff>
    </xdr:from>
    <xdr:ext cx="405111" cy="259045"/>
    <xdr:sp macro="" textlink="">
      <xdr:nvSpPr>
        <xdr:cNvPr id="82" name="有形固定資産減価償却率該当値テキスト"/>
        <xdr:cNvSpPr txBox="1"/>
      </xdr:nvSpPr>
      <xdr:spPr>
        <a:xfrm>
          <a:off x="4813300" y="57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131974</xdr:rowOff>
    </xdr:from>
    <xdr:to>
      <xdr:col>19</xdr:col>
      <xdr:colOff>187325</xdr:colOff>
      <xdr:row>30</xdr:row>
      <xdr:rowOff>62124</xdr:rowOff>
    </xdr:to>
    <xdr:sp macro="" textlink="">
      <xdr:nvSpPr>
        <xdr:cNvPr id="83" name="楕円 82"/>
        <xdr:cNvSpPr/>
      </xdr:nvSpPr>
      <xdr:spPr>
        <a:xfrm>
          <a:off x="4000500" y="58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11324</xdr:rowOff>
    </xdr:from>
    <xdr:to>
      <xdr:col>23</xdr:col>
      <xdr:colOff>85725</xdr:colOff>
      <xdr:row>30</xdr:row>
      <xdr:rowOff>50906</xdr:rowOff>
    </xdr:to>
    <xdr:cxnSp macro="">
      <xdr:nvCxnSpPr>
        <xdr:cNvPr id="84" name="直線コネクタ 83"/>
        <xdr:cNvCxnSpPr/>
      </xdr:nvCxnSpPr>
      <xdr:spPr>
        <a:xfrm>
          <a:off x="4051300" y="5926349"/>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142769</xdr:rowOff>
    </xdr:from>
    <xdr:to>
      <xdr:col>15</xdr:col>
      <xdr:colOff>187325</xdr:colOff>
      <xdr:row>30</xdr:row>
      <xdr:rowOff>72919</xdr:rowOff>
    </xdr:to>
    <xdr:sp macro="" textlink="">
      <xdr:nvSpPr>
        <xdr:cNvPr id="85" name="楕円 84"/>
        <xdr:cNvSpPr/>
      </xdr:nvSpPr>
      <xdr:spPr>
        <a:xfrm>
          <a:off x="3238500" y="58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11324</xdr:rowOff>
    </xdr:from>
    <xdr:to>
      <xdr:col>19</xdr:col>
      <xdr:colOff>136525</xdr:colOff>
      <xdr:row>30</xdr:row>
      <xdr:rowOff>22119</xdr:rowOff>
    </xdr:to>
    <xdr:cxnSp macro="">
      <xdr:nvCxnSpPr>
        <xdr:cNvPr id="86" name="直線コネクタ 85"/>
        <xdr:cNvCxnSpPr/>
      </xdr:nvCxnSpPr>
      <xdr:spPr>
        <a:xfrm flipV="1">
          <a:off x="3289300" y="5926349"/>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113983</xdr:rowOff>
    </xdr:from>
    <xdr:to>
      <xdr:col>11</xdr:col>
      <xdr:colOff>187325</xdr:colOff>
      <xdr:row>30</xdr:row>
      <xdr:rowOff>44133</xdr:rowOff>
    </xdr:to>
    <xdr:sp macro="" textlink="">
      <xdr:nvSpPr>
        <xdr:cNvPr id="87" name="楕円 86"/>
        <xdr:cNvSpPr/>
      </xdr:nvSpPr>
      <xdr:spPr>
        <a:xfrm>
          <a:off x="2476500" y="58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164783</xdr:rowOff>
    </xdr:from>
    <xdr:to>
      <xdr:col>15</xdr:col>
      <xdr:colOff>136525</xdr:colOff>
      <xdr:row>30</xdr:row>
      <xdr:rowOff>22119</xdr:rowOff>
    </xdr:to>
    <xdr:cxnSp macro="">
      <xdr:nvCxnSpPr>
        <xdr:cNvPr id="88" name="直線コネクタ 87"/>
        <xdr:cNvCxnSpPr/>
      </xdr:nvCxnSpPr>
      <xdr:spPr>
        <a:xfrm>
          <a:off x="2527300" y="5908358"/>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79798</xdr:rowOff>
    </xdr:from>
    <xdr:to>
      <xdr:col>7</xdr:col>
      <xdr:colOff>187325</xdr:colOff>
      <xdr:row>30</xdr:row>
      <xdr:rowOff>9948</xdr:rowOff>
    </xdr:to>
    <xdr:sp macro="" textlink="">
      <xdr:nvSpPr>
        <xdr:cNvPr id="89" name="楕円 88"/>
        <xdr:cNvSpPr/>
      </xdr:nvSpPr>
      <xdr:spPr>
        <a:xfrm>
          <a:off x="1714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130598</xdr:rowOff>
    </xdr:from>
    <xdr:to>
      <xdr:col>11</xdr:col>
      <xdr:colOff>136525</xdr:colOff>
      <xdr:row>29</xdr:row>
      <xdr:rowOff>164783</xdr:rowOff>
    </xdr:to>
    <xdr:cxnSp macro="">
      <xdr:nvCxnSpPr>
        <xdr:cNvPr id="90" name="直線コネクタ 89"/>
        <xdr:cNvCxnSpPr/>
      </xdr:nvCxnSpPr>
      <xdr:spPr>
        <a:xfrm>
          <a:off x="1765300" y="5874173"/>
          <a:ext cx="762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78651</xdr:rowOff>
    </xdr:from>
    <xdr:ext cx="405111" cy="259045"/>
    <xdr:sp macro="" textlink="">
      <xdr:nvSpPr>
        <xdr:cNvPr id="95" name="n_1mainValue有形固定資産減価償却率"/>
        <xdr:cNvSpPr txBox="1"/>
      </xdr:nvSpPr>
      <xdr:spPr>
        <a:xfrm>
          <a:off x="3836044" y="565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89446</xdr:rowOff>
    </xdr:from>
    <xdr:ext cx="405111" cy="259045"/>
    <xdr:sp macro="" textlink="">
      <xdr:nvSpPr>
        <xdr:cNvPr id="96" name="n_2mainValue有形固定資産減価償却率"/>
        <xdr:cNvSpPr txBox="1"/>
      </xdr:nvSpPr>
      <xdr:spPr>
        <a:xfrm>
          <a:off x="3086744" y="566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60660</xdr:rowOff>
    </xdr:from>
    <xdr:ext cx="405111" cy="259045"/>
    <xdr:sp macro="" textlink="">
      <xdr:nvSpPr>
        <xdr:cNvPr id="97" name="n_3mainValue有形固定資産減価償却率"/>
        <xdr:cNvSpPr txBox="1"/>
      </xdr:nvSpPr>
      <xdr:spPr>
        <a:xfrm>
          <a:off x="2324744" y="5632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26475</xdr:rowOff>
    </xdr:from>
    <xdr:ext cx="405111" cy="259045"/>
    <xdr:sp macro="" textlink="">
      <xdr:nvSpPr>
        <xdr:cNvPr id="98" name="n_4mainValue有形固定資産減価償却率"/>
        <xdr:cNvSpPr txBox="1"/>
      </xdr:nvSpPr>
      <xdr:spPr>
        <a:xfrm>
          <a:off x="1562744"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南海トラフ対策や新庁舎建設</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大型施設事業の実施により地方債が増加し、類似団体平均を上回っている。</a:t>
          </a:r>
          <a:endParaRPr lang="ja-JP" altLang="ja-JP">
            <a:effectLst/>
          </a:endParaRPr>
        </a:p>
        <a:p>
          <a:r>
            <a:rPr kumimoji="1" lang="ja-JP" altLang="ja-JP" sz="1100">
              <a:solidFill>
                <a:schemeClr val="dk1"/>
              </a:solidFill>
              <a:effectLst/>
              <a:latin typeface="+mn-lt"/>
              <a:ea typeface="+mn-ea"/>
              <a:cs typeface="+mn-cs"/>
            </a:rPr>
            <a:t>今後も公共施設の統廃合などが予定されているため、これまで以上に公債費の適正化に取り組んでいく必要がある。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111414</xdr:rowOff>
    </xdr:from>
    <xdr:to>
      <xdr:col>76</xdr:col>
      <xdr:colOff>73025</xdr:colOff>
      <xdr:row>31</xdr:row>
      <xdr:rowOff>41564</xdr:rowOff>
    </xdr:to>
    <xdr:sp macro="" textlink="">
      <xdr:nvSpPr>
        <xdr:cNvPr id="143" name="楕円 142"/>
        <xdr:cNvSpPr/>
      </xdr:nvSpPr>
      <xdr:spPr>
        <a:xfrm>
          <a:off x="14744700" y="60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89841</xdr:rowOff>
    </xdr:from>
    <xdr:ext cx="469744" cy="259045"/>
    <xdr:sp macro="" textlink="">
      <xdr:nvSpPr>
        <xdr:cNvPr id="144" name="債務償還比率該当値テキスト"/>
        <xdr:cNvSpPr txBox="1"/>
      </xdr:nvSpPr>
      <xdr:spPr>
        <a:xfrm>
          <a:off x="14846300" y="600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14259</xdr:rowOff>
    </xdr:from>
    <xdr:to>
      <xdr:col>72</xdr:col>
      <xdr:colOff>123825</xdr:colOff>
      <xdr:row>30</xdr:row>
      <xdr:rowOff>115859</xdr:rowOff>
    </xdr:to>
    <xdr:sp macro="" textlink="">
      <xdr:nvSpPr>
        <xdr:cNvPr id="145" name="楕円 144"/>
        <xdr:cNvSpPr/>
      </xdr:nvSpPr>
      <xdr:spPr>
        <a:xfrm>
          <a:off x="14033500" y="592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65059</xdr:rowOff>
    </xdr:from>
    <xdr:to>
      <xdr:col>76</xdr:col>
      <xdr:colOff>22225</xdr:colOff>
      <xdr:row>30</xdr:row>
      <xdr:rowOff>162214</xdr:rowOff>
    </xdr:to>
    <xdr:cxnSp macro="">
      <xdr:nvCxnSpPr>
        <xdr:cNvPr id="146" name="直線コネクタ 145"/>
        <xdr:cNvCxnSpPr/>
      </xdr:nvCxnSpPr>
      <xdr:spPr>
        <a:xfrm>
          <a:off x="14084300" y="5980084"/>
          <a:ext cx="711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110144</xdr:rowOff>
    </xdr:from>
    <xdr:to>
      <xdr:col>68</xdr:col>
      <xdr:colOff>123825</xdr:colOff>
      <xdr:row>30</xdr:row>
      <xdr:rowOff>40294</xdr:rowOff>
    </xdr:to>
    <xdr:sp macro="" textlink="">
      <xdr:nvSpPr>
        <xdr:cNvPr id="147" name="楕円 146"/>
        <xdr:cNvSpPr/>
      </xdr:nvSpPr>
      <xdr:spPr>
        <a:xfrm>
          <a:off x="13271500" y="58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160944</xdr:rowOff>
    </xdr:from>
    <xdr:to>
      <xdr:col>72</xdr:col>
      <xdr:colOff>73025</xdr:colOff>
      <xdr:row>30</xdr:row>
      <xdr:rowOff>65059</xdr:rowOff>
    </xdr:to>
    <xdr:cxnSp macro="">
      <xdr:nvCxnSpPr>
        <xdr:cNvPr id="148" name="直線コネクタ 147"/>
        <xdr:cNvCxnSpPr/>
      </xdr:nvCxnSpPr>
      <xdr:spPr>
        <a:xfrm>
          <a:off x="13322300" y="5904519"/>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65236</xdr:rowOff>
    </xdr:from>
    <xdr:to>
      <xdr:col>64</xdr:col>
      <xdr:colOff>123825</xdr:colOff>
      <xdr:row>30</xdr:row>
      <xdr:rowOff>166836</xdr:rowOff>
    </xdr:to>
    <xdr:sp macro="" textlink="">
      <xdr:nvSpPr>
        <xdr:cNvPr id="149" name="楕円 148"/>
        <xdr:cNvSpPr/>
      </xdr:nvSpPr>
      <xdr:spPr>
        <a:xfrm>
          <a:off x="12509500" y="59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160944</xdr:rowOff>
    </xdr:from>
    <xdr:to>
      <xdr:col>68</xdr:col>
      <xdr:colOff>73025</xdr:colOff>
      <xdr:row>30</xdr:row>
      <xdr:rowOff>116036</xdr:rowOff>
    </xdr:to>
    <xdr:cxnSp macro="">
      <xdr:nvCxnSpPr>
        <xdr:cNvPr id="150" name="直線コネクタ 149"/>
        <xdr:cNvCxnSpPr/>
      </xdr:nvCxnSpPr>
      <xdr:spPr>
        <a:xfrm flipV="1">
          <a:off x="12560300" y="5904519"/>
          <a:ext cx="762000" cy="1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11091</xdr:rowOff>
    </xdr:from>
    <xdr:to>
      <xdr:col>60</xdr:col>
      <xdr:colOff>123825</xdr:colOff>
      <xdr:row>31</xdr:row>
      <xdr:rowOff>112691</xdr:rowOff>
    </xdr:to>
    <xdr:sp macro="" textlink="">
      <xdr:nvSpPr>
        <xdr:cNvPr id="151" name="楕円 150"/>
        <xdr:cNvSpPr/>
      </xdr:nvSpPr>
      <xdr:spPr>
        <a:xfrm>
          <a:off x="11747500" y="60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116036</xdr:rowOff>
    </xdr:from>
    <xdr:to>
      <xdr:col>64</xdr:col>
      <xdr:colOff>73025</xdr:colOff>
      <xdr:row>31</xdr:row>
      <xdr:rowOff>61891</xdr:rowOff>
    </xdr:to>
    <xdr:cxnSp macro="">
      <xdr:nvCxnSpPr>
        <xdr:cNvPr id="152" name="直線コネクタ 151"/>
        <xdr:cNvCxnSpPr/>
      </xdr:nvCxnSpPr>
      <xdr:spPr>
        <a:xfrm flipV="1">
          <a:off x="11798300" y="6031061"/>
          <a:ext cx="762000" cy="1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106986</xdr:rowOff>
    </xdr:from>
    <xdr:ext cx="469744" cy="259045"/>
    <xdr:sp macro="" textlink="">
      <xdr:nvSpPr>
        <xdr:cNvPr id="157" name="n_1mainValue債務償還比率"/>
        <xdr:cNvSpPr txBox="1"/>
      </xdr:nvSpPr>
      <xdr:spPr>
        <a:xfrm>
          <a:off x="13836727" y="602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56821</xdr:rowOff>
    </xdr:from>
    <xdr:ext cx="469744" cy="259045"/>
    <xdr:sp macro="" textlink="">
      <xdr:nvSpPr>
        <xdr:cNvPr id="158" name="n_2mainValue債務償還比率"/>
        <xdr:cNvSpPr txBox="1"/>
      </xdr:nvSpPr>
      <xdr:spPr>
        <a:xfrm>
          <a:off x="13087427" y="562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11913</xdr:rowOff>
    </xdr:from>
    <xdr:ext cx="469744" cy="259045"/>
    <xdr:sp macro="" textlink="">
      <xdr:nvSpPr>
        <xdr:cNvPr id="159" name="n_3mainValue債務償還比率"/>
        <xdr:cNvSpPr txBox="1"/>
      </xdr:nvSpPr>
      <xdr:spPr>
        <a:xfrm>
          <a:off x="12325427" y="57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129218</xdr:rowOff>
    </xdr:from>
    <xdr:ext cx="469744" cy="259045"/>
    <xdr:sp macro="" textlink="">
      <xdr:nvSpPr>
        <xdr:cNvPr id="160" name="n_4mainValue債務償還比率"/>
        <xdr:cNvSpPr txBox="1"/>
      </xdr:nvSpPr>
      <xdr:spPr>
        <a:xfrm>
          <a:off x="11563427" y="58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25,975
25,560
91.50
14,857,609
14,709,521
72,799
7,892,694
18,752,401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3" name="楕円 72"/>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4" name="【道路】&#10;有形固定資産減価償却率該当値テキスト"/>
        <xdr:cNvSpPr txBox="1"/>
      </xdr:nvSpPr>
      <xdr:spPr>
        <a:xfrm>
          <a:off x="4673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44450</xdr:rowOff>
    </xdr:from>
    <xdr:to>
      <xdr:col>20</xdr:col>
      <xdr:colOff>38100</xdr:colOff>
      <xdr:row>37</xdr:row>
      <xdr:rowOff>146050</xdr:rowOff>
    </xdr:to>
    <xdr:sp macro="" textlink="">
      <xdr:nvSpPr>
        <xdr:cNvPr id="75" name="楕円 74"/>
        <xdr:cNvSpPr/>
      </xdr:nvSpPr>
      <xdr:spPr>
        <a:xfrm>
          <a:off x="3746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95250</xdr:rowOff>
    </xdr:from>
    <xdr:to>
      <xdr:col>24</xdr:col>
      <xdr:colOff>63500</xdr:colOff>
      <xdr:row>37</xdr:row>
      <xdr:rowOff>133350</xdr:rowOff>
    </xdr:to>
    <xdr:cxnSp macro="">
      <xdr:nvCxnSpPr>
        <xdr:cNvPr id="76" name="直線コネクタ 75"/>
        <xdr:cNvCxnSpPr/>
      </xdr:nvCxnSpPr>
      <xdr:spPr>
        <a:xfrm>
          <a:off x="3797300" y="643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7" name="楕円 76"/>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95250</xdr:rowOff>
    </xdr:to>
    <xdr:cxnSp macro="">
      <xdr:nvCxnSpPr>
        <xdr:cNvPr id="78" name="直線コネクタ 77"/>
        <xdr:cNvCxnSpPr/>
      </xdr:nvCxnSpPr>
      <xdr:spPr>
        <a:xfrm>
          <a:off x="2908300" y="640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9" name="楕円 78"/>
        <xdr:cNvSpPr/>
      </xdr:nvSpPr>
      <xdr:spPr>
        <a:xfrm>
          <a:off x="196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57150</xdr:rowOff>
    </xdr:to>
    <xdr:cxnSp macro="">
      <xdr:nvCxnSpPr>
        <xdr:cNvPr id="80" name="直線コネクタ 79"/>
        <xdr:cNvCxnSpPr/>
      </xdr:nvCxnSpPr>
      <xdr:spPr>
        <a:xfrm>
          <a:off x="2019300" y="636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81" name="楕円 80"/>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152400</xdr:rowOff>
    </xdr:from>
    <xdr:to>
      <xdr:col>10</xdr:col>
      <xdr:colOff>114300</xdr:colOff>
      <xdr:row>37</xdr:row>
      <xdr:rowOff>19050</xdr:rowOff>
    </xdr:to>
    <xdr:cxnSp macro="">
      <xdr:nvCxnSpPr>
        <xdr:cNvPr id="82" name="直線コネクタ 81"/>
        <xdr:cNvCxnSpPr/>
      </xdr:nvCxnSpPr>
      <xdr:spPr>
        <a:xfrm>
          <a:off x="1130300" y="632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162577</xdr:rowOff>
    </xdr:from>
    <xdr:ext cx="405111" cy="259045"/>
    <xdr:sp macro="" textlink="">
      <xdr:nvSpPr>
        <xdr:cNvPr id="87" name="n_1mainValue【道路】&#10;有形固定資産減価償却率"/>
        <xdr:cNvSpPr txBox="1"/>
      </xdr:nvSpPr>
      <xdr:spPr>
        <a:xfrm>
          <a:off x="3582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88" name="n_2mainValue【道路】&#10;有形固定資産減価償却率"/>
        <xdr:cNvSpPr txBox="1"/>
      </xdr:nvSpPr>
      <xdr:spPr>
        <a:xfrm>
          <a:off x="2705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9" name="n_3mainValue【道路】&#10;有形固定資産減価償却率"/>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48277</xdr:rowOff>
    </xdr:from>
    <xdr:ext cx="405111" cy="259045"/>
    <xdr:sp macro="" textlink="">
      <xdr:nvSpPr>
        <xdr:cNvPr id="90" name="n_4mainValue【道路】&#10;有形固定資産減価償却率"/>
        <xdr:cNvSpPr txBox="1"/>
      </xdr:nvSpPr>
      <xdr:spPr>
        <a:xfrm>
          <a:off x="927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36125</xdr:rowOff>
    </xdr:from>
    <xdr:to>
      <xdr:col>55</xdr:col>
      <xdr:colOff>50800</xdr:colOff>
      <xdr:row>40</xdr:row>
      <xdr:rowOff>137725</xdr:rowOff>
    </xdr:to>
    <xdr:sp macro="" textlink="">
      <xdr:nvSpPr>
        <xdr:cNvPr id="130" name="楕円 129"/>
        <xdr:cNvSpPr/>
      </xdr:nvSpPr>
      <xdr:spPr>
        <a:xfrm>
          <a:off x="10426700" y="68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14552</xdr:rowOff>
    </xdr:from>
    <xdr:ext cx="534377" cy="259045"/>
    <xdr:sp macro="" textlink="">
      <xdr:nvSpPr>
        <xdr:cNvPr id="131" name="【道路】&#10;一人当たり延長該当値テキスト"/>
        <xdr:cNvSpPr txBox="1"/>
      </xdr:nvSpPr>
      <xdr:spPr>
        <a:xfrm>
          <a:off x="10515600" y="68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40125</xdr:rowOff>
    </xdr:from>
    <xdr:to>
      <xdr:col>50</xdr:col>
      <xdr:colOff>165100</xdr:colOff>
      <xdr:row>40</xdr:row>
      <xdr:rowOff>141725</xdr:rowOff>
    </xdr:to>
    <xdr:sp macro="" textlink="">
      <xdr:nvSpPr>
        <xdr:cNvPr id="132" name="楕円 131"/>
        <xdr:cNvSpPr/>
      </xdr:nvSpPr>
      <xdr:spPr>
        <a:xfrm>
          <a:off x="9588500" y="68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86925</xdr:rowOff>
    </xdr:from>
    <xdr:to>
      <xdr:col>55</xdr:col>
      <xdr:colOff>0</xdr:colOff>
      <xdr:row>40</xdr:row>
      <xdr:rowOff>90925</xdr:rowOff>
    </xdr:to>
    <xdr:cxnSp macro="">
      <xdr:nvCxnSpPr>
        <xdr:cNvPr id="133" name="直線コネクタ 132"/>
        <xdr:cNvCxnSpPr/>
      </xdr:nvCxnSpPr>
      <xdr:spPr>
        <a:xfrm flipV="1">
          <a:off x="9639300" y="6944925"/>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41916</xdr:rowOff>
    </xdr:from>
    <xdr:to>
      <xdr:col>46</xdr:col>
      <xdr:colOff>38100</xdr:colOff>
      <xdr:row>40</xdr:row>
      <xdr:rowOff>143516</xdr:rowOff>
    </xdr:to>
    <xdr:sp macro="" textlink="">
      <xdr:nvSpPr>
        <xdr:cNvPr id="134" name="楕円 133"/>
        <xdr:cNvSpPr/>
      </xdr:nvSpPr>
      <xdr:spPr>
        <a:xfrm>
          <a:off x="8699500" y="68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90925</xdr:rowOff>
    </xdr:from>
    <xdr:to>
      <xdr:col>50</xdr:col>
      <xdr:colOff>114300</xdr:colOff>
      <xdr:row>40</xdr:row>
      <xdr:rowOff>92716</xdr:rowOff>
    </xdr:to>
    <xdr:cxnSp macro="">
      <xdr:nvCxnSpPr>
        <xdr:cNvPr id="135" name="直線コネクタ 134"/>
        <xdr:cNvCxnSpPr/>
      </xdr:nvCxnSpPr>
      <xdr:spPr>
        <a:xfrm flipV="1">
          <a:off x="8750300" y="6948925"/>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44183</xdr:rowOff>
    </xdr:from>
    <xdr:to>
      <xdr:col>41</xdr:col>
      <xdr:colOff>101600</xdr:colOff>
      <xdr:row>40</xdr:row>
      <xdr:rowOff>145783</xdr:rowOff>
    </xdr:to>
    <xdr:sp macro="" textlink="">
      <xdr:nvSpPr>
        <xdr:cNvPr id="136" name="楕円 135"/>
        <xdr:cNvSpPr/>
      </xdr:nvSpPr>
      <xdr:spPr>
        <a:xfrm>
          <a:off x="7810500" y="690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92716</xdr:rowOff>
    </xdr:from>
    <xdr:to>
      <xdr:col>45</xdr:col>
      <xdr:colOff>177800</xdr:colOff>
      <xdr:row>40</xdr:row>
      <xdr:rowOff>94983</xdr:rowOff>
    </xdr:to>
    <xdr:cxnSp macro="">
      <xdr:nvCxnSpPr>
        <xdr:cNvPr id="137" name="直線コネクタ 136"/>
        <xdr:cNvCxnSpPr/>
      </xdr:nvCxnSpPr>
      <xdr:spPr>
        <a:xfrm flipV="1">
          <a:off x="7861300" y="6950716"/>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47669</xdr:rowOff>
    </xdr:from>
    <xdr:to>
      <xdr:col>36</xdr:col>
      <xdr:colOff>165100</xdr:colOff>
      <xdr:row>40</xdr:row>
      <xdr:rowOff>149269</xdr:rowOff>
    </xdr:to>
    <xdr:sp macro="" textlink="">
      <xdr:nvSpPr>
        <xdr:cNvPr id="138" name="楕円 137"/>
        <xdr:cNvSpPr/>
      </xdr:nvSpPr>
      <xdr:spPr>
        <a:xfrm>
          <a:off x="6921500" y="69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94983</xdr:rowOff>
    </xdr:from>
    <xdr:to>
      <xdr:col>41</xdr:col>
      <xdr:colOff>50800</xdr:colOff>
      <xdr:row>40</xdr:row>
      <xdr:rowOff>98469</xdr:rowOff>
    </xdr:to>
    <xdr:cxnSp macro="">
      <xdr:nvCxnSpPr>
        <xdr:cNvPr id="139" name="直線コネクタ 138"/>
        <xdr:cNvCxnSpPr/>
      </xdr:nvCxnSpPr>
      <xdr:spPr>
        <a:xfrm flipV="1">
          <a:off x="6972300" y="6952983"/>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132852</xdr:rowOff>
    </xdr:from>
    <xdr:ext cx="534377" cy="259045"/>
    <xdr:sp macro="" textlink="">
      <xdr:nvSpPr>
        <xdr:cNvPr id="144" name="n_1mainValue【道路】&#10;一人当たり延長"/>
        <xdr:cNvSpPr txBox="1"/>
      </xdr:nvSpPr>
      <xdr:spPr>
        <a:xfrm>
          <a:off x="9359411" y="6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134643</xdr:rowOff>
    </xdr:from>
    <xdr:ext cx="534377" cy="259045"/>
    <xdr:sp macro="" textlink="">
      <xdr:nvSpPr>
        <xdr:cNvPr id="145" name="n_2mainValue【道路】&#10;一人当たり延長"/>
        <xdr:cNvSpPr txBox="1"/>
      </xdr:nvSpPr>
      <xdr:spPr>
        <a:xfrm>
          <a:off x="8483111" y="699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136910</xdr:rowOff>
    </xdr:from>
    <xdr:ext cx="534377" cy="259045"/>
    <xdr:sp macro="" textlink="">
      <xdr:nvSpPr>
        <xdr:cNvPr id="146" name="n_3mainValue【道路】&#10;一人当たり延長"/>
        <xdr:cNvSpPr txBox="1"/>
      </xdr:nvSpPr>
      <xdr:spPr>
        <a:xfrm>
          <a:off x="7594111" y="69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140396</xdr:rowOff>
    </xdr:from>
    <xdr:ext cx="534377" cy="259045"/>
    <xdr:sp macro="" textlink="">
      <xdr:nvSpPr>
        <xdr:cNvPr id="147" name="n_4mainValue【道路】&#10;一人当たり延長"/>
        <xdr:cNvSpPr txBox="1"/>
      </xdr:nvSpPr>
      <xdr:spPr>
        <a:xfrm>
          <a:off x="6705111" y="699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61867</xdr:rowOff>
    </xdr:from>
    <xdr:to>
      <xdr:col>24</xdr:col>
      <xdr:colOff>114300</xdr:colOff>
      <xdr:row>61</xdr:row>
      <xdr:rowOff>163467</xdr:rowOff>
    </xdr:to>
    <xdr:sp macro="" textlink="">
      <xdr:nvSpPr>
        <xdr:cNvPr id="189" name="楕円 188"/>
        <xdr:cNvSpPr/>
      </xdr:nvSpPr>
      <xdr:spPr>
        <a:xfrm>
          <a:off x="45847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40294</xdr:rowOff>
    </xdr:from>
    <xdr:ext cx="405111" cy="259045"/>
    <xdr:sp macro="" textlink="">
      <xdr:nvSpPr>
        <xdr:cNvPr id="190" name="【橋りょう・トンネル】&#10;有形固定資産減価償却率該当値テキスト"/>
        <xdr:cNvSpPr txBox="1"/>
      </xdr:nvSpPr>
      <xdr:spPr>
        <a:xfrm>
          <a:off x="4673600"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91" name="楕円 190"/>
        <xdr:cNvSpPr/>
      </xdr:nvSpPr>
      <xdr:spPr>
        <a:xfrm>
          <a:off x="3746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112667</xdr:rowOff>
    </xdr:to>
    <xdr:cxnSp macro="">
      <xdr:nvCxnSpPr>
        <xdr:cNvPr id="192" name="直線コネクタ 191"/>
        <xdr:cNvCxnSpPr/>
      </xdr:nvCxnSpPr>
      <xdr:spPr>
        <a:xfrm>
          <a:off x="3797300" y="1054499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7983</xdr:rowOff>
    </xdr:from>
    <xdr:to>
      <xdr:col>15</xdr:col>
      <xdr:colOff>101600</xdr:colOff>
      <xdr:row>61</xdr:row>
      <xdr:rowOff>109583</xdr:rowOff>
    </xdr:to>
    <xdr:sp macro="" textlink="">
      <xdr:nvSpPr>
        <xdr:cNvPr id="193" name="楕円 192"/>
        <xdr:cNvSpPr/>
      </xdr:nvSpPr>
      <xdr:spPr>
        <a:xfrm>
          <a:off x="2857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58783</xdr:rowOff>
    </xdr:from>
    <xdr:to>
      <xdr:col>19</xdr:col>
      <xdr:colOff>177800</xdr:colOff>
      <xdr:row>61</xdr:row>
      <xdr:rowOff>86541</xdr:rowOff>
    </xdr:to>
    <xdr:cxnSp macro="">
      <xdr:nvCxnSpPr>
        <xdr:cNvPr id="194" name="直線コネクタ 193"/>
        <xdr:cNvCxnSpPr/>
      </xdr:nvCxnSpPr>
      <xdr:spPr>
        <a:xfrm>
          <a:off x="2908300" y="105172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95" name="楕円 194"/>
        <xdr:cNvSpPr/>
      </xdr:nvSpPr>
      <xdr:spPr>
        <a:xfrm>
          <a:off x="1968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58783</xdr:rowOff>
    </xdr:to>
    <xdr:cxnSp macro="">
      <xdr:nvCxnSpPr>
        <xdr:cNvPr id="196" name="直線コネクタ 195"/>
        <xdr:cNvCxnSpPr/>
      </xdr:nvCxnSpPr>
      <xdr:spPr>
        <a:xfrm>
          <a:off x="2019300" y="1049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125549</xdr:rowOff>
    </xdr:from>
    <xdr:to>
      <xdr:col>6</xdr:col>
      <xdr:colOff>38100</xdr:colOff>
      <xdr:row>61</xdr:row>
      <xdr:rowOff>55699</xdr:rowOff>
    </xdr:to>
    <xdr:sp macro="" textlink="">
      <xdr:nvSpPr>
        <xdr:cNvPr id="197" name="楕円 196"/>
        <xdr:cNvSpPr/>
      </xdr:nvSpPr>
      <xdr:spPr>
        <a:xfrm>
          <a:off x="1079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4899</xdr:rowOff>
    </xdr:from>
    <xdr:to>
      <xdr:col>10</xdr:col>
      <xdr:colOff>114300</xdr:colOff>
      <xdr:row>61</xdr:row>
      <xdr:rowOff>32657</xdr:rowOff>
    </xdr:to>
    <xdr:cxnSp macro="">
      <xdr:nvCxnSpPr>
        <xdr:cNvPr id="198" name="直線コネクタ 197"/>
        <xdr:cNvCxnSpPr/>
      </xdr:nvCxnSpPr>
      <xdr:spPr>
        <a:xfrm>
          <a:off x="1130300" y="104633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128468</xdr:rowOff>
    </xdr:from>
    <xdr:ext cx="405111" cy="259045"/>
    <xdr:sp macro="" textlink="">
      <xdr:nvSpPr>
        <xdr:cNvPr id="203" name="n_1mainValue【橋りょう・トンネル】&#10;有形固定資産減価償却率"/>
        <xdr:cNvSpPr txBox="1"/>
      </xdr:nvSpPr>
      <xdr:spPr>
        <a:xfrm>
          <a:off x="3582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100710</xdr:rowOff>
    </xdr:from>
    <xdr:ext cx="405111" cy="259045"/>
    <xdr:sp macro="" textlink="">
      <xdr:nvSpPr>
        <xdr:cNvPr id="204" name="n_2mainValue【橋りょう・トンネル】&#10;有形固定資産減価償却率"/>
        <xdr:cNvSpPr txBox="1"/>
      </xdr:nvSpPr>
      <xdr:spPr>
        <a:xfrm>
          <a:off x="2705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205" name="n_3mainValue【橋りょう・トンネル】&#10;有形固定資産減価償却率"/>
        <xdr:cNvSpPr txBox="1"/>
      </xdr:nvSpPr>
      <xdr:spPr>
        <a:xfrm>
          <a:off x="1816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46826</xdr:rowOff>
    </xdr:from>
    <xdr:ext cx="405111" cy="259045"/>
    <xdr:sp macro="" textlink="">
      <xdr:nvSpPr>
        <xdr:cNvPr id="206" name="n_4mainValue【橋りょう・トンネル】&#10;有形固定資産減価償却率"/>
        <xdr:cNvSpPr txBox="1"/>
      </xdr:nvSpPr>
      <xdr:spPr>
        <a:xfrm>
          <a:off x="927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112323</xdr:rowOff>
    </xdr:from>
    <xdr:to>
      <xdr:col>55</xdr:col>
      <xdr:colOff>50800</xdr:colOff>
      <xdr:row>63</xdr:row>
      <xdr:rowOff>42473</xdr:rowOff>
    </xdr:to>
    <xdr:sp macro="" textlink="">
      <xdr:nvSpPr>
        <xdr:cNvPr id="246" name="楕円 245"/>
        <xdr:cNvSpPr/>
      </xdr:nvSpPr>
      <xdr:spPr>
        <a:xfrm>
          <a:off x="10426700" y="1074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90750</xdr:rowOff>
    </xdr:from>
    <xdr:ext cx="599010" cy="259045"/>
    <xdr:sp macro="" textlink="">
      <xdr:nvSpPr>
        <xdr:cNvPr id="247" name="【橋りょう・トンネル】&#10;一人当たり有形固定資産（償却資産）額該当値テキスト"/>
        <xdr:cNvSpPr txBox="1"/>
      </xdr:nvSpPr>
      <xdr:spPr>
        <a:xfrm>
          <a:off x="10515600" y="1072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115814</xdr:rowOff>
    </xdr:from>
    <xdr:to>
      <xdr:col>50</xdr:col>
      <xdr:colOff>165100</xdr:colOff>
      <xdr:row>63</xdr:row>
      <xdr:rowOff>45964</xdr:rowOff>
    </xdr:to>
    <xdr:sp macro="" textlink="">
      <xdr:nvSpPr>
        <xdr:cNvPr id="248" name="楕円 247"/>
        <xdr:cNvSpPr/>
      </xdr:nvSpPr>
      <xdr:spPr>
        <a:xfrm>
          <a:off x="9588500" y="107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163123</xdr:rowOff>
    </xdr:from>
    <xdr:to>
      <xdr:col>55</xdr:col>
      <xdr:colOff>0</xdr:colOff>
      <xdr:row>62</xdr:row>
      <xdr:rowOff>166614</xdr:rowOff>
    </xdr:to>
    <xdr:cxnSp macro="">
      <xdr:nvCxnSpPr>
        <xdr:cNvPr id="249" name="直線コネクタ 248"/>
        <xdr:cNvCxnSpPr/>
      </xdr:nvCxnSpPr>
      <xdr:spPr>
        <a:xfrm flipV="1">
          <a:off x="9639300" y="10793023"/>
          <a:ext cx="8382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117366</xdr:rowOff>
    </xdr:from>
    <xdr:to>
      <xdr:col>46</xdr:col>
      <xdr:colOff>38100</xdr:colOff>
      <xdr:row>63</xdr:row>
      <xdr:rowOff>47516</xdr:rowOff>
    </xdr:to>
    <xdr:sp macro="" textlink="">
      <xdr:nvSpPr>
        <xdr:cNvPr id="250" name="楕円 249"/>
        <xdr:cNvSpPr/>
      </xdr:nvSpPr>
      <xdr:spPr>
        <a:xfrm>
          <a:off x="8699500" y="107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166614</xdr:rowOff>
    </xdr:from>
    <xdr:to>
      <xdr:col>50</xdr:col>
      <xdr:colOff>114300</xdr:colOff>
      <xdr:row>62</xdr:row>
      <xdr:rowOff>168166</xdr:rowOff>
    </xdr:to>
    <xdr:cxnSp macro="">
      <xdr:nvCxnSpPr>
        <xdr:cNvPr id="251" name="直線コネクタ 250"/>
        <xdr:cNvCxnSpPr/>
      </xdr:nvCxnSpPr>
      <xdr:spPr>
        <a:xfrm flipV="1">
          <a:off x="8750300" y="10796514"/>
          <a:ext cx="8890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119349</xdr:rowOff>
    </xdr:from>
    <xdr:to>
      <xdr:col>41</xdr:col>
      <xdr:colOff>101600</xdr:colOff>
      <xdr:row>63</xdr:row>
      <xdr:rowOff>49499</xdr:rowOff>
    </xdr:to>
    <xdr:sp macro="" textlink="">
      <xdr:nvSpPr>
        <xdr:cNvPr id="252" name="楕円 251"/>
        <xdr:cNvSpPr/>
      </xdr:nvSpPr>
      <xdr:spPr>
        <a:xfrm>
          <a:off x="7810500" y="107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168166</xdr:rowOff>
    </xdr:from>
    <xdr:to>
      <xdr:col>45</xdr:col>
      <xdr:colOff>177800</xdr:colOff>
      <xdr:row>62</xdr:row>
      <xdr:rowOff>170149</xdr:rowOff>
    </xdr:to>
    <xdr:cxnSp macro="">
      <xdr:nvCxnSpPr>
        <xdr:cNvPr id="253" name="直線コネクタ 252"/>
        <xdr:cNvCxnSpPr/>
      </xdr:nvCxnSpPr>
      <xdr:spPr>
        <a:xfrm flipV="1">
          <a:off x="7861300" y="10798066"/>
          <a:ext cx="889000" cy="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121566</xdr:rowOff>
    </xdr:from>
    <xdr:to>
      <xdr:col>36</xdr:col>
      <xdr:colOff>165100</xdr:colOff>
      <xdr:row>63</xdr:row>
      <xdr:rowOff>51716</xdr:rowOff>
    </xdr:to>
    <xdr:sp macro="" textlink="">
      <xdr:nvSpPr>
        <xdr:cNvPr id="254" name="楕円 253"/>
        <xdr:cNvSpPr/>
      </xdr:nvSpPr>
      <xdr:spPr>
        <a:xfrm>
          <a:off x="6921500" y="107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170149</xdr:rowOff>
    </xdr:from>
    <xdr:to>
      <xdr:col>41</xdr:col>
      <xdr:colOff>50800</xdr:colOff>
      <xdr:row>63</xdr:row>
      <xdr:rowOff>916</xdr:rowOff>
    </xdr:to>
    <xdr:cxnSp macro="">
      <xdr:nvCxnSpPr>
        <xdr:cNvPr id="255" name="直線コネクタ 254"/>
        <xdr:cNvCxnSpPr/>
      </xdr:nvCxnSpPr>
      <xdr:spPr>
        <a:xfrm flipV="1">
          <a:off x="6972300" y="10800049"/>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37091</xdr:rowOff>
    </xdr:from>
    <xdr:ext cx="599010" cy="259045"/>
    <xdr:sp macro="" textlink="">
      <xdr:nvSpPr>
        <xdr:cNvPr id="260" name="n_1mainValue【橋りょう・トンネル】&#10;一人当たり有形固定資産（償却資産）額"/>
        <xdr:cNvSpPr txBox="1"/>
      </xdr:nvSpPr>
      <xdr:spPr>
        <a:xfrm>
          <a:off x="9327095" y="1083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38643</xdr:rowOff>
    </xdr:from>
    <xdr:ext cx="599010" cy="259045"/>
    <xdr:sp macro="" textlink="">
      <xdr:nvSpPr>
        <xdr:cNvPr id="261" name="n_2mainValue【橋りょう・トンネル】&#10;一人当たり有形固定資産（償却資産）額"/>
        <xdr:cNvSpPr txBox="1"/>
      </xdr:nvSpPr>
      <xdr:spPr>
        <a:xfrm>
          <a:off x="8450795" y="1083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40626</xdr:rowOff>
    </xdr:from>
    <xdr:ext cx="599010" cy="259045"/>
    <xdr:sp macro="" textlink="">
      <xdr:nvSpPr>
        <xdr:cNvPr id="262" name="n_3mainValue【橋りょう・トンネル】&#10;一人当たり有形固定資産（償却資産）額"/>
        <xdr:cNvSpPr txBox="1"/>
      </xdr:nvSpPr>
      <xdr:spPr>
        <a:xfrm>
          <a:off x="7561795" y="1084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42843</xdr:rowOff>
    </xdr:from>
    <xdr:ext cx="599010" cy="259045"/>
    <xdr:sp macro="" textlink="">
      <xdr:nvSpPr>
        <xdr:cNvPr id="263" name="n_4mainValue【橋りょう・トンネル】&#10;一人当たり有形固定資産（償却資産）額"/>
        <xdr:cNvSpPr txBox="1"/>
      </xdr:nvSpPr>
      <xdr:spPr>
        <a:xfrm>
          <a:off x="6672795" y="1084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304" name="楕円 303"/>
        <xdr:cNvSpPr/>
      </xdr:nvSpPr>
      <xdr:spPr>
        <a:xfrm>
          <a:off x="4584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17797</xdr:rowOff>
    </xdr:from>
    <xdr:ext cx="405111" cy="259045"/>
    <xdr:sp macro="" textlink="">
      <xdr:nvSpPr>
        <xdr:cNvPr id="305" name="【公営住宅】&#10;有形固定資産減価償却率該当値テキスト"/>
        <xdr:cNvSpPr txBox="1"/>
      </xdr:nvSpPr>
      <xdr:spPr>
        <a:xfrm>
          <a:off x="4673600"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149225</xdr:rowOff>
    </xdr:from>
    <xdr:to>
      <xdr:col>20</xdr:col>
      <xdr:colOff>38100</xdr:colOff>
      <xdr:row>83</xdr:row>
      <xdr:rowOff>79375</xdr:rowOff>
    </xdr:to>
    <xdr:sp macro="" textlink="">
      <xdr:nvSpPr>
        <xdr:cNvPr id="306" name="楕円 305"/>
        <xdr:cNvSpPr/>
      </xdr:nvSpPr>
      <xdr:spPr>
        <a:xfrm>
          <a:off x="3746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28575</xdr:rowOff>
    </xdr:from>
    <xdr:to>
      <xdr:col>24</xdr:col>
      <xdr:colOff>63500</xdr:colOff>
      <xdr:row>83</xdr:row>
      <xdr:rowOff>45720</xdr:rowOff>
    </xdr:to>
    <xdr:cxnSp macro="">
      <xdr:nvCxnSpPr>
        <xdr:cNvPr id="307" name="直線コネクタ 306"/>
        <xdr:cNvCxnSpPr/>
      </xdr:nvCxnSpPr>
      <xdr:spPr>
        <a:xfrm>
          <a:off x="3797300" y="142589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122555</xdr:rowOff>
    </xdr:from>
    <xdr:to>
      <xdr:col>15</xdr:col>
      <xdr:colOff>101600</xdr:colOff>
      <xdr:row>83</xdr:row>
      <xdr:rowOff>52705</xdr:rowOff>
    </xdr:to>
    <xdr:sp macro="" textlink="">
      <xdr:nvSpPr>
        <xdr:cNvPr id="308" name="楕円 307"/>
        <xdr:cNvSpPr/>
      </xdr:nvSpPr>
      <xdr:spPr>
        <a:xfrm>
          <a:off x="2857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xdr:rowOff>
    </xdr:from>
    <xdr:to>
      <xdr:col>19</xdr:col>
      <xdr:colOff>177800</xdr:colOff>
      <xdr:row>83</xdr:row>
      <xdr:rowOff>28575</xdr:rowOff>
    </xdr:to>
    <xdr:cxnSp macro="">
      <xdr:nvCxnSpPr>
        <xdr:cNvPr id="309" name="直線コネクタ 308"/>
        <xdr:cNvCxnSpPr/>
      </xdr:nvCxnSpPr>
      <xdr:spPr>
        <a:xfrm>
          <a:off x="2908300" y="142322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88264</xdr:rowOff>
    </xdr:from>
    <xdr:to>
      <xdr:col>10</xdr:col>
      <xdr:colOff>165100</xdr:colOff>
      <xdr:row>83</xdr:row>
      <xdr:rowOff>18414</xdr:rowOff>
    </xdr:to>
    <xdr:sp macro="" textlink="">
      <xdr:nvSpPr>
        <xdr:cNvPr id="310" name="楕円 309"/>
        <xdr:cNvSpPr/>
      </xdr:nvSpPr>
      <xdr:spPr>
        <a:xfrm>
          <a:off x="1968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139064</xdr:rowOff>
    </xdr:from>
    <xdr:to>
      <xdr:col>15</xdr:col>
      <xdr:colOff>50800</xdr:colOff>
      <xdr:row>83</xdr:row>
      <xdr:rowOff>1905</xdr:rowOff>
    </xdr:to>
    <xdr:cxnSp macro="">
      <xdr:nvCxnSpPr>
        <xdr:cNvPr id="311" name="直線コネクタ 310"/>
        <xdr:cNvCxnSpPr/>
      </xdr:nvCxnSpPr>
      <xdr:spPr>
        <a:xfrm>
          <a:off x="2019300" y="141979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74930</xdr:rowOff>
    </xdr:from>
    <xdr:to>
      <xdr:col>6</xdr:col>
      <xdr:colOff>38100</xdr:colOff>
      <xdr:row>83</xdr:row>
      <xdr:rowOff>5080</xdr:rowOff>
    </xdr:to>
    <xdr:sp macro="" textlink="">
      <xdr:nvSpPr>
        <xdr:cNvPr id="312" name="楕円 311"/>
        <xdr:cNvSpPr/>
      </xdr:nvSpPr>
      <xdr:spPr>
        <a:xfrm>
          <a:off x="1079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125730</xdr:rowOff>
    </xdr:from>
    <xdr:to>
      <xdr:col>10</xdr:col>
      <xdr:colOff>114300</xdr:colOff>
      <xdr:row>82</xdr:row>
      <xdr:rowOff>139064</xdr:rowOff>
    </xdr:to>
    <xdr:cxnSp macro="">
      <xdr:nvCxnSpPr>
        <xdr:cNvPr id="313" name="直線コネクタ 312"/>
        <xdr:cNvCxnSpPr/>
      </xdr:nvCxnSpPr>
      <xdr:spPr>
        <a:xfrm>
          <a:off x="1130300" y="141846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95902</xdr:rowOff>
    </xdr:from>
    <xdr:ext cx="405111" cy="259045"/>
    <xdr:sp macro="" textlink="">
      <xdr:nvSpPr>
        <xdr:cNvPr id="318" name="n_1mainValue【公営住宅】&#10;有形固定資産減価償却率"/>
        <xdr:cNvSpPr txBox="1"/>
      </xdr:nvSpPr>
      <xdr:spPr>
        <a:xfrm>
          <a:off x="35820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319" name="n_2mainValue【公営住宅】&#10;有形固定資産減価償却率"/>
        <xdr:cNvSpPr txBox="1"/>
      </xdr:nvSpPr>
      <xdr:spPr>
        <a:xfrm>
          <a:off x="2705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34941</xdr:rowOff>
    </xdr:from>
    <xdr:ext cx="405111" cy="259045"/>
    <xdr:sp macro="" textlink="">
      <xdr:nvSpPr>
        <xdr:cNvPr id="320" name="n_3mainValue【公営住宅】&#10;有形固定資産減価償却率"/>
        <xdr:cNvSpPr txBox="1"/>
      </xdr:nvSpPr>
      <xdr:spPr>
        <a:xfrm>
          <a:off x="1816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21607</xdr:rowOff>
    </xdr:from>
    <xdr:ext cx="405111" cy="259045"/>
    <xdr:sp macro="" textlink="">
      <xdr:nvSpPr>
        <xdr:cNvPr id="321" name="n_4mainValue【公営住宅】&#10;有形固定資産減価償却率"/>
        <xdr:cNvSpPr txBox="1"/>
      </xdr:nvSpPr>
      <xdr:spPr>
        <a:xfrm>
          <a:off x="927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123454</xdr:rowOff>
    </xdr:from>
    <xdr:to>
      <xdr:col>55</xdr:col>
      <xdr:colOff>50800</xdr:colOff>
      <xdr:row>86</xdr:row>
      <xdr:rowOff>53604</xdr:rowOff>
    </xdr:to>
    <xdr:sp macro="" textlink="">
      <xdr:nvSpPr>
        <xdr:cNvPr id="359" name="楕円 358"/>
        <xdr:cNvSpPr/>
      </xdr:nvSpPr>
      <xdr:spPr>
        <a:xfrm>
          <a:off x="10426700" y="14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123317</xdr:rowOff>
    </xdr:from>
    <xdr:to>
      <xdr:col>50</xdr:col>
      <xdr:colOff>165100</xdr:colOff>
      <xdr:row>86</xdr:row>
      <xdr:rowOff>53467</xdr:rowOff>
    </xdr:to>
    <xdr:sp macro="" textlink="">
      <xdr:nvSpPr>
        <xdr:cNvPr id="361" name="楕円 360"/>
        <xdr:cNvSpPr/>
      </xdr:nvSpPr>
      <xdr:spPr>
        <a:xfrm>
          <a:off x="9588500" y="1469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2667</xdr:rowOff>
    </xdr:from>
    <xdr:to>
      <xdr:col>55</xdr:col>
      <xdr:colOff>0</xdr:colOff>
      <xdr:row>86</xdr:row>
      <xdr:rowOff>2804</xdr:rowOff>
    </xdr:to>
    <xdr:cxnSp macro="">
      <xdr:nvCxnSpPr>
        <xdr:cNvPr id="362" name="直線コネクタ 361"/>
        <xdr:cNvCxnSpPr/>
      </xdr:nvCxnSpPr>
      <xdr:spPr>
        <a:xfrm>
          <a:off x="9639300" y="14747367"/>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123546</xdr:rowOff>
    </xdr:from>
    <xdr:to>
      <xdr:col>46</xdr:col>
      <xdr:colOff>38100</xdr:colOff>
      <xdr:row>86</xdr:row>
      <xdr:rowOff>53696</xdr:rowOff>
    </xdr:to>
    <xdr:sp macro="" textlink="">
      <xdr:nvSpPr>
        <xdr:cNvPr id="363" name="楕円 362"/>
        <xdr:cNvSpPr/>
      </xdr:nvSpPr>
      <xdr:spPr>
        <a:xfrm>
          <a:off x="8699500" y="146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xdr:rowOff>
    </xdr:from>
    <xdr:to>
      <xdr:col>50</xdr:col>
      <xdr:colOff>114300</xdr:colOff>
      <xdr:row>86</xdr:row>
      <xdr:rowOff>2896</xdr:rowOff>
    </xdr:to>
    <xdr:cxnSp macro="">
      <xdr:nvCxnSpPr>
        <xdr:cNvPr id="364" name="直線コネクタ 363"/>
        <xdr:cNvCxnSpPr/>
      </xdr:nvCxnSpPr>
      <xdr:spPr>
        <a:xfrm flipV="1">
          <a:off x="8750300" y="1474736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123912</xdr:rowOff>
    </xdr:from>
    <xdr:to>
      <xdr:col>41</xdr:col>
      <xdr:colOff>101600</xdr:colOff>
      <xdr:row>86</xdr:row>
      <xdr:rowOff>54062</xdr:rowOff>
    </xdr:to>
    <xdr:sp macro="" textlink="">
      <xdr:nvSpPr>
        <xdr:cNvPr id="365" name="楕円 364"/>
        <xdr:cNvSpPr/>
      </xdr:nvSpPr>
      <xdr:spPr>
        <a:xfrm>
          <a:off x="7810500" y="1469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2896</xdr:rowOff>
    </xdr:from>
    <xdr:to>
      <xdr:col>45</xdr:col>
      <xdr:colOff>177800</xdr:colOff>
      <xdr:row>86</xdr:row>
      <xdr:rowOff>3262</xdr:rowOff>
    </xdr:to>
    <xdr:cxnSp macro="">
      <xdr:nvCxnSpPr>
        <xdr:cNvPr id="366" name="直線コネクタ 365"/>
        <xdr:cNvCxnSpPr/>
      </xdr:nvCxnSpPr>
      <xdr:spPr>
        <a:xfrm flipV="1">
          <a:off x="7861300" y="14747596"/>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120710</xdr:rowOff>
    </xdr:from>
    <xdr:to>
      <xdr:col>36</xdr:col>
      <xdr:colOff>165100</xdr:colOff>
      <xdr:row>86</xdr:row>
      <xdr:rowOff>50860</xdr:rowOff>
    </xdr:to>
    <xdr:sp macro="" textlink="">
      <xdr:nvSpPr>
        <xdr:cNvPr id="367" name="楕円 366"/>
        <xdr:cNvSpPr/>
      </xdr:nvSpPr>
      <xdr:spPr>
        <a:xfrm>
          <a:off x="6921500" y="146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xdr:rowOff>
    </xdr:from>
    <xdr:to>
      <xdr:col>41</xdr:col>
      <xdr:colOff>50800</xdr:colOff>
      <xdr:row>86</xdr:row>
      <xdr:rowOff>3262</xdr:rowOff>
    </xdr:to>
    <xdr:cxnSp macro="">
      <xdr:nvCxnSpPr>
        <xdr:cNvPr id="368" name="直線コネクタ 367"/>
        <xdr:cNvCxnSpPr/>
      </xdr:nvCxnSpPr>
      <xdr:spPr>
        <a:xfrm>
          <a:off x="6972300" y="14744760"/>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44594</xdr:rowOff>
    </xdr:from>
    <xdr:ext cx="469744" cy="259045"/>
    <xdr:sp macro="" textlink="">
      <xdr:nvSpPr>
        <xdr:cNvPr id="373" name="n_1mainValue【公営住宅】&#10;一人当たり面積"/>
        <xdr:cNvSpPr txBox="1"/>
      </xdr:nvSpPr>
      <xdr:spPr>
        <a:xfrm>
          <a:off x="9391727" y="1478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44823</xdr:rowOff>
    </xdr:from>
    <xdr:ext cx="469744" cy="259045"/>
    <xdr:sp macro="" textlink="">
      <xdr:nvSpPr>
        <xdr:cNvPr id="374" name="n_2mainValue【公営住宅】&#10;一人当たり面積"/>
        <xdr:cNvSpPr txBox="1"/>
      </xdr:nvSpPr>
      <xdr:spPr>
        <a:xfrm>
          <a:off x="8515427" y="1478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45189</xdr:rowOff>
    </xdr:from>
    <xdr:ext cx="469744" cy="259045"/>
    <xdr:sp macro="" textlink="">
      <xdr:nvSpPr>
        <xdr:cNvPr id="375" name="n_3mainValue【公営住宅】&#10;一人当たり面積"/>
        <xdr:cNvSpPr txBox="1"/>
      </xdr:nvSpPr>
      <xdr:spPr>
        <a:xfrm>
          <a:off x="7626427" y="1478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41987</xdr:rowOff>
    </xdr:from>
    <xdr:ext cx="469744" cy="259045"/>
    <xdr:sp macro="" textlink="">
      <xdr:nvSpPr>
        <xdr:cNvPr id="376" name="n_4mainValue【公営住宅】&#10;一人当たり面積"/>
        <xdr:cNvSpPr txBox="1"/>
      </xdr:nvSpPr>
      <xdr:spPr>
        <a:xfrm>
          <a:off x="6737427" y="147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9072</xdr:rowOff>
    </xdr:from>
    <xdr:to>
      <xdr:col>85</xdr:col>
      <xdr:colOff>177800</xdr:colOff>
      <xdr:row>39</xdr:row>
      <xdr:rowOff>110672</xdr:rowOff>
    </xdr:to>
    <xdr:sp macro="" textlink="">
      <xdr:nvSpPr>
        <xdr:cNvPr id="434" name="楕円 433"/>
        <xdr:cNvSpPr/>
      </xdr:nvSpPr>
      <xdr:spPr>
        <a:xfrm>
          <a:off x="162687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158949</xdr:rowOff>
    </xdr:from>
    <xdr:ext cx="405111" cy="259045"/>
    <xdr:sp macro="" textlink="">
      <xdr:nvSpPr>
        <xdr:cNvPr id="435" name="【認定こども園・幼稚園・保育所】&#10;有形固定資産減価償却率該当値テキスト"/>
        <xdr:cNvSpPr txBox="1"/>
      </xdr:nvSpPr>
      <xdr:spPr>
        <a:xfrm>
          <a:off x="16357600"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436" name="楕円 435"/>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39</xdr:row>
      <xdr:rowOff>59872</xdr:rowOff>
    </xdr:to>
    <xdr:cxnSp macro="">
      <xdr:nvCxnSpPr>
        <xdr:cNvPr id="437" name="直線コネクタ 436"/>
        <xdr:cNvCxnSpPr/>
      </xdr:nvCxnSpPr>
      <xdr:spPr>
        <a:xfrm>
          <a:off x="15481300" y="670560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8" name="楕円 437"/>
        <xdr:cNvSpPr/>
      </xdr:nvSpPr>
      <xdr:spPr>
        <a:xfrm>
          <a:off x="14541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152944</xdr:rowOff>
    </xdr:from>
    <xdr:to>
      <xdr:col>81</xdr:col>
      <xdr:colOff>50800</xdr:colOff>
      <xdr:row>39</xdr:row>
      <xdr:rowOff>19050</xdr:rowOff>
    </xdr:to>
    <xdr:cxnSp macro="">
      <xdr:nvCxnSpPr>
        <xdr:cNvPr id="439" name="直線コネクタ 438"/>
        <xdr:cNvCxnSpPr/>
      </xdr:nvCxnSpPr>
      <xdr:spPr>
        <a:xfrm>
          <a:off x="14592300" y="66680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80917</xdr:rowOff>
    </xdr:from>
    <xdr:to>
      <xdr:col>72</xdr:col>
      <xdr:colOff>38100</xdr:colOff>
      <xdr:row>39</xdr:row>
      <xdr:rowOff>11067</xdr:rowOff>
    </xdr:to>
    <xdr:sp macro="" textlink="">
      <xdr:nvSpPr>
        <xdr:cNvPr id="440" name="楕円 439"/>
        <xdr:cNvSpPr/>
      </xdr:nvSpPr>
      <xdr:spPr>
        <a:xfrm>
          <a:off x="13652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131717</xdr:rowOff>
    </xdr:from>
    <xdr:to>
      <xdr:col>76</xdr:col>
      <xdr:colOff>114300</xdr:colOff>
      <xdr:row>38</xdr:row>
      <xdr:rowOff>152944</xdr:rowOff>
    </xdr:to>
    <xdr:cxnSp macro="">
      <xdr:nvCxnSpPr>
        <xdr:cNvPr id="441" name="直線コネクタ 440"/>
        <xdr:cNvCxnSpPr/>
      </xdr:nvCxnSpPr>
      <xdr:spPr>
        <a:xfrm>
          <a:off x="13703300" y="664681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44994</xdr:rowOff>
    </xdr:from>
    <xdr:to>
      <xdr:col>67</xdr:col>
      <xdr:colOff>101600</xdr:colOff>
      <xdr:row>38</xdr:row>
      <xdr:rowOff>146594</xdr:rowOff>
    </xdr:to>
    <xdr:sp macro="" textlink="">
      <xdr:nvSpPr>
        <xdr:cNvPr id="442" name="楕円 441"/>
        <xdr:cNvSpPr/>
      </xdr:nvSpPr>
      <xdr:spPr>
        <a:xfrm>
          <a:off x="12763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95794</xdr:rowOff>
    </xdr:from>
    <xdr:to>
      <xdr:col>71</xdr:col>
      <xdr:colOff>177800</xdr:colOff>
      <xdr:row>38</xdr:row>
      <xdr:rowOff>131717</xdr:rowOff>
    </xdr:to>
    <xdr:cxnSp macro="">
      <xdr:nvCxnSpPr>
        <xdr:cNvPr id="443" name="直線コネクタ 442"/>
        <xdr:cNvCxnSpPr/>
      </xdr:nvCxnSpPr>
      <xdr:spPr>
        <a:xfrm>
          <a:off x="12814300" y="66108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448" name="n_1mainValue【認定こども園・幼稚園・保育所】&#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449" name="n_2mainValue【認定こども園・幼稚園・保育所】&#10;有形固定資産減価償却率"/>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2194</xdr:rowOff>
    </xdr:from>
    <xdr:ext cx="405111" cy="259045"/>
    <xdr:sp macro="" textlink="">
      <xdr:nvSpPr>
        <xdr:cNvPr id="450" name="n_3mainValue【認定こども園・幼稚園・保育所】&#10;有形固定資産減価償却率"/>
        <xdr:cNvSpPr txBox="1"/>
      </xdr:nvSpPr>
      <xdr:spPr>
        <a:xfrm>
          <a:off x="13500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451" name="n_4mainValue【認定こども園・幼稚園・保育所】&#10;有形固定資産減価償却率"/>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146558</xdr:rowOff>
    </xdr:from>
    <xdr:to>
      <xdr:col>116</xdr:col>
      <xdr:colOff>114300</xdr:colOff>
      <xdr:row>37</xdr:row>
      <xdr:rowOff>76708</xdr:rowOff>
    </xdr:to>
    <xdr:sp macro="" textlink="">
      <xdr:nvSpPr>
        <xdr:cNvPr id="489" name="楕円 488"/>
        <xdr:cNvSpPr/>
      </xdr:nvSpPr>
      <xdr:spPr>
        <a:xfrm>
          <a:off x="22110700" y="63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169435</xdr:rowOff>
    </xdr:from>
    <xdr:ext cx="469744" cy="259045"/>
    <xdr:sp macro="" textlink="">
      <xdr:nvSpPr>
        <xdr:cNvPr id="490" name="【認定こども園・幼稚園・保育所】&#10;一人当たり面積該当値テキスト"/>
        <xdr:cNvSpPr txBox="1"/>
      </xdr:nvSpPr>
      <xdr:spPr>
        <a:xfrm>
          <a:off x="22199600" y="617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103124</xdr:rowOff>
    </xdr:from>
    <xdr:to>
      <xdr:col>112</xdr:col>
      <xdr:colOff>38100</xdr:colOff>
      <xdr:row>37</xdr:row>
      <xdr:rowOff>33274</xdr:rowOff>
    </xdr:to>
    <xdr:sp macro="" textlink="">
      <xdr:nvSpPr>
        <xdr:cNvPr id="491" name="楕円 490"/>
        <xdr:cNvSpPr/>
      </xdr:nvSpPr>
      <xdr:spPr>
        <a:xfrm>
          <a:off x="21272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153924</xdr:rowOff>
    </xdr:from>
    <xdr:to>
      <xdr:col>116</xdr:col>
      <xdr:colOff>63500</xdr:colOff>
      <xdr:row>37</xdr:row>
      <xdr:rowOff>25908</xdr:rowOff>
    </xdr:to>
    <xdr:cxnSp macro="">
      <xdr:nvCxnSpPr>
        <xdr:cNvPr id="492" name="直線コネクタ 491"/>
        <xdr:cNvCxnSpPr/>
      </xdr:nvCxnSpPr>
      <xdr:spPr>
        <a:xfrm>
          <a:off x="21323300" y="632612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107696</xdr:rowOff>
    </xdr:from>
    <xdr:to>
      <xdr:col>107</xdr:col>
      <xdr:colOff>101600</xdr:colOff>
      <xdr:row>37</xdr:row>
      <xdr:rowOff>37846</xdr:rowOff>
    </xdr:to>
    <xdr:sp macro="" textlink="">
      <xdr:nvSpPr>
        <xdr:cNvPr id="493" name="楕円 492"/>
        <xdr:cNvSpPr/>
      </xdr:nvSpPr>
      <xdr:spPr>
        <a:xfrm>
          <a:off x="20383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153924</xdr:rowOff>
    </xdr:from>
    <xdr:to>
      <xdr:col>111</xdr:col>
      <xdr:colOff>177800</xdr:colOff>
      <xdr:row>36</xdr:row>
      <xdr:rowOff>158496</xdr:rowOff>
    </xdr:to>
    <xdr:cxnSp macro="">
      <xdr:nvCxnSpPr>
        <xdr:cNvPr id="494" name="直線コネクタ 493"/>
        <xdr:cNvCxnSpPr/>
      </xdr:nvCxnSpPr>
      <xdr:spPr>
        <a:xfrm flipV="1">
          <a:off x="20434300" y="6326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114554</xdr:rowOff>
    </xdr:from>
    <xdr:to>
      <xdr:col>102</xdr:col>
      <xdr:colOff>165100</xdr:colOff>
      <xdr:row>37</xdr:row>
      <xdr:rowOff>44704</xdr:rowOff>
    </xdr:to>
    <xdr:sp macro="" textlink="">
      <xdr:nvSpPr>
        <xdr:cNvPr id="495" name="楕円 494"/>
        <xdr:cNvSpPr/>
      </xdr:nvSpPr>
      <xdr:spPr>
        <a:xfrm>
          <a:off x="19494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158496</xdr:rowOff>
    </xdr:from>
    <xdr:to>
      <xdr:col>107</xdr:col>
      <xdr:colOff>50800</xdr:colOff>
      <xdr:row>36</xdr:row>
      <xdr:rowOff>165354</xdr:rowOff>
    </xdr:to>
    <xdr:cxnSp macro="">
      <xdr:nvCxnSpPr>
        <xdr:cNvPr id="496" name="直線コネクタ 495"/>
        <xdr:cNvCxnSpPr/>
      </xdr:nvCxnSpPr>
      <xdr:spPr>
        <a:xfrm flipV="1">
          <a:off x="19545300" y="63306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123698</xdr:rowOff>
    </xdr:from>
    <xdr:to>
      <xdr:col>98</xdr:col>
      <xdr:colOff>38100</xdr:colOff>
      <xdr:row>37</xdr:row>
      <xdr:rowOff>53848</xdr:rowOff>
    </xdr:to>
    <xdr:sp macro="" textlink="">
      <xdr:nvSpPr>
        <xdr:cNvPr id="497" name="楕円 496"/>
        <xdr:cNvSpPr/>
      </xdr:nvSpPr>
      <xdr:spPr>
        <a:xfrm>
          <a:off x="18605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165354</xdr:rowOff>
    </xdr:from>
    <xdr:to>
      <xdr:col>102</xdr:col>
      <xdr:colOff>114300</xdr:colOff>
      <xdr:row>37</xdr:row>
      <xdr:rowOff>3048</xdr:rowOff>
    </xdr:to>
    <xdr:cxnSp macro="">
      <xdr:nvCxnSpPr>
        <xdr:cNvPr id="498" name="直線コネクタ 497"/>
        <xdr:cNvCxnSpPr/>
      </xdr:nvCxnSpPr>
      <xdr:spPr>
        <a:xfrm flipV="1">
          <a:off x="18656300" y="633755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49801</xdr:rowOff>
    </xdr:from>
    <xdr:ext cx="469744" cy="259045"/>
    <xdr:sp macro="" textlink="">
      <xdr:nvSpPr>
        <xdr:cNvPr id="503" name="n_1mainValue【認定こども園・幼稚園・保育所】&#10;一人当たり面積"/>
        <xdr:cNvSpPr txBox="1"/>
      </xdr:nvSpPr>
      <xdr:spPr>
        <a:xfrm>
          <a:off x="210757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54373</xdr:rowOff>
    </xdr:from>
    <xdr:ext cx="469744" cy="259045"/>
    <xdr:sp macro="" textlink="">
      <xdr:nvSpPr>
        <xdr:cNvPr id="504" name="n_2mainValue【認定こども園・幼稚園・保育所】&#10;一人当たり面積"/>
        <xdr:cNvSpPr txBox="1"/>
      </xdr:nvSpPr>
      <xdr:spPr>
        <a:xfrm>
          <a:off x="20199427"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61231</xdr:rowOff>
    </xdr:from>
    <xdr:ext cx="469744" cy="259045"/>
    <xdr:sp macro="" textlink="">
      <xdr:nvSpPr>
        <xdr:cNvPr id="505" name="n_3mainValue【認定こども園・幼稚園・保育所】&#10;一人当たり面積"/>
        <xdr:cNvSpPr txBox="1"/>
      </xdr:nvSpPr>
      <xdr:spPr>
        <a:xfrm>
          <a:off x="19310427"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70375</xdr:rowOff>
    </xdr:from>
    <xdr:ext cx="469744" cy="259045"/>
    <xdr:sp macro="" textlink="">
      <xdr:nvSpPr>
        <xdr:cNvPr id="506" name="n_4mainValue【認定こども園・幼稚園・保育所】&#10;一人当たり面積"/>
        <xdr:cNvSpPr txBox="1"/>
      </xdr:nvSpPr>
      <xdr:spPr>
        <a:xfrm>
          <a:off x="18421427"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8" name="【学校施設】&#10;有形固定資産減価償却率平均値テキスト"/>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78196</xdr:rowOff>
    </xdr:from>
    <xdr:to>
      <xdr:col>85</xdr:col>
      <xdr:colOff>177800</xdr:colOff>
      <xdr:row>60</xdr:row>
      <xdr:rowOff>8346</xdr:rowOff>
    </xdr:to>
    <xdr:sp macro="" textlink="">
      <xdr:nvSpPr>
        <xdr:cNvPr id="549" name="楕円 548"/>
        <xdr:cNvSpPr/>
      </xdr:nvSpPr>
      <xdr:spPr>
        <a:xfrm>
          <a:off x="162687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101073</xdr:rowOff>
    </xdr:from>
    <xdr:ext cx="405111" cy="259045"/>
    <xdr:sp macro="" textlink="">
      <xdr:nvSpPr>
        <xdr:cNvPr id="550" name="【学校施設】&#10;有形固定資産減価償却率該当値テキスト"/>
        <xdr:cNvSpPr txBox="1"/>
      </xdr:nvSpPr>
      <xdr:spPr>
        <a:xfrm>
          <a:off x="16357600" y="1004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51" name="楕円 550"/>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128996</xdr:rowOff>
    </xdr:to>
    <xdr:cxnSp macro="">
      <xdr:nvCxnSpPr>
        <xdr:cNvPr id="552" name="直線コネクタ 551"/>
        <xdr:cNvCxnSpPr/>
      </xdr:nvCxnSpPr>
      <xdr:spPr>
        <a:xfrm>
          <a:off x="15481300" y="1017270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112485</xdr:rowOff>
    </xdr:from>
    <xdr:to>
      <xdr:col>76</xdr:col>
      <xdr:colOff>165100</xdr:colOff>
      <xdr:row>59</xdr:row>
      <xdr:rowOff>42635</xdr:rowOff>
    </xdr:to>
    <xdr:sp macro="" textlink="">
      <xdr:nvSpPr>
        <xdr:cNvPr id="553" name="楕円 552"/>
        <xdr:cNvSpPr/>
      </xdr:nvSpPr>
      <xdr:spPr>
        <a:xfrm>
          <a:off x="14541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163285</xdr:rowOff>
    </xdr:from>
    <xdr:to>
      <xdr:col>81</xdr:col>
      <xdr:colOff>50800</xdr:colOff>
      <xdr:row>59</xdr:row>
      <xdr:rowOff>57150</xdr:rowOff>
    </xdr:to>
    <xdr:cxnSp macro="">
      <xdr:nvCxnSpPr>
        <xdr:cNvPr id="554" name="直線コネクタ 553"/>
        <xdr:cNvCxnSpPr/>
      </xdr:nvCxnSpPr>
      <xdr:spPr>
        <a:xfrm>
          <a:off x="14592300" y="10107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56969</xdr:rowOff>
    </xdr:from>
    <xdr:to>
      <xdr:col>72</xdr:col>
      <xdr:colOff>38100</xdr:colOff>
      <xdr:row>58</xdr:row>
      <xdr:rowOff>158569</xdr:rowOff>
    </xdr:to>
    <xdr:sp macro="" textlink="">
      <xdr:nvSpPr>
        <xdr:cNvPr id="555" name="楕円 554"/>
        <xdr:cNvSpPr/>
      </xdr:nvSpPr>
      <xdr:spPr>
        <a:xfrm>
          <a:off x="13652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107769</xdr:rowOff>
    </xdr:from>
    <xdr:to>
      <xdr:col>76</xdr:col>
      <xdr:colOff>114300</xdr:colOff>
      <xdr:row>58</xdr:row>
      <xdr:rowOff>163285</xdr:rowOff>
    </xdr:to>
    <xdr:cxnSp macro="">
      <xdr:nvCxnSpPr>
        <xdr:cNvPr id="556" name="直線コネクタ 555"/>
        <xdr:cNvCxnSpPr/>
      </xdr:nvCxnSpPr>
      <xdr:spPr>
        <a:xfrm>
          <a:off x="13703300" y="10051869"/>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153307</xdr:rowOff>
    </xdr:from>
    <xdr:to>
      <xdr:col>67</xdr:col>
      <xdr:colOff>101600</xdr:colOff>
      <xdr:row>58</xdr:row>
      <xdr:rowOff>83457</xdr:rowOff>
    </xdr:to>
    <xdr:sp macro="" textlink="">
      <xdr:nvSpPr>
        <xdr:cNvPr id="557" name="楕円 556"/>
        <xdr:cNvSpPr/>
      </xdr:nvSpPr>
      <xdr:spPr>
        <a:xfrm>
          <a:off x="12763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32657</xdr:rowOff>
    </xdr:from>
    <xdr:to>
      <xdr:col>71</xdr:col>
      <xdr:colOff>177800</xdr:colOff>
      <xdr:row>58</xdr:row>
      <xdr:rowOff>107769</xdr:rowOff>
    </xdr:to>
    <xdr:cxnSp macro="">
      <xdr:nvCxnSpPr>
        <xdr:cNvPr id="558" name="直線コネクタ 557"/>
        <xdr:cNvCxnSpPr/>
      </xdr:nvCxnSpPr>
      <xdr:spPr>
        <a:xfrm>
          <a:off x="12814300" y="99767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563" name="n_1mainValue【学校施設】&#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59162</xdr:rowOff>
    </xdr:from>
    <xdr:ext cx="405111" cy="259045"/>
    <xdr:sp macro="" textlink="">
      <xdr:nvSpPr>
        <xdr:cNvPr id="564" name="n_2mainValue【学校施設】&#10;有形固定資産減価償却率"/>
        <xdr:cNvSpPr txBox="1"/>
      </xdr:nvSpPr>
      <xdr:spPr>
        <a:xfrm>
          <a:off x="14389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3646</xdr:rowOff>
    </xdr:from>
    <xdr:ext cx="405111" cy="259045"/>
    <xdr:sp macro="" textlink="">
      <xdr:nvSpPr>
        <xdr:cNvPr id="565" name="n_3mainValue【学校施設】&#10;有形固定資産減価償却率"/>
        <xdr:cNvSpPr txBox="1"/>
      </xdr:nvSpPr>
      <xdr:spPr>
        <a:xfrm>
          <a:off x="13500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99984</xdr:rowOff>
    </xdr:from>
    <xdr:ext cx="405111" cy="259045"/>
    <xdr:sp macro="" textlink="">
      <xdr:nvSpPr>
        <xdr:cNvPr id="566" name="n_4mainValue【学校施設】&#10;有形固定資産減価償却率"/>
        <xdr:cNvSpPr txBox="1"/>
      </xdr:nvSpPr>
      <xdr:spPr>
        <a:xfrm>
          <a:off x="12611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65215</xdr:rowOff>
    </xdr:from>
    <xdr:to>
      <xdr:col>116</xdr:col>
      <xdr:colOff>114300</xdr:colOff>
      <xdr:row>62</xdr:row>
      <xdr:rowOff>166815</xdr:rowOff>
    </xdr:to>
    <xdr:sp macro="" textlink="">
      <xdr:nvSpPr>
        <xdr:cNvPr id="606" name="楕円 605"/>
        <xdr:cNvSpPr/>
      </xdr:nvSpPr>
      <xdr:spPr>
        <a:xfrm>
          <a:off x="22110700" y="106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151592</xdr:rowOff>
    </xdr:from>
    <xdr:ext cx="469744" cy="259045"/>
    <xdr:sp macro="" textlink="">
      <xdr:nvSpPr>
        <xdr:cNvPr id="607" name="【学校施設】&#10;一人当たり面積該当値テキスト"/>
        <xdr:cNvSpPr txBox="1"/>
      </xdr:nvSpPr>
      <xdr:spPr>
        <a:xfrm>
          <a:off x="22199600" y="106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69406</xdr:rowOff>
    </xdr:from>
    <xdr:to>
      <xdr:col>112</xdr:col>
      <xdr:colOff>38100</xdr:colOff>
      <xdr:row>62</xdr:row>
      <xdr:rowOff>171006</xdr:rowOff>
    </xdr:to>
    <xdr:sp macro="" textlink="">
      <xdr:nvSpPr>
        <xdr:cNvPr id="608" name="楕円 607"/>
        <xdr:cNvSpPr/>
      </xdr:nvSpPr>
      <xdr:spPr>
        <a:xfrm>
          <a:off x="21272500" y="106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116015</xdr:rowOff>
    </xdr:from>
    <xdr:to>
      <xdr:col>116</xdr:col>
      <xdr:colOff>63500</xdr:colOff>
      <xdr:row>62</xdr:row>
      <xdr:rowOff>120206</xdr:rowOff>
    </xdr:to>
    <xdr:cxnSp macro="">
      <xdr:nvCxnSpPr>
        <xdr:cNvPr id="609" name="直線コネクタ 608"/>
        <xdr:cNvCxnSpPr/>
      </xdr:nvCxnSpPr>
      <xdr:spPr>
        <a:xfrm flipV="1">
          <a:off x="21323300" y="10745915"/>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71310</xdr:rowOff>
    </xdr:from>
    <xdr:to>
      <xdr:col>107</xdr:col>
      <xdr:colOff>101600</xdr:colOff>
      <xdr:row>63</xdr:row>
      <xdr:rowOff>1460</xdr:rowOff>
    </xdr:to>
    <xdr:sp macro="" textlink="">
      <xdr:nvSpPr>
        <xdr:cNvPr id="610" name="楕円 609"/>
        <xdr:cNvSpPr/>
      </xdr:nvSpPr>
      <xdr:spPr>
        <a:xfrm>
          <a:off x="20383500" y="10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120206</xdr:rowOff>
    </xdr:from>
    <xdr:to>
      <xdr:col>111</xdr:col>
      <xdr:colOff>177800</xdr:colOff>
      <xdr:row>62</xdr:row>
      <xdr:rowOff>122110</xdr:rowOff>
    </xdr:to>
    <xdr:cxnSp macro="">
      <xdr:nvCxnSpPr>
        <xdr:cNvPr id="611" name="直線コネクタ 610"/>
        <xdr:cNvCxnSpPr/>
      </xdr:nvCxnSpPr>
      <xdr:spPr>
        <a:xfrm flipV="1">
          <a:off x="20434300" y="10750106"/>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73596</xdr:rowOff>
    </xdr:from>
    <xdr:to>
      <xdr:col>102</xdr:col>
      <xdr:colOff>165100</xdr:colOff>
      <xdr:row>63</xdr:row>
      <xdr:rowOff>3746</xdr:rowOff>
    </xdr:to>
    <xdr:sp macro="" textlink="">
      <xdr:nvSpPr>
        <xdr:cNvPr id="612" name="楕円 611"/>
        <xdr:cNvSpPr/>
      </xdr:nvSpPr>
      <xdr:spPr>
        <a:xfrm>
          <a:off x="19494500" y="107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122110</xdr:rowOff>
    </xdr:from>
    <xdr:to>
      <xdr:col>107</xdr:col>
      <xdr:colOff>50800</xdr:colOff>
      <xdr:row>62</xdr:row>
      <xdr:rowOff>124396</xdr:rowOff>
    </xdr:to>
    <xdr:cxnSp macro="">
      <xdr:nvCxnSpPr>
        <xdr:cNvPr id="613" name="直線コネクタ 612"/>
        <xdr:cNvCxnSpPr/>
      </xdr:nvCxnSpPr>
      <xdr:spPr>
        <a:xfrm flipV="1">
          <a:off x="19545300" y="107520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76264</xdr:rowOff>
    </xdr:from>
    <xdr:to>
      <xdr:col>98</xdr:col>
      <xdr:colOff>38100</xdr:colOff>
      <xdr:row>63</xdr:row>
      <xdr:rowOff>6414</xdr:rowOff>
    </xdr:to>
    <xdr:sp macro="" textlink="">
      <xdr:nvSpPr>
        <xdr:cNvPr id="614" name="楕円 613"/>
        <xdr:cNvSpPr/>
      </xdr:nvSpPr>
      <xdr:spPr>
        <a:xfrm>
          <a:off x="18605500" y="1070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124396</xdr:rowOff>
    </xdr:from>
    <xdr:to>
      <xdr:col>102</xdr:col>
      <xdr:colOff>114300</xdr:colOff>
      <xdr:row>62</xdr:row>
      <xdr:rowOff>127064</xdr:rowOff>
    </xdr:to>
    <xdr:cxnSp macro="">
      <xdr:nvCxnSpPr>
        <xdr:cNvPr id="615" name="直線コネクタ 614"/>
        <xdr:cNvCxnSpPr/>
      </xdr:nvCxnSpPr>
      <xdr:spPr>
        <a:xfrm flipV="1">
          <a:off x="18656300" y="10754296"/>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162133</xdr:rowOff>
    </xdr:from>
    <xdr:ext cx="469744" cy="259045"/>
    <xdr:sp macro="" textlink="">
      <xdr:nvSpPr>
        <xdr:cNvPr id="620" name="n_1mainValue【学校施設】&#10;一人当たり面積"/>
        <xdr:cNvSpPr txBox="1"/>
      </xdr:nvSpPr>
      <xdr:spPr>
        <a:xfrm>
          <a:off x="21075727" y="1079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164037</xdr:rowOff>
    </xdr:from>
    <xdr:ext cx="469744" cy="259045"/>
    <xdr:sp macro="" textlink="">
      <xdr:nvSpPr>
        <xdr:cNvPr id="621" name="n_2mainValue【学校施設】&#10;一人当たり面積"/>
        <xdr:cNvSpPr txBox="1"/>
      </xdr:nvSpPr>
      <xdr:spPr>
        <a:xfrm>
          <a:off x="20199427" y="1079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166323</xdr:rowOff>
    </xdr:from>
    <xdr:ext cx="469744" cy="259045"/>
    <xdr:sp macro="" textlink="">
      <xdr:nvSpPr>
        <xdr:cNvPr id="622" name="n_3mainValue【学校施設】&#10;一人当たり面積"/>
        <xdr:cNvSpPr txBox="1"/>
      </xdr:nvSpPr>
      <xdr:spPr>
        <a:xfrm>
          <a:off x="19310427" y="1079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168991</xdr:rowOff>
    </xdr:from>
    <xdr:ext cx="469744" cy="259045"/>
    <xdr:sp macro="" textlink="">
      <xdr:nvSpPr>
        <xdr:cNvPr id="623" name="n_4mainValue【学校施設】&#10;一人当たり面積"/>
        <xdr:cNvSpPr txBox="1"/>
      </xdr:nvSpPr>
      <xdr:spPr>
        <a:xfrm>
          <a:off x="18421427" y="1079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166914</xdr:rowOff>
    </xdr:from>
    <xdr:to>
      <xdr:col>85</xdr:col>
      <xdr:colOff>177800</xdr:colOff>
      <xdr:row>85</xdr:row>
      <xdr:rowOff>97064</xdr:rowOff>
    </xdr:to>
    <xdr:sp macro="" textlink="">
      <xdr:nvSpPr>
        <xdr:cNvPr id="665" name="楕円 664"/>
        <xdr:cNvSpPr/>
      </xdr:nvSpPr>
      <xdr:spPr>
        <a:xfrm>
          <a:off x="16268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145341</xdr:rowOff>
    </xdr:from>
    <xdr:ext cx="405111" cy="259045"/>
    <xdr:sp macro="" textlink="">
      <xdr:nvSpPr>
        <xdr:cNvPr id="666" name="【児童館】&#10;有形固定資産減価償却率該当値テキスト"/>
        <xdr:cNvSpPr txBox="1"/>
      </xdr:nvSpPr>
      <xdr:spPr>
        <a:xfrm>
          <a:off x="16357600"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155484</xdr:rowOff>
    </xdr:from>
    <xdr:to>
      <xdr:col>81</xdr:col>
      <xdr:colOff>101600</xdr:colOff>
      <xdr:row>85</xdr:row>
      <xdr:rowOff>85634</xdr:rowOff>
    </xdr:to>
    <xdr:sp macro="" textlink="">
      <xdr:nvSpPr>
        <xdr:cNvPr id="667" name="楕円 666"/>
        <xdr:cNvSpPr/>
      </xdr:nvSpPr>
      <xdr:spPr>
        <a:xfrm>
          <a:off x="15430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34834</xdr:rowOff>
    </xdr:from>
    <xdr:to>
      <xdr:col>85</xdr:col>
      <xdr:colOff>127000</xdr:colOff>
      <xdr:row>85</xdr:row>
      <xdr:rowOff>46264</xdr:rowOff>
    </xdr:to>
    <xdr:cxnSp macro="">
      <xdr:nvCxnSpPr>
        <xdr:cNvPr id="668" name="直線コネクタ 667"/>
        <xdr:cNvCxnSpPr/>
      </xdr:nvCxnSpPr>
      <xdr:spPr>
        <a:xfrm>
          <a:off x="15481300" y="1460808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144055</xdr:rowOff>
    </xdr:from>
    <xdr:to>
      <xdr:col>76</xdr:col>
      <xdr:colOff>165100</xdr:colOff>
      <xdr:row>85</xdr:row>
      <xdr:rowOff>74205</xdr:rowOff>
    </xdr:to>
    <xdr:sp macro="" textlink="">
      <xdr:nvSpPr>
        <xdr:cNvPr id="669" name="楕円 668"/>
        <xdr:cNvSpPr/>
      </xdr:nvSpPr>
      <xdr:spPr>
        <a:xfrm>
          <a:off x="14541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23405</xdr:rowOff>
    </xdr:from>
    <xdr:to>
      <xdr:col>81</xdr:col>
      <xdr:colOff>50800</xdr:colOff>
      <xdr:row>85</xdr:row>
      <xdr:rowOff>34834</xdr:rowOff>
    </xdr:to>
    <xdr:cxnSp macro="">
      <xdr:nvCxnSpPr>
        <xdr:cNvPr id="670" name="直線コネクタ 669"/>
        <xdr:cNvCxnSpPr/>
      </xdr:nvCxnSpPr>
      <xdr:spPr>
        <a:xfrm>
          <a:off x="14592300" y="1459665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124461</xdr:rowOff>
    </xdr:from>
    <xdr:to>
      <xdr:col>72</xdr:col>
      <xdr:colOff>38100</xdr:colOff>
      <xdr:row>85</xdr:row>
      <xdr:rowOff>54611</xdr:rowOff>
    </xdr:to>
    <xdr:sp macro="" textlink="">
      <xdr:nvSpPr>
        <xdr:cNvPr id="671" name="楕円 670"/>
        <xdr:cNvSpPr/>
      </xdr:nvSpPr>
      <xdr:spPr>
        <a:xfrm>
          <a:off x="1365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3811</xdr:rowOff>
    </xdr:from>
    <xdr:to>
      <xdr:col>76</xdr:col>
      <xdr:colOff>114300</xdr:colOff>
      <xdr:row>85</xdr:row>
      <xdr:rowOff>23405</xdr:rowOff>
    </xdr:to>
    <xdr:cxnSp macro="">
      <xdr:nvCxnSpPr>
        <xdr:cNvPr id="672" name="直線コネクタ 671"/>
        <xdr:cNvCxnSpPr/>
      </xdr:nvCxnSpPr>
      <xdr:spPr>
        <a:xfrm>
          <a:off x="13703300" y="145770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96701</xdr:rowOff>
    </xdr:from>
    <xdr:to>
      <xdr:col>67</xdr:col>
      <xdr:colOff>101600</xdr:colOff>
      <xdr:row>85</xdr:row>
      <xdr:rowOff>26851</xdr:rowOff>
    </xdr:to>
    <xdr:sp macro="" textlink="">
      <xdr:nvSpPr>
        <xdr:cNvPr id="673" name="楕円 672"/>
        <xdr:cNvSpPr/>
      </xdr:nvSpPr>
      <xdr:spPr>
        <a:xfrm>
          <a:off x="12763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147501</xdr:rowOff>
    </xdr:from>
    <xdr:to>
      <xdr:col>71</xdr:col>
      <xdr:colOff>177800</xdr:colOff>
      <xdr:row>85</xdr:row>
      <xdr:rowOff>3811</xdr:rowOff>
    </xdr:to>
    <xdr:cxnSp macro="">
      <xdr:nvCxnSpPr>
        <xdr:cNvPr id="674" name="直線コネクタ 673"/>
        <xdr:cNvCxnSpPr/>
      </xdr:nvCxnSpPr>
      <xdr:spPr>
        <a:xfrm>
          <a:off x="12814300" y="145493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76761</xdr:rowOff>
    </xdr:from>
    <xdr:ext cx="405111" cy="259045"/>
    <xdr:sp macro="" textlink="">
      <xdr:nvSpPr>
        <xdr:cNvPr id="679" name="n_1mainValue【児童館】&#10;有形固定資産減価償却率"/>
        <xdr:cNvSpPr txBox="1"/>
      </xdr:nvSpPr>
      <xdr:spPr>
        <a:xfrm>
          <a:off x="15266044"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65332</xdr:rowOff>
    </xdr:from>
    <xdr:ext cx="405111" cy="259045"/>
    <xdr:sp macro="" textlink="">
      <xdr:nvSpPr>
        <xdr:cNvPr id="680" name="n_2mainValue【児童館】&#10;有形固定資産減価償却率"/>
        <xdr:cNvSpPr txBox="1"/>
      </xdr:nvSpPr>
      <xdr:spPr>
        <a:xfrm>
          <a:off x="143897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45738</xdr:rowOff>
    </xdr:from>
    <xdr:ext cx="405111" cy="259045"/>
    <xdr:sp macro="" textlink="">
      <xdr:nvSpPr>
        <xdr:cNvPr id="681" name="n_3mainValue【児童館】&#10;有形固定資産減価償却率"/>
        <xdr:cNvSpPr txBox="1"/>
      </xdr:nvSpPr>
      <xdr:spPr>
        <a:xfrm>
          <a:off x="13500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17978</xdr:rowOff>
    </xdr:from>
    <xdr:ext cx="405111" cy="259045"/>
    <xdr:sp macro="" textlink="">
      <xdr:nvSpPr>
        <xdr:cNvPr id="682" name="n_4mainValue【児童館】&#10;有形固定資産減価償却率"/>
        <xdr:cNvSpPr txBox="1"/>
      </xdr:nvSpPr>
      <xdr:spPr>
        <a:xfrm>
          <a:off x="12611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722" name="楕円 721"/>
        <xdr:cNvSpPr/>
      </xdr:nvSpPr>
      <xdr:spPr>
        <a:xfrm>
          <a:off x="22110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163847</xdr:rowOff>
    </xdr:from>
    <xdr:ext cx="469744" cy="259045"/>
    <xdr:sp macro="" textlink="">
      <xdr:nvSpPr>
        <xdr:cNvPr id="723" name="【児童館】&#10;一人当たり面積該当値テキスト"/>
        <xdr:cNvSpPr txBox="1"/>
      </xdr:nvSpPr>
      <xdr:spPr>
        <a:xfrm>
          <a:off x="22199600"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724" name="楕円 723"/>
        <xdr:cNvSpPr/>
      </xdr:nvSpPr>
      <xdr:spPr>
        <a:xfrm>
          <a:off x="21272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64770</xdr:rowOff>
    </xdr:from>
    <xdr:to>
      <xdr:col>116</xdr:col>
      <xdr:colOff>63500</xdr:colOff>
      <xdr:row>85</xdr:row>
      <xdr:rowOff>64770</xdr:rowOff>
    </xdr:to>
    <xdr:cxnSp macro="">
      <xdr:nvCxnSpPr>
        <xdr:cNvPr id="725" name="直線コネクタ 724"/>
        <xdr:cNvCxnSpPr/>
      </xdr:nvCxnSpPr>
      <xdr:spPr>
        <a:xfrm>
          <a:off x="21323300" y="1463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6" name="楕円 725"/>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64770</xdr:rowOff>
    </xdr:from>
    <xdr:to>
      <xdr:col>111</xdr:col>
      <xdr:colOff>177800</xdr:colOff>
      <xdr:row>85</xdr:row>
      <xdr:rowOff>72389</xdr:rowOff>
    </xdr:to>
    <xdr:cxnSp macro="">
      <xdr:nvCxnSpPr>
        <xdr:cNvPr id="727" name="直線コネクタ 726"/>
        <xdr:cNvCxnSpPr/>
      </xdr:nvCxnSpPr>
      <xdr:spPr>
        <a:xfrm flipV="1">
          <a:off x="20434300" y="1463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8" name="楕円 727"/>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729" name="直線コネクタ 728"/>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30" name="楕円 729"/>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731" name="直線コネクタ 730"/>
        <xdr:cNvCxnSpPr/>
      </xdr:nvCxnSpPr>
      <xdr:spPr>
        <a:xfrm>
          <a:off x="18656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106697</xdr:rowOff>
    </xdr:from>
    <xdr:ext cx="469744" cy="259045"/>
    <xdr:sp macro="" textlink="">
      <xdr:nvSpPr>
        <xdr:cNvPr id="736" name="n_1mainValue【児童館】&#10;一人当たり面積"/>
        <xdr:cNvSpPr txBox="1"/>
      </xdr:nvSpPr>
      <xdr:spPr>
        <a:xfrm>
          <a:off x="210757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7" name="n_2main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8" name="n_3mainValue【児童館】&#10;一人当たり面積"/>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39" name="n_4mainValue【児童館】&#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143511</xdr:rowOff>
    </xdr:from>
    <xdr:to>
      <xdr:col>85</xdr:col>
      <xdr:colOff>177800</xdr:colOff>
      <xdr:row>105</xdr:row>
      <xdr:rowOff>73661</xdr:rowOff>
    </xdr:to>
    <xdr:sp macro="" textlink="">
      <xdr:nvSpPr>
        <xdr:cNvPr id="780" name="楕円 779"/>
        <xdr:cNvSpPr/>
      </xdr:nvSpPr>
      <xdr:spPr>
        <a:xfrm>
          <a:off x="162687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121938</xdr:rowOff>
    </xdr:from>
    <xdr:ext cx="405111" cy="259045"/>
    <xdr:sp macro="" textlink="">
      <xdr:nvSpPr>
        <xdr:cNvPr id="781" name="【公民館】&#10;有形固定資産減価償却率該当値テキスト"/>
        <xdr:cNvSpPr txBox="1"/>
      </xdr:nvSpPr>
      <xdr:spPr>
        <a:xfrm>
          <a:off x="16357600"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782" name="楕円 781"/>
        <xdr:cNvSpPr/>
      </xdr:nvSpPr>
      <xdr:spPr>
        <a:xfrm>
          <a:off x="15430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105</xdr:row>
      <xdr:rowOff>22861</xdr:rowOff>
    </xdr:to>
    <xdr:cxnSp macro="">
      <xdr:nvCxnSpPr>
        <xdr:cNvPr id="783" name="直線コネクタ 782"/>
        <xdr:cNvCxnSpPr/>
      </xdr:nvCxnSpPr>
      <xdr:spPr>
        <a:xfrm>
          <a:off x="15481300" y="1794128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784" name="楕円 783"/>
        <xdr:cNvSpPr/>
      </xdr:nvSpPr>
      <xdr:spPr>
        <a:xfrm>
          <a:off x="14541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24764</xdr:rowOff>
    </xdr:from>
    <xdr:to>
      <xdr:col>81</xdr:col>
      <xdr:colOff>50800</xdr:colOff>
      <xdr:row>104</xdr:row>
      <xdr:rowOff>110489</xdr:rowOff>
    </xdr:to>
    <xdr:cxnSp macro="">
      <xdr:nvCxnSpPr>
        <xdr:cNvPr id="785" name="直線コネクタ 784"/>
        <xdr:cNvCxnSpPr/>
      </xdr:nvCxnSpPr>
      <xdr:spPr>
        <a:xfrm>
          <a:off x="14592300" y="1785556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786" name="楕円 785"/>
        <xdr:cNvSpPr/>
      </xdr:nvSpPr>
      <xdr:spPr>
        <a:xfrm>
          <a:off x="13652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112395</xdr:rowOff>
    </xdr:from>
    <xdr:to>
      <xdr:col>76</xdr:col>
      <xdr:colOff>114300</xdr:colOff>
      <xdr:row>104</xdr:row>
      <xdr:rowOff>24764</xdr:rowOff>
    </xdr:to>
    <xdr:cxnSp macro="">
      <xdr:nvCxnSpPr>
        <xdr:cNvPr id="787" name="直線コネクタ 786"/>
        <xdr:cNvCxnSpPr/>
      </xdr:nvCxnSpPr>
      <xdr:spPr>
        <a:xfrm>
          <a:off x="13703300" y="17771745"/>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149225</xdr:rowOff>
    </xdr:from>
    <xdr:to>
      <xdr:col>67</xdr:col>
      <xdr:colOff>101600</xdr:colOff>
      <xdr:row>103</xdr:row>
      <xdr:rowOff>79375</xdr:rowOff>
    </xdr:to>
    <xdr:sp macro="" textlink="">
      <xdr:nvSpPr>
        <xdr:cNvPr id="788" name="楕円 787"/>
        <xdr:cNvSpPr/>
      </xdr:nvSpPr>
      <xdr:spPr>
        <a:xfrm>
          <a:off x="12763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28575</xdr:rowOff>
    </xdr:from>
    <xdr:to>
      <xdr:col>71</xdr:col>
      <xdr:colOff>177800</xdr:colOff>
      <xdr:row>103</xdr:row>
      <xdr:rowOff>112395</xdr:rowOff>
    </xdr:to>
    <xdr:cxnSp macro="">
      <xdr:nvCxnSpPr>
        <xdr:cNvPr id="789" name="直線コネクタ 788"/>
        <xdr:cNvCxnSpPr/>
      </xdr:nvCxnSpPr>
      <xdr:spPr>
        <a:xfrm>
          <a:off x="12814300" y="1768792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90" name="n_1aveValue【公民館】&#10;有形固定資産減価償却率"/>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91" name="n_2aveValue【公民館】&#10;有形固定資産減価償却率"/>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3" name="n_4aveValue【公民館】&#10;有形固定資産減価償却率"/>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6366</xdr:rowOff>
    </xdr:from>
    <xdr:ext cx="405111" cy="259045"/>
    <xdr:sp macro="" textlink="">
      <xdr:nvSpPr>
        <xdr:cNvPr id="794" name="n_1mainValue【公民館】&#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795" name="n_2main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796" name="n_3mainValue【公民館】&#10;有形固定資産減価償却率"/>
        <xdr:cNvSpPr txBox="1"/>
      </xdr:nvSpPr>
      <xdr:spPr>
        <a:xfrm>
          <a:off x="13500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95902</xdr:rowOff>
    </xdr:from>
    <xdr:ext cx="405111" cy="259045"/>
    <xdr:sp macro="" textlink="">
      <xdr:nvSpPr>
        <xdr:cNvPr id="797" name="n_4mainValue【公民館】&#10;有形固定資産減価償却率"/>
        <xdr:cNvSpPr txBox="1"/>
      </xdr:nvSpPr>
      <xdr:spPr>
        <a:xfrm>
          <a:off x="126117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141332</xdr:rowOff>
    </xdr:from>
    <xdr:to>
      <xdr:col>116</xdr:col>
      <xdr:colOff>114300</xdr:colOff>
      <xdr:row>109</xdr:row>
      <xdr:rowOff>71482</xdr:rowOff>
    </xdr:to>
    <xdr:sp macro="" textlink="">
      <xdr:nvSpPr>
        <xdr:cNvPr id="839" name="楕円 838"/>
        <xdr:cNvSpPr/>
      </xdr:nvSpPr>
      <xdr:spPr>
        <a:xfrm>
          <a:off x="221107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56259</xdr:rowOff>
    </xdr:from>
    <xdr:ext cx="469744" cy="259045"/>
    <xdr:sp macro="" textlink="">
      <xdr:nvSpPr>
        <xdr:cNvPr id="840" name="【公民館】&#10;一人当たり面積該当値テキスト"/>
        <xdr:cNvSpPr txBox="1"/>
      </xdr:nvSpPr>
      <xdr:spPr>
        <a:xfrm>
          <a:off x="22199600" y="1857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141332</xdr:rowOff>
    </xdr:from>
    <xdr:to>
      <xdr:col>112</xdr:col>
      <xdr:colOff>38100</xdr:colOff>
      <xdr:row>109</xdr:row>
      <xdr:rowOff>71482</xdr:rowOff>
    </xdr:to>
    <xdr:sp macro="" textlink="">
      <xdr:nvSpPr>
        <xdr:cNvPr id="841" name="楕円 840"/>
        <xdr:cNvSpPr/>
      </xdr:nvSpPr>
      <xdr:spPr>
        <a:xfrm>
          <a:off x="21272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20682</xdr:rowOff>
    </xdr:from>
    <xdr:to>
      <xdr:col>116</xdr:col>
      <xdr:colOff>63500</xdr:colOff>
      <xdr:row>109</xdr:row>
      <xdr:rowOff>20682</xdr:rowOff>
    </xdr:to>
    <xdr:cxnSp macro="">
      <xdr:nvCxnSpPr>
        <xdr:cNvPr id="842" name="直線コネクタ 841"/>
        <xdr:cNvCxnSpPr/>
      </xdr:nvCxnSpPr>
      <xdr:spPr>
        <a:xfrm>
          <a:off x="21323300" y="187087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141332</xdr:rowOff>
    </xdr:from>
    <xdr:to>
      <xdr:col>107</xdr:col>
      <xdr:colOff>101600</xdr:colOff>
      <xdr:row>109</xdr:row>
      <xdr:rowOff>71482</xdr:rowOff>
    </xdr:to>
    <xdr:sp macro="" textlink="">
      <xdr:nvSpPr>
        <xdr:cNvPr id="843" name="楕円 842"/>
        <xdr:cNvSpPr/>
      </xdr:nvSpPr>
      <xdr:spPr>
        <a:xfrm>
          <a:off x="20383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20682</xdr:rowOff>
    </xdr:from>
    <xdr:to>
      <xdr:col>111</xdr:col>
      <xdr:colOff>177800</xdr:colOff>
      <xdr:row>109</xdr:row>
      <xdr:rowOff>20682</xdr:rowOff>
    </xdr:to>
    <xdr:cxnSp macro="">
      <xdr:nvCxnSpPr>
        <xdr:cNvPr id="844" name="直線コネクタ 843"/>
        <xdr:cNvCxnSpPr/>
      </xdr:nvCxnSpPr>
      <xdr:spPr>
        <a:xfrm>
          <a:off x="20434300" y="18708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141332</xdr:rowOff>
    </xdr:from>
    <xdr:to>
      <xdr:col>102</xdr:col>
      <xdr:colOff>165100</xdr:colOff>
      <xdr:row>109</xdr:row>
      <xdr:rowOff>71482</xdr:rowOff>
    </xdr:to>
    <xdr:sp macro="" textlink="">
      <xdr:nvSpPr>
        <xdr:cNvPr id="845" name="楕円 844"/>
        <xdr:cNvSpPr/>
      </xdr:nvSpPr>
      <xdr:spPr>
        <a:xfrm>
          <a:off x="19494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20682</xdr:rowOff>
    </xdr:from>
    <xdr:to>
      <xdr:col>107</xdr:col>
      <xdr:colOff>50800</xdr:colOff>
      <xdr:row>109</xdr:row>
      <xdr:rowOff>20682</xdr:rowOff>
    </xdr:to>
    <xdr:cxnSp macro="">
      <xdr:nvCxnSpPr>
        <xdr:cNvPr id="846" name="直線コネクタ 845"/>
        <xdr:cNvCxnSpPr/>
      </xdr:nvCxnSpPr>
      <xdr:spPr>
        <a:xfrm>
          <a:off x="19545300" y="18708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141332</xdr:rowOff>
    </xdr:from>
    <xdr:to>
      <xdr:col>98</xdr:col>
      <xdr:colOff>38100</xdr:colOff>
      <xdr:row>109</xdr:row>
      <xdr:rowOff>71482</xdr:rowOff>
    </xdr:to>
    <xdr:sp macro="" textlink="">
      <xdr:nvSpPr>
        <xdr:cNvPr id="847" name="楕円 846"/>
        <xdr:cNvSpPr/>
      </xdr:nvSpPr>
      <xdr:spPr>
        <a:xfrm>
          <a:off x="18605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20682</xdr:rowOff>
    </xdr:from>
    <xdr:to>
      <xdr:col>102</xdr:col>
      <xdr:colOff>114300</xdr:colOff>
      <xdr:row>109</xdr:row>
      <xdr:rowOff>20682</xdr:rowOff>
    </xdr:to>
    <xdr:cxnSp macro="">
      <xdr:nvCxnSpPr>
        <xdr:cNvPr id="848" name="直線コネクタ 847"/>
        <xdr:cNvCxnSpPr/>
      </xdr:nvCxnSpPr>
      <xdr:spPr>
        <a:xfrm>
          <a:off x="18656300" y="18708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2" name="n_4aveValue【公民館】&#10;一人当たり面積"/>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62609</xdr:rowOff>
    </xdr:from>
    <xdr:ext cx="469744" cy="259045"/>
    <xdr:sp macro="" textlink="">
      <xdr:nvSpPr>
        <xdr:cNvPr id="853" name="n_1mainValue【公民館】&#10;一人当たり面積"/>
        <xdr:cNvSpPr txBox="1"/>
      </xdr:nvSpPr>
      <xdr:spPr>
        <a:xfrm>
          <a:off x="21075727" y="1875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62609</xdr:rowOff>
    </xdr:from>
    <xdr:ext cx="469744" cy="259045"/>
    <xdr:sp macro="" textlink="">
      <xdr:nvSpPr>
        <xdr:cNvPr id="854" name="n_2mainValue【公民館】&#10;一人当たり面積"/>
        <xdr:cNvSpPr txBox="1"/>
      </xdr:nvSpPr>
      <xdr:spPr>
        <a:xfrm>
          <a:off x="20199427" y="1875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62609</xdr:rowOff>
    </xdr:from>
    <xdr:ext cx="469744" cy="259045"/>
    <xdr:sp macro="" textlink="">
      <xdr:nvSpPr>
        <xdr:cNvPr id="855" name="n_3mainValue【公民館】&#10;一人当たり面積"/>
        <xdr:cNvSpPr txBox="1"/>
      </xdr:nvSpPr>
      <xdr:spPr>
        <a:xfrm>
          <a:off x="19310427" y="1875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62609</xdr:rowOff>
    </xdr:from>
    <xdr:ext cx="469744" cy="259045"/>
    <xdr:sp macro="" textlink="">
      <xdr:nvSpPr>
        <xdr:cNvPr id="856" name="n_4mainValue【公民館】&#10;一人当たり面積"/>
        <xdr:cNvSpPr txBox="1"/>
      </xdr:nvSpPr>
      <xdr:spPr>
        <a:xfrm>
          <a:off x="18421427" y="1875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類似団体と比較して特に有形固定資産減価償却率が高くなっている施設は児童館であり、特に低くなっている施設は、道路である。</a:t>
          </a:r>
          <a:endParaRPr lang="ja-JP" altLang="ja-JP" sz="1400">
            <a:effectLst/>
          </a:endParaRPr>
        </a:p>
        <a:p>
          <a:r>
            <a:rPr kumimoji="1" lang="ja-JP" altLang="ja-JP" sz="1100">
              <a:solidFill>
                <a:schemeClr val="dk1"/>
              </a:solidFill>
              <a:effectLst/>
              <a:latin typeface="+mn-lt"/>
              <a:ea typeface="+mn-ea"/>
              <a:cs typeface="+mn-cs"/>
            </a:rPr>
            <a:t>児童館については、建築年が</a:t>
          </a:r>
          <a:r>
            <a:rPr kumimoji="1" lang="en-US" altLang="ja-JP" sz="1100">
              <a:solidFill>
                <a:schemeClr val="dk1"/>
              </a:solidFill>
              <a:effectLst/>
              <a:latin typeface="+mn-lt"/>
              <a:ea typeface="+mn-ea"/>
              <a:cs typeface="+mn-cs"/>
            </a:rPr>
            <a:t>1976</a:t>
          </a:r>
          <a:r>
            <a:rPr kumimoji="1" lang="ja-JP" altLang="ja-JP" sz="1100">
              <a:solidFill>
                <a:schemeClr val="dk1"/>
              </a:solidFill>
              <a:effectLst/>
              <a:latin typeface="+mn-lt"/>
              <a:ea typeface="+mn-ea"/>
              <a:cs typeface="+mn-cs"/>
            </a:rPr>
            <a:t>年と老朽化しており、公共施設等総合管理計画に沿って、修繕及び更新等の整理を行っていく必要がある。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25,975
25,560
91.50
14,857,609
14,709,521
72,799
7,892,694
18,752,401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82550</xdr:rowOff>
    </xdr:from>
    <xdr:to>
      <xdr:col>24</xdr:col>
      <xdr:colOff>62865</xdr:colOff>
      <xdr:row>40</xdr:row>
      <xdr:rowOff>127000</xdr:rowOff>
    </xdr:to>
    <xdr:cxnSp macro="">
      <xdr:nvCxnSpPr>
        <xdr:cNvPr id="56" name="直線コネクタ 55"/>
        <xdr:cNvCxnSpPr/>
      </xdr:nvCxnSpPr>
      <xdr:spPr>
        <a:xfrm flipV="1">
          <a:off x="4634865" y="57404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29227</xdr:rowOff>
    </xdr:from>
    <xdr:ext cx="340478" cy="259045"/>
    <xdr:sp macro="" textlink="">
      <xdr:nvSpPr>
        <xdr:cNvPr id="59" name="【図書館】&#10;有形固定資産減価償却率最大値テキスト"/>
        <xdr:cNvSpPr txBox="1"/>
      </xdr:nvSpPr>
      <xdr:spPr>
        <a:xfrm>
          <a:off x="4673600"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82550</xdr:rowOff>
    </xdr:from>
    <xdr:to>
      <xdr:col>24</xdr:col>
      <xdr:colOff>152400</xdr:colOff>
      <xdr:row>33</xdr:row>
      <xdr:rowOff>82550</xdr:rowOff>
    </xdr:to>
    <xdr:cxnSp macro="">
      <xdr:nvCxnSpPr>
        <xdr:cNvPr id="60" name="直線コネクタ 59"/>
        <xdr:cNvCxnSpPr/>
      </xdr:nvCxnSpPr>
      <xdr:spPr>
        <a:xfrm>
          <a:off x="4546600" y="57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57167</xdr:rowOff>
    </xdr:from>
    <xdr:ext cx="405111" cy="259045"/>
    <xdr:sp macro="" textlink="">
      <xdr:nvSpPr>
        <xdr:cNvPr id="61" name="【図書館】&#10;有形固定資産減価償却率平均値テキスト"/>
        <xdr:cNvSpPr txBox="1"/>
      </xdr:nvSpPr>
      <xdr:spPr>
        <a:xfrm>
          <a:off x="467360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xdr:cNvSpPr/>
      </xdr:nvSpPr>
      <xdr:spPr>
        <a:xfrm>
          <a:off x="45847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59690</xdr:rowOff>
    </xdr:from>
    <xdr:to>
      <xdr:col>20</xdr:col>
      <xdr:colOff>38100</xdr:colOff>
      <xdr:row>36</xdr:row>
      <xdr:rowOff>161290</xdr:rowOff>
    </xdr:to>
    <xdr:sp macro="" textlink="">
      <xdr:nvSpPr>
        <xdr:cNvPr id="63" name="フローチャート: 判断 62"/>
        <xdr:cNvSpPr/>
      </xdr:nvSpPr>
      <xdr:spPr>
        <a:xfrm>
          <a:off x="3746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60960</xdr:rowOff>
    </xdr:from>
    <xdr:to>
      <xdr:col>15</xdr:col>
      <xdr:colOff>101600</xdr:colOff>
      <xdr:row>36</xdr:row>
      <xdr:rowOff>162560</xdr:rowOff>
    </xdr:to>
    <xdr:sp macro="" textlink="">
      <xdr:nvSpPr>
        <xdr:cNvPr id="64" name="フローチャート: 判断 63"/>
        <xdr:cNvSpPr/>
      </xdr:nvSpPr>
      <xdr:spPr>
        <a:xfrm>
          <a:off x="2857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41910</xdr:rowOff>
    </xdr:from>
    <xdr:to>
      <xdr:col>10</xdr:col>
      <xdr:colOff>165100</xdr:colOff>
      <xdr:row>36</xdr:row>
      <xdr:rowOff>143510</xdr:rowOff>
    </xdr:to>
    <xdr:sp macro="" textlink="">
      <xdr:nvSpPr>
        <xdr:cNvPr id="65" name="フローチャート: 判断 64"/>
        <xdr:cNvSpPr/>
      </xdr:nvSpPr>
      <xdr:spPr>
        <a:xfrm>
          <a:off x="1968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6" name="フローチャート: 判断 65"/>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167640</xdr:rowOff>
    </xdr:from>
    <xdr:to>
      <xdr:col>24</xdr:col>
      <xdr:colOff>114300</xdr:colOff>
      <xdr:row>34</xdr:row>
      <xdr:rowOff>97790</xdr:rowOff>
    </xdr:to>
    <xdr:sp macro="" textlink="">
      <xdr:nvSpPr>
        <xdr:cNvPr id="72" name="楕円 71"/>
        <xdr:cNvSpPr/>
      </xdr:nvSpPr>
      <xdr:spPr>
        <a:xfrm>
          <a:off x="45847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19067</xdr:rowOff>
    </xdr:from>
    <xdr:ext cx="405111" cy="259045"/>
    <xdr:sp macro="" textlink="">
      <xdr:nvSpPr>
        <xdr:cNvPr id="73" name="【図書館】&#10;有形固定資産減価償却率該当値テキスト"/>
        <xdr:cNvSpPr txBox="1"/>
      </xdr:nvSpPr>
      <xdr:spPr>
        <a:xfrm>
          <a:off x="46736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167640</xdr:rowOff>
    </xdr:from>
    <xdr:to>
      <xdr:col>20</xdr:col>
      <xdr:colOff>38100</xdr:colOff>
      <xdr:row>34</xdr:row>
      <xdr:rowOff>97790</xdr:rowOff>
    </xdr:to>
    <xdr:sp macro="" textlink="">
      <xdr:nvSpPr>
        <xdr:cNvPr id="74" name="楕円 73"/>
        <xdr:cNvSpPr/>
      </xdr:nvSpPr>
      <xdr:spPr>
        <a:xfrm>
          <a:off x="3746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46990</xdr:rowOff>
    </xdr:from>
    <xdr:to>
      <xdr:col>24</xdr:col>
      <xdr:colOff>63500</xdr:colOff>
      <xdr:row>34</xdr:row>
      <xdr:rowOff>46990</xdr:rowOff>
    </xdr:to>
    <xdr:cxnSp macro="">
      <xdr:nvCxnSpPr>
        <xdr:cNvPr id="75" name="直線コネクタ 74"/>
        <xdr:cNvCxnSpPr/>
      </xdr:nvCxnSpPr>
      <xdr:spPr>
        <a:xfrm>
          <a:off x="3797300" y="58762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114300</xdr:rowOff>
    </xdr:from>
    <xdr:to>
      <xdr:col>15</xdr:col>
      <xdr:colOff>101600</xdr:colOff>
      <xdr:row>34</xdr:row>
      <xdr:rowOff>44450</xdr:rowOff>
    </xdr:to>
    <xdr:sp macro="" textlink="">
      <xdr:nvSpPr>
        <xdr:cNvPr id="76" name="楕円 75"/>
        <xdr:cNvSpPr/>
      </xdr:nvSpPr>
      <xdr:spPr>
        <a:xfrm>
          <a:off x="28575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165100</xdr:rowOff>
    </xdr:from>
    <xdr:to>
      <xdr:col>19</xdr:col>
      <xdr:colOff>177800</xdr:colOff>
      <xdr:row>34</xdr:row>
      <xdr:rowOff>46990</xdr:rowOff>
    </xdr:to>
    <xdr:cxnSp macro="">
      <xdr:nvCxnSpPr>
        <xdr:cNvPr id="77" name="直線コネクタ 76"/>
        <xdr:cNvCxnSpPr/>
      </xdr:nvCxnSpPr>
      <xdr:spPr>
        <a:xfrm>
          <a:off x="2908300" y="58229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59690</xdr:rowOff>
    </xdr:from>
    <xdr:to>
      <xdr:col>10</xdr:col>
      <xdr:colOff>165100</xdr:colOff>
      <xdr:row>33</xdr:row>
      <xdr:rowOff>161290</xdr:rowOff>
    </xdr:to>
    <xdr:sp macro="" textlink="">
      <xdr:nvSpPr>
        <xdr:cNvPr id="78" name="楕円 77"/>
        <xdr:cNvSpPr/>
      </xdr:nvSpPr>
      <xdr:spPr>
        <a:xfrm>
          <a:off x="1968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110490</xdr:rowOff>
    </xdr:from>
    <xdr:to>
      <xdr:col>15</xdr:col>
      <xdr:colOff>50800</xdr:colOff>
      <xdr:row>33</xdr:row>
      <xdr:rowOff>165100</xdr:rowOff>
    </xdr:to>
    <xdr:cxnSp macro="">
      <xdr:nvCxnSpPr>
        <xdr:cNvPr id="79" name="直線コネクタ 78"/>
        <xdr:cNvCxnSpPr/>
      </xdr:nvCxnSpPr>
      <xdr:spPr>
        <a:xfrm>
          <a:off x="2019300" y="576834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6350</xdr:rowOff>
    </xdr:from>
    <xdr:to>
      <xdr:col>6</xdr:col>
      <xdr:colOff>38100</xdr:colOff>
      <xdr:row>33</xdr:row>
      <xdr:rowOff>107950</xdr:rowOff>
    </xdr:to>
    <xdr:sp macro="" textlink="">
      <xdr:nvSpPr>
        <xdr:cNvPr id="80" name="楕円 79"/>
        <xdr:cNvSpPr/>
      </xdr:nvSpPr>
      <xdr:spPr>
        <a:xfrm>
          <a:off x="1079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57150</xdr:rowOff>
    </xdr:from>
    <xdr:to>
      <xdr:col>10</xdr:col>
      <xdr:colOff>114300</xdr:colOff>
      <xdr:row>33</xdr:row>
      <xdr:rowOff>110490</xdr:rowOff>
    </xdr:to>
    <xdr:cxnSp macro="">
      <xdr:nvCxnSpPr>
        <xdr:cNvPr id="81" name="直線コネクタ 80"/>
        <xdr:cNvCxnSpPr/>
      </xdr:nvCxnSpPr>
      <xdr:spPr>
        <a:xfrm>
          <a:off x="1130300" y="5715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152417</xdr:rowOff>
    </xdr:from>
    <xdr:ext cx="405111" cy="259045"/>
    <xdr:sp macro="" textlink="">
      <xdr:nvSpPr>
        <xdr:cNvPr id="82" name="n_1aveValue【図書館】&#10;有形固定資産減価償却率"/>
        <xdr:cNvSpPr txBox="1"/>
      </xdr:nvSpPr>
      <xdr:spPr>
        <a:xfrm>
          <a:off x="35820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153687</xdr:rowOff>
    </xdr:from>
    <xdr:ext cx="405111" cy="259045"/>
    <xdr:sp macro="" textlink="">
      <xdr:nvSpPr>
        <xdr:cNvPr id="83" name="n_2aveValue【図書館】&#10;有形固定資産減価償却率"/>
        <xdr:cNvSpPr txBox="1"/>
      </xdr:nvSpPr>
      <xdr:spPr>
        <a:xfrm>
          <a:off x="2705744" y="6325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134637</xdr:rowOff>
    </xdr:from>
    <xdr:ext cx="405111" cy="259045"/>
    <xdr:sp macro="" textlink="">
      <xdr:nvSpPr>
        <xdr:cNvPr id="84" name="n_3aveValue【図書館】&#10;有形固定資産減価償却率"/>
        <xdr:cNvSpPr txBox="1"/>
      </xdr:nvSpPr>
      <xdr:spPr>
        <a:xfrm>
          <a:off x="18167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5" name="n_4aveValue【図書館】&#10;有形固定資産減価償却率"/>
        <xdr:cNvSpPr txBox="1"/>
      </xdr:nvSpPr>
      <xdr:spPr>
        <a:xfrm>
          <a:off x="927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114317</xdr:rowOff>
    </xdr:from>
    <xdr:ext cx="405111" cy="259045"/>
    <xdr:sp macro="" textlink="">
      <xdr:nvSpPr>
        <xdr:cNvPr id="86" name="n_1mainValue【図書館】&#10;有形固定資産減価償却率"/>
        <xdr:cNvSpPr txBox="1"/>
      </xdr:nvSpPr>
      <xdr:spPr>
        <a:xfrm>
          <a:off x="3582044"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60977</xdr:rowOff>
    </xdr:from>
    <xdr:ext cx="340478" cy="259045"/>
    <xdr:sp macro="" textlink="">
      <xdr:nvSpPr>
        <xdr:cNvPr id="87" name="n_2mainValue【図書館】&#10;有形固定資産減価償却率"/>
        <xdr:cNvSpPr txBox="1"/>
      </xdr:nvSpPr>
      <xdr:spPr>
        <a:xfrm>
          <a:off x="2738061" y="5547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6367</xdr:rowOff>
    </xdr:from>
    <xdr:ext cx="340478" cy="259045"/>
    <xdr:sp macro="" textlink="">
      <xdr:nvSpPr>
        <xdr:cNvPr id="88" name="n_3mainValue【図書館】&#10;有形固定資産減価償却率"/>
        <xdr:cNvSpPr txBox="1"/>
      </xdr:nvSpPr>
      <xdr:spPr>
        <a:xfrm>
          <a:off x="1849061" y="549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124477</xdr:rowOff>
    </xdr:from>
    <xdr:ext cx="340478" cy="259045"/>
    <xdr:sp macro="" textlink="">
      <xdr:nvSpPr>
        <xdr:cNvPr id="89" name="n_4mainValue【図書館】&#10;有形固定資産減価償却率"/>
        <xdr:cNvSpPr txBox="1"/>
      </xdr:nvSpPr>
      <xdr:spPr>
        <a:xfrm>
          <a:off x="960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1" name="直線コネクタ 110"/>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2"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3" name="直線コネクタ 112"/>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4"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5" name="直線コネクタ 114"/>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6" name="【図書館】&#10;一人当たり面積平均値テキスト"/>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7" name="フローチャート: 判断 116"/>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18" name="フローチャート: 判断 117"/>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19" name="フローチャート: 判断 118"/>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0" name="フローチャート: 判断 119"/>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1" name="フローチャート: 判断 120"/>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73406</xdr:rowOff>
    </xdr:from>
    <xdr:to>
      <xdr:col>55</xdr:col>
      <xdr:colOff>50800</xdr:colOff>
      <xdr:row>40</xdr:row>
      <xdr:rowOff>3556</xdr:rowOff>
    </xdr:to>
    <xdr:sp macro="" textlink="">
      <xdr:nvSpPr>
        <xdr:cNvPr id="127" name="楕円 126"/>
        <xdr:cNvSpPr/>
      </xdr:nvSpPr>
      <xdr:spPr>
        <a:xfrm>
          <a:off x="104267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96283</xdr:rowOff>
    </xdr:from>
    <xdr:ext cx="469744" cy="259045"/>
    <xdr:sp macro="" textlink="">
      <xdr:nvSpPr>
        <xdr:cNvPr id="128" name="【図書館】&#10;一人当たり面積該当値テキスト"/>
        <xdr:cNvSpPr txBox="1"/>
      </xdr:nvSpPr>
      <xdr:spPr>
        <a:xfrm>
          <a:off x="10515600"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77978</xdr:rowOff>
    </xdr:from>
    <xdr:to>
      <xdr:col>50</xdr:col>
      <xdr:colOff>165100</xdr:colOff>
      <xdr:row>40</xdr:row>
      <xdr:rowOff>8128</xdr:rowOff>
    </xdr:to>
    <xdr:sp macro="" textlink="">
      <xdr:nvSpPr>
        <xdr:cNvPr id="129" name="楕円 128"/>
        <xdr:cNvSpPr/>
      </xdr:nvSpPr>
      <xdr:spPr>
        <a:xfrm>
          <a:off x="9588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124206</xdr:rowOff>
    </xdr:from>
    <xdr:to>
      <xdr:col>55</xdr:col>
      <xdr:colOff>0</xdr:colOff>
      <xdr:row>39</xdr:row>
      <xdr:rowOff>128778</xdr:rowOff>
    </xdr:to>
    <xdr:cxnSp macro="">
      <xdr:nvCxnSpPr>
        <xdr:cNvPr id="130" name="直線コネクタ 129"/>
        <xdr:cNvCxnSpPr/>
      </xdr:nvCxnSpPr>
      <xdr:spPr>
        <a:xfrm flipV="1">
          <a:off x="9639300" y="6810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1" name="楕円 130"/>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128778</xdr:rowOff>
    </xdr:from>
    <xdr:to>
      <xdr:col>50</xdr:col>
      <xdr:colOff>114300</xdr:colOff>
      <xdr:row>39</xdr:row>
      <xdr:rowOff>133350</xdr:rowOff>
    </xdr:to>
    <xdr:cxnSp macro="">
      <xdr:nvCxnSpPr>
        <xdr:cNvPr id="132" name="直線コネクタ 131"/>
        <xdr:cNvCxnSpPr/>
      </xdr:nvCxnSpPr>
      <xdr:spPr>
        <a:xfrm flipV="1">
          <a:off x="8750300" y="681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87122</xdr:rowOff>
    </xdr:from>
    <xdr:to>
      <xdr:col>41</xdr:col>
      <xdr:colOff>101600</xdr:colOff>
      <xdr:row>40</xdr:row>
      <xdr:rowOff>17272</xdr:rowOff>
    </xdr:to>
    <xdr:sp macro="" textlink="">
      <xdr:nvSpPr>
        <xdr:cNvPr id="133" name="楕円 132"/>
        <xdr:cNvSpPr/>
      </xdr:nvSpPr>
      <xdr:spPr>
        <a:xfrm>
          <a:off x="7810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137922</xdr:rowOff>
    </xdr:to>
    <xdr:cxnSp macro="">
      <xdr:nvCxnSpPr>
        <xdr:cNvPr id="134" name="直線コネクタ 133"/>
        <xdr:cNvCxnSpPr/>
      </xdr:nvCxnSpPr>
      <xdr:spPr>
        <a:xfrm flipV="1">
          <a:off x="7861300" y="681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87122</xdr:rowOff>
    </xdr:from>
    <xdr:to>
      <xdr:col>36</xdr:col>
      <xdr:colOff>165100</xdr:colOff>
      <xdr:row>40</xdr:row>
      <xdr:rowOff>17272</xdr:rowOff>
    </xdr:to>
    <xdr:sp macro="" textlink="">
      <xdr:nvSpPr>
        <xdr:cNvPr id="135" name="楕円 134"/>
        <xdr:cNvSpPr/>
      </xdr:nvSpPr>
      <xdr:spPr>
        <a:xfrm>
          <a:off x="6921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137922</xdr:rowOff>
    </xdr:from>
    <xdr:to>
      <xdr:col>41</xdr:col>
      <xdr:colOff>50800</xdr:colOff>
      <xdr:row>39</xdr:row>
      <xdr:rowOff>137922</xdr:rowOff>
    </xdr:to>
    <xdr:cxnSp macro="">
      <xdr:nvCxnSpPr>
        <xdr:cNvPr id="136" name="直線コネクタ 135"/>
        <xdr:cNvCxnSpPr/>
      </xdr:nvCxnSpPr>
      <xdr:spPr>
        <a:xfrm>
          <a:off x="6972300" y="682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7" name="n_1aveValue【図書館】&#10;一人当たり面積"/>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38" name="n_2aveValue【図書館】&#10;一人当たり面積"/>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39" name="n_3aveValue【図書館】&#10;一人当たり面積"/>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0" name="n_4aveValue【図書館】&#10;一人当たり面積"/>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24655</xdr:rowOff>
    </xdr:from>
    <xdr:ext cx="469744" cy="259045"/>
    <xdr:sp macro="" textlink="">
      <xdr:nvSpPr>
        <xdr:cNvPr id="141" name="n_1mainValue【図書館】&#10;一人当たり面積"/>
        <xdr:cNvSpPr txBox="1"/>
      </xdr:nvSpPr>
      <xdr:spPr>
        <a:xfrm>
          <a:off x="9391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42" name="n_2mainValue【図書館】&#10;一人当たり面積"/>
        <xdr:cNvSpPr txBox="1"/>
      </xdr:nvSpPr>
      <xdr:spPr>
        <a:xfrm>
          <a:off x="8515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33799</xdr:rowOff>
    </xdr:from>
    <xdr:ext cx="469744" cy="259045"/>
    <xdr:sp macro="" textlink="">
      <xdr:nvSpPr>
        <xdr:cNvPr id="143" name="n_3mainValue【図書館】&#10;一人当たり面積"/>
        <xdr:cNvSpPr txBox="1"/>
      </xdr:nvSpPr>
      <xdr:spPr>
        <a:xfrm>
          <a:off x="7626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33799</xdr:rowOff>
    </xdr:from>
    <xdr:ext cx="469744" cy="259045"/>
    <xdr:sp macro="" textlink="">
      <xdr:nvSpPr>
        <xdr:cNvPr id="144" name="n_4mainValue【図書館】&#10;一人当たり面積"/>
        <xdr:cNvSpPr txBox="1"/>
      </xdr:nvSpPr>
      <xdr:spPr>
        <a:xfrm>
          <a:off x="6737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69" name="直線コネクタ 168"/>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2"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3" name="直線コネクタ 172"/>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4" name="【体育館・プール】&#10;有形固定資産減価償却率平均値テキスト"/>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5" name="フローチャート: 判断 174"/>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6" name="フローチャート: 判断 175"/>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7" name="フローチャート: 判断 176"/>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78" name="フローチャート: 判断 177"/>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79" name="フローチャート: 判断 178"/>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31115</xdr:rowOff>
    </xdr:from>
    <xdr:to>
      <xdr:col>24</xdr:col>
      <xdr:colOff>114300</xdr:colOff>
      <xdr:row>62</xdr:row>
      <xdr:rowOff>132715</xdr:rowOff>
    </xdr:to>
    <xdr:sp macro="" textlink="">
      <xdr:nvSpPr>
        <xdr:cNvPr id="185" name="楕円 184"/>
        <xdr:cNvSpPr/>
      </xdr:nvSpPr>
      <xdr:spPr>
        <a:xfrm>
          <a:off x="4584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9542</xdr:rowOff>
    </xdr:from>
    <xdr:ext cx="405111" cy="259045"/>
    <xdr:sp macro="" textlink="">
      <xdr:nvSpPr>
        <xdr:cNvPr id="186" name="【体育館・プール】&#10;有形固定資産減価償却率該当値テキスト"/>
        <xdr:cNvSpPr txBox="1"/>
      </xdr:nvSpPr>
      <xdr:spPr>
        <a:xfrm>
          <a:off x="4673600"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164465</xdr:rowOff>
    </xdr:from>
    <xdr:to>
      <xdr:col>20</xdr:col>
      <xdr:colOff>38100</xdr:colOff>
      <xdr:row>62</xdr:row>
      <xdr:rowOff>94615</xdr:rowOff>
    </xdr:to>
    <xdr:sp macro="" textlink="">
      <xdr:nvSpPr>
        <xdr:cNvPr id="187" name="楕円 186"/>
        <xdr:cNvSpPr/>
      </xdr:nvSpPr>
      <xdr:spPr>
        <a:xfrm>
          <a:off x="3746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43815</xdr:rowOff>
    </xdr:from>
    <xdr:to>
      <xdr:col>24</xdr:col>
      <xdr:colOff>63500</xdr:colOff>
      <xdr:row>62</xdr:row>
      <xdr:rowOff>81915</xdr:rowOff>
    </xdr:to>
    <xdr:cxnSp macro="">
      <xdr:nvCxnSpPr>
        <xdr:cNvPr id="188" name="直線コネクタ 187"/>
        <xdr:cNvCxnSpPr/>
      </xdr:nvCxnSpPr>
      <xdr:spPr>
        <a:xfrm>
          <a:off x="3797300" y="106737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126365</xdr:rowOff>
    </xdr:from>
    <xdr:to>
      <xdr:col>15</xdr:col>
      <xdr:colOff>101600</xdr:colOff>
      <xdr:row>62</xdr:row>
      <xdr:rowOff>56515</xdr:rowOff>
    </xdr:to>
    <xdr:sp macro="" textlink="">
      <xdr:nvSpPr>
        <xdr:cNvPr id="189" name="楕円 188"/>
        <xdr:cNvSpPr/>
      </xdr:nvSpPr>
      <xdr:spPr>
        <a:xfrm>
          <a:off x="2857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xdr:rowOff>
    </xdr:from>
    <xdr:to>
      <xdr:col>19</xdr:col>
      <xdr:colOff>177800</xdr:colOff>
      <xdr:row>62</xdr:row>
      <xdr:rowOff>43815</xdr:rowOff>
    </xdr:to>
    <xdr:cxnSp macro="">
      <xdr:nvCxnSpPr>
        <xdr:cNvPr id="190" name="直線コネクタ 189"/>
        <xdr:cNvCxnSpPr/>
      </xdr:nvCxnSpPr>
      <xdr:spPr>
        <a:xfrm>
          <a:off x="2908300" y="106356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88265</xdr:rowOff>
    </xdr:from>
    <xdr:to>
      <xdr:col>10</xdr:col>
      <xdr:colOff>165100</xdr:colOff>
      <xdr:row>62</xdr:row>
      <xdr:rowOff>18415</xdr:rowOff>
    </xdr:to>
    <xdr:sp macro="" textlink="">
      <xdr:nvSpPr>
        <xdr:cNvPr id="191" name="楕円 190"/>
        <xdr:cNvSpPr/>
      </xdr:nvSpPr>
      <xdr:spPr>
        <a:xfrm>
          <a:off x="1968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139065</xdr:rowOff>
    </xdr:from>
    <xdr:to>
      <xdr:col>15</xdr:col>
      <xdr:colOff>50800</xdr:colOff>
      <xdr:row>62</xdr:row>
      <xdr:rowOff>5715</xdr:rowOff>
    </xdr:to>
    <xdr:cxnSp macro="">
      <xdr:nvCxnSpPr>
        <xdr:cNvPr id="192" name="直線コネクタ 191"/>
        <xdr:cNvCxnSpPr/>
      </xdr:nvCxnSpPr>
      <xdr:spPr>
        <a:xfrm>
          <a:off x="2019300" y="105975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67310</xdr:rowOff>
    </xdr:from>
    <xdr:to>
      <xdr:col>6</xdr:col>
      <xdr:colOff>38100</xdr:colOff>
      <xdr:row>61</xdr:row>
      <xdr:rowOff>168910</xdr:rowOff>
    </xdr:to>
    <xdr:sp macro="" textlink="">
      <xdr:nvSpPr>
        <xdr:cNvPr id="193" name="楕円 192"/>
        <xdr:cNvSpPr/>
      </xdr:nvSpPr>
      <xdr:spPr>
        <a:xfrm>
          <a:off x="1079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118110</xdr:rowOff>
    </xdr:from>
    <xdr:to>
      <xdr:col>10</xdr:col>
      <xdr:colOff>114300</xdr:colOff>
      <xdr:row>61</xdr:row>
      <xdr:rowOff>139065</xdr:rowOff>
    </xdr:to>
    <xdr:cxnSp macro="">
      <xdr:nvCxnSpPr>
        <xdr:cNvPr id="194" name="直線コネクタ 193"/>
        <xdr:cNvCxnSpPr/>
      </xdr:nvCxnSpPr>
      <xdr:spPr>
        <a:xfrm>
          <a:off x="1130300" y="105765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5"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6" name="n_2aveValue【体育館・プール】&#10;有形固定資産減価償却率"/>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7" name="n_3aveValue【体育館・プール】&#10;有形固定資産減価償却率"/>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98" name="n_4aveValue【体育館・プール】&#10;有形固定資産減価償却率"/>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85742</xdr:rowOff>
    </xdr:from>
    <xdr:ext cx="405111" cy="259045"/>
    <xdr:sp macro="" textlink="">
      <xdr:nvSpPr>
        <xdr:cNvPr id="199" name="n_1mainValue【体育館・プール】&#10;有形固定資産減価償却率"/>
        <xdr:cNvSpPr txBox="1"/>
      </xdr:nvSpPr>
      <xdr:spPr>
        <a:xfrm>
          <a:off x="35820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47642</xdr:rowOff>
    </xdr:from>
    <xdr:ext cx="405111" cy="259045"/>
    <xdr:sp macro="" textlink="">
      <xdr:nvSpPr>
        <xdr:cNvPr id="200" name="n_2mainValue【体育館・プール】&#10;有形固定資産減価償却率"/>
        <xdr:cNvSpPr txBox="1"/>
      </xdr:nvSpPr>
      <xdr:spPr>
        <a:xfrm>
          <a:off x="2705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mainValue【体育館・プール】&#10;有形固定資産減価償却率"/>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160037</xdr:rowOff>
    </xdr:from>
    <xdr:ext cx="405111" cy="259045"/>
    <xdr:sp macro="" textlink="">
      <xdr:nvSpPr>
        <xdr:cNvPr id="202" name="n_4mainValue【体育館・プール】&#10;有形固定資産減価償却率"/>
        <xdr:cNvSpPr txBox="1"/>
      </xdr:nvSpPr>
      <xdr:spPr>
        <a:xfrm>
          <a:off x="927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6" name="直線コネクタ 225"/>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7"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8" name="直線コネクタ 227"/>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29"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0" name="直線コネクタ 229"/>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1" name="【体育館・プール】&#10;一人当たり面積平均値テキスト"/>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2" name="フローチャート: 判断 231"/>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3" name="フローチャート: 判断 232"/>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4" name="フローチャート: 判断 233"/>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5" name="フローチャート: 判断 234"/>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6" name="フローチャート: 判断 235"/>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154940</xdr:rowOff>
    </xdr:from>
    <xdr:to>
      <xdr:col>55</xdr:col>
      <xdr:colOff>50800</xdr:colOff>
      <xdr:row>64</xdr:row>
      <xdr:rowOff>85090</xdr:rowOff>
    </xdr:to>
    <xdr:sp macro="" textlink="">
      <xdr:nvSpPr>
        <xdr:cNvPr id="242" name="楕円 241"/>
        <xdr:cNvSpPr/>
      </xdr:nvSpPr>
      <xdr:spPr>
        <a:xfrm>
          <a:off x="104267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69867</xdr:rowOff>
    </xdr:from>
    <xdr:ext cx="469744" cy="259045"/>
    <xdr:sp macro="" textlink="">
      <xdr:nvSpPr>
        <xdr:cNvPr id="243" name="【体育館・プール】&#10;一人当たり面積該当値テキスト"/>
        <xdr:cNvSpPr txBox="1"/>
      </xdr:nvSpPr>
      <xdr:spPr>
        <a:xfrm>
          <a:off x="10515600"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155321</xdr:rowOff>
    </xdr:from>
    <xdr:to>
      <xdr:col>50</xdr:col>
      <xdr:colOff>165100</xdr:colOff>
      <xdr:row>64</xdr:row>
      <xdr:rowOff>85471</xdr:rowOff>
    </xdr:to>
    <xdr:sp macro="" textlink="">
      <xdr:nvSpPr>
        <xdr:cNvPr id="244" name="楕円 243"/>
        <xdr:cNvSpPr/>
      </xdr:nvSpPr>
      <xdr:spPr>
        <a:xfrm>
          <a:off x="9588500" y="109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34290</xdr:rowOff>
    </xdr:from>
    <xdr:to>
      <xdr:col>55</xdr:col>
      <xdr:colOff>0</xdr:colOff>
      <xdr:row>64</xdr:row>
      <xdr:rowOff>34671</xdr:rowOff>
    </xdr:to>
    <xdr:cxnSp macro="">
      <xdr:nvCxnSpPr>
        <xdr:cNvPr id="245" name="直線コネクタ 244"/>
        <xdr:cNvCxnSpPr/>
      </xdr:nvCxnSpPr>
      <xdr:spPr>
        <a:xfrm flipV="1">
          <a:off x="9639300" y="1100709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155702</xdr:rowOff>
    </xdr:from>
    <xdr:to>
      <xdr:col>46</xdr:col>
      <xdr:colOff>38100</xdr:colOff>
      <xdr:row>64</xdr:row>
      <xdr:rowOff>85852</xdr:rowOff>
    </xdr:to>
    <xdr:sp macro="" textlink="">
      <xdr:nvSpPr>
        <xdr:cNvPr id="246" name="楕円 245"/>
        <xdr:cNvSpPr/>
      </xdr:nvSpPr>
      <xdr:spPr>
        <a:xfrm>
          <a:off x="8699500" y="1095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34671</xdr:rowOff>
    </xdr:from>
    <xdr:to>
      <xdr:col>50</xdr:col>
      <xdr:colOff>114300</xdr:colOff>
      <xdr:row>64</xdr:row>
      <xdr:rowOff>35052</xdr:rowOff>
    </xdr:to>
    <xdr:cxnSp macro="">
      <xdr:nvCxnSpPr>
        <xdr:cNvPr id="247" name="直線コネクタ 246"/>
        <xdr:cNvCxnSpPr/>
      </xdr:nvCxnSpPr>
      <xdr:spPr>
        <a:xfrm flipV="1">
          <a:off x="8750300" y="1100747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156083</xdr:rowOff>
    </xdr:from>
    <xdr:to>
      <xdr:col>41</xdr:col>
      <xdr:colOff>101600</xdr:colOff>
      <xdr:row>64</xdr:row>
      <xdr:rowOff>86233</xdr:rowOff>
    </xdr:to>
    <xdr:sp macro="" textlink="">
      <xdr:nvSpPr>
        <xdr:cNvPr id="248" name="楕円 247"/>
        <xdr:cNvSpPr/>
      </xdr:nvSpPr>
      <xdr:spPr>
        <a:xfrm>
          <a:off x="7810500" y="1095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35052</xdr:rowOff>
    </xdr:from>
    <xdr:to>
      <xdr:col>45</xdr:col>
      <xdr:colOff>177800</xdr:colOff>
      <xdr:row>64</xdr:row>
      <xdr:rowOff>35433</xdr:rowOff>
    </xdr:to>
    <xdr:cxnSp macro="">
      <xdr:nvCxnSpPr>
        <xdr:cNvPr id="249" name="直線コネクタ 248"/>
        <xdr:cNvCxnSpPr/>
      </xdr:nvCxnSpPr>
      <xdr:spPr>
        <a:xfrm flipV="1">
          <a:off x="7861300" y="110078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156083</xdr:rowOff>
    </xdr:from>
    <xdr:to>
      <xdr:col>36</xdr:col>
      <xdr:colOff>165100</xdr:colOff>
      <xdr:row>64</xdr:row>
      <xdr:rowOff>86233</xdr:rowOff>
    </xdr:to>
    <xdr:sp macro="" textlink="">
      <xdr:nvSpPr>
        <xdr:cNvPr id="250" name="楕円 249"/>
        <xdr:cNvSpPr/>
      </xdr:nvSpPr>
      <xdr:spPr>
        <a:xfrm>
          <a:off x="6921500" y="1095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35433</xdr:rowOff>
    </xdr:from>
    <xdr:to>
      <xdr:col>41</xdr:col>
      <xdr:colOff>50800</xdr:colOff>
      <xdr:row>64</xdr:row>
      <xdr:rowOff>35433</xdr:rowOff>
    </xdr:to>
    <xdr:cxnSp macro="">
      <xdr:nvCxnSpPr>
        <xdr:cNvPr id="251" name="直線コネクタ 250"/>
        <xdr:cNvCxnSpPr/>
      </xdr:nvCxnSpPr>
      <xdr:spPr>
        <a:xfrm>
          <a:off x="6972300" y="110082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2" name="n_1aveValue【体育館・プール】&#10;一人当たり面積"/>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3" name="n_2aveValue【体育館・プール】&#10;一人当たり面積"/>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4" name="n_3aveValue【体育館・プール】&#10;一人当たり面積"/>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5" name="n_4aveValue【体育館・プール】&#10;一人当たり面積"/>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76598</xdr:rowOff>
    </xdr:from>
    <xdr:ext cx="469744" cy="259045"/>
    <xdr:sp macro="" textlink="">
      <xdr:nvSpPr>
        <xdr:cNvPr id="256" name="n_1mainValue【体育館・プール】&#10;一人当たり面積"/>
        <xdr:cNvSpPr txBox="1"/>
      </xdr:nvSpPr>
      <xdr:spPr>
        <a:xfrm>
          <a:off x="9391727" y="1104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76979</xdr:rowOff>
    </xdr:from>
    <xdr:ext cx="469744" cy="259045"/>
    <xdr:sp macro="" textlink="">
      <xdr:nvSpPr>
        <xdr:cNvPr id="257" name="n_2mainValue【体育館・プール】&#10;一人当たり面積"/>
        <xdr:cNvSpPr txBox="1"/>
      </xdr:nvSpPr>
      <xdr:spPr>
        <a:xfrm>
          <a:off x="8515427" y="1104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77360</xdr:rowOff>
    </xdr:from>
    <xdr:ext cx="469744" cy="259045"/>
    <xdr:sp macro="" textlink="">
      <xdr:nvSpPr>
        <xdr:cNvPr id="258" name="n_3mainValue【体育館・プール】&#10;一人当たり面積"/>
        <xdr:cNvSpPr txBox="1"/>
      </xdr:nvSpPr>
      <xdr:spPr>
        <a:xfrm>
          <a:off x="7626427" y="1105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77360</xdr:rowOff>
    </xdr:from>
    <xdr:ext cx="469744" cy="259045"/>
    <xdr:sp macro="" textlink="">
      <xdr:nvSpPr>
        <xdr:cNvPr id="259" name="n_4mainValue【体育館・プール】&#10;一人当たり面積"/>
        <xdr:cNvSpPr txBox="1"/>
      </xdr:nvSpPr>
      <xdr:spPr>
        <a:xfrm>
          <a:off x="6737427" y="1105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4" name="直線コネクタ 283"/>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7"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88" name="直線コネクタ 287"/>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89" name="【福祉施設】&#10;有形固定資産減価償却率平均値テキスト"/>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0" name="フローチャート: 判断 289"/>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1" name="フローチャート: 判断 290"/>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2" name="フローチャート: 判断 291"/>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3" name="フローチャート: 判断 292"/>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4" name="フローチャート: 判断 293"/>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300" name="楕円 299"/>
        <xdr:cNvSpPr/>
      </xdr:nvSpPr>
      <xdr:spPr>
        <a:xfrm>
          <a:off x="4584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154322</xdr:rowOff>
    </xdr:from>
    <xdr:ext cx="405111" cy="259045"/>
    <xdr:sp macro="" textlink="">
      <xdr:nvSpPr>
        <xdr:cNvPr id="301" name="【福祉施設】&#10;有形固定資産減価償却率該当値テキスト"/>
        <xdr:cNvSpPr txBox="1"/>
      </xdr:nvSpPr>
      <xdr:spPr>
        <a:xfrm>
          <a:off x="4673600"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137795</xdr:rowOff>
    </xdr:from>
    <xdr:to>
      <xdr:col>20</xdr:col>
      <xdr:colOff>38100</xdr:colOff>
      <xdr:row>82</xdr:row>
      <xdr:rowOff>67945</xdr:rowOff>
    </xdr:to>
    <xdr:sp macro="" textlink="">
      <xdr:nvSpPr>
        <xdr:cNvPr id="302" name="楕円 301"/>
        <xdr:cNvSpPr/>
      </xdr:nvSpPr>
      <xdr:spPr>
        <a:xfrm>
          <a:off x="3746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17145</xdr:rowOff>
    </xdr:from>
    <xdr:to>
      <xdr:col>24</xdr:col>
      <xdr:colOff>63500</xdr:colOff>
      <xdr:row>82</xdr:row>
      <xdr:rowOff>55245</xdr:rowOff>
    </xdr:to>
    <xdr:cxnSp macro="">
      <xdr:nvCxnSpPr>
        <xdr:cNvPr id="303" name="直線コネクタ 302"/>
        <xdr:cNvCxnSpPr/>
      </xdr:nvCxnSpPr>
      <xdr:spPr>
        <a:xfrm>
          <a:off x="3797300" y="140760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101600</xdr:rowOff>
    </xdr:from>
    <xdr:to>
      <xdr:col>15</xdr:col>
      <xdr:colOff>101600</xdr:colOff>
      <xdr:row>82</xdr:row>
      <xdr:rowOff>31750</xdr:rowOff>
    </xdr:to>
    <xdr:sp macro="" textlink="">
      <xdr:nvSpPr>
        <xdr:cNvPr id="304" name="楕円 303"/>
        <xdr:cNvSpPr/>
      </xdr:nvSpPr>
      <xdr:spPr>
        <a:xfrm>
          <a:off x="2857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152400</xdr:rowOff>
    </xdr:from>
    <xdr:to>
      <xdr:col>19</xdr:col>
      <xdr:colOff>177800</xdr:colOff>
      <xdr:row>82</xdr:row>
      <xdr:rowOff>17145</xdr:rowOff>
    </xdr:to>
    <xdr:cxnSp macro="">
      <xdr:nvCxnSpPr>
        <xdr:cNvPr id="305" name="直線コネクタ 304"/>
        <xdr:cNvCxnSpPr/>
      </xdr:nvCxnSpPr>
      <xdr:spPr>
        <a:xfrm>
          <a:off x="2908300" y="14039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135889</xdr:rowOff>
    </xdr:from>
    <xdr:to>
      <xdr:col>10</xdr:col>
      <xdr:colOff>165100</xdr:colOff>
      <xdr:row>81</xdr:row>
      <xdr:rowOff>66039</xdr:rowOff>
    </xdr:to>
    <xdr:sp macro="" textlink="">
      <xdr:nvSpPr>
        <xdr:cNvPr id="306" name="楕円 305"/>
        <xdr:cNvSpPr/>
      </xdr:nvSpPr>
      <xdr:spPr>
        <a:xfrm>
          <a:off x="1968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15239</xdr:rowOff>
    </xdr:from>
    <xdr:to>
      <xdr:col>15</xdr:col>
      <xdr:colOff>50800</xdr:colOff>
      <xdr:row>81</xdr:row>
      <xdr:rowOff>152400</xdr:rowOff>
    </xdr:to>
    <xdr:cxnSp macro="">
      <xdr:nvCxnSpPr>
        <xdr:cNvPr id="307" name="直線コネクタ 306"/>
        <xdr:cNvCxnSpPr/>
      </xdr:nvCxnSpPr>
      <xdr:spPr>
        <a:xfrm>
          <a:off x="2019300" y="1390268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27305</xdr:rowOff>
    </xdr:from>
    <xdr:to>
      <xdr:col>6</xdr:col>
      <xdr:colOff>38100</xdr:colOff>
      <xdr:row>81</xdr:row>
      <xdr:rowOff>128905</xdr:rowOff>
    </xdr:to>
    <xdr:sp macro="" textlink="">
      <xdr:nvSpPr>
        <xdr:cNvPr id="308" name="楕円 307"/>
        <xdr:cNvSpPr/>
      </xdr:nvSpPr>
      <xdr:spPr>
        <a:xfrm>
          <a:off x="1079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15239</xdr:rowOff>
    </xdr:from>
    <xdr:to>
      <xdr:col>10</xdr:col>
      <xdr:colOff>114300</xdr:colOff>
      <xdr:row>81</xdr:row>
      <xdr:rowOff>78105</xdr:rowOff>
    </xdr:to>
    <xdr:cxnSp macro="">
      <xdr:nvCxnSpPr>
        <xdr:cNvPr id="309" name="直線コネクタ 308"/>
        <xdr:cNvCxnSpPr/>
      </xdr:nvCxnSpPr>
      <xdr:spPr>
        <a:xfrm flipV="1">
          <a:off x="1130300" y="139026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0" name="n_1aveValue【福祉施設】&#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1"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2" name="n_3aveValue【福祉施設】&#10;有形固定資産減価償却率"/>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3" name="n_4aveValue【福祉施設】&#10;有形固定資産減価償却率"/>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59072</xdr:rowOff>
    </xdr:from>
    <xdr:ext cx="405111" cy="259045"/>
    <xdr:sp macro="" textlink="">
      <xdr:nvSpPr>
        <xdr:cNvPr id="314" name="n_1mainValue【福祉施設】&#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315" name="n_2mainValue【福祉施設】&#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316" name="n_3mainValue【福祉施設】&#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317" name="n_4mainValue【福祉施設】&#10;有形固定資産減価償却率"/>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39" name="直線コネクタ 338"/>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0"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1" name="直線コネクタ 340"/>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2"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3" name="直線コネクタ 342"/>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4"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5" name="フローチャート: 判断 344"/>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6" name="フローチャート: 判断 345"/>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7" name="フローチャート: 判断 346"/>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48" name="フローチャート: 判断 347"/>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49" name="フローチャート: 判断 348"/>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12446</xdr:rowOff>
    </xdr:from>
    <xdr:to>
      <xdr:col>55</xdr:col>
      <xdr:colOff>50800</xdr:colOff>
      <xdr:row>81</xdr:row>
      <xdr:rowOff>114046</xdr:rowOff>
    </xdr:to>
    <xdr:sp macro="" textlink="">
      <xdr:nvSpPr>
        <xdr:cNvPr id="355" name="楕円 354"/>
        <xdr:cNvSpPr/>
      </xdr:nvSpPr>
      <xdr:spPr>
        <a:xfrm>
          <a:off x="104267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35323</xdr:rowOff>
    </xdr:from>
    <xdr:ext cx="469744" cy="259045"/>
    <xdr:sp macro="" textlink="">
      <xdr:nvSpPr>
        <xdr:cNvPr id="356" name="【福祉施設】&#10;一人当たり面積該当値テキスト"/>
        <xdr:cNvSpPr txBox="1"/>
      </xdr:nvSpPr>
      <xdr:spPr>
        <a:xfrm>
          <a:off x="10515600" y="1375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23876</xdr:rowOff>
    </xdr:from>
    <xdr:to>
      <xdr:col>50</xdr:col>
      <xdr:colOff>165100</xdr:colOff>
      <xdr:row>81</xdr:row>
      <xdr:rowOff>125476</xdr:rowOff>
    </xdr:to>
    <xdr:sp macro="" textlink="">
      <xdr:nvSpPr>
        <xdr:cNvPr id="357" name="楕円 356"/>
        <xdr:cNvSpPr/>
      </xdr:nvSpPr>
      <xdr:spPr>
        <a:xfrm>
          <a:off x="9588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63246</xdr:rowOff>
    </xdr:from>
    <xdr:to>
      <xdr:col>55</xdr:col>
      <xdr:colOff>0</xdr:colOff>
      <xdr:row>81</xdr:row>
      <xdr:rowOff>74676</xdr:rowOff>
    </xdr:to>
    <xdr:cxnSp macro="">
      <xdr:nvCxnSpPr>
        <xdr:cNvPr id="358" name="直線コネクタ 357"/>
        <xdr:cNvCxnSpPr/>
      </xdr:nvCxnSpPr>
      <xdr:spPr>
        <a:xfrm flipV="1">
          <a:off x="9639300" y="1395069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28448</xdr:rowOff>
    </xdr:from>
    <xdr:to>
      <xdr:col>46</xdr:col>
      <xdr:colOff>38100</xdr:colOff>
      <xdr:row>81</xdr:row>
      <xdr:rowOff>130048</xdr:rowOff>
    </xdr:to>
    <xdr:sp macro="" textlink="">
      <xdr:nvSpPr>
        <xdr:cNvPr id="359" name="楕円 358"/>
        <xdr:cNvSpPr/>
      </xdr:nvSpPr>
      <xdr:spPr>
        <a:xfrm>
          <a:off x="8699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74676</xdr:rowOff>
    </xdr:from>
    <xdr:to>
      <xdr:col>50</xdr:col>
      <xdr:colOff>114300</xdr:colOff>
      <xdr:row>81</xdr:row>
      <xdr:rowOff>79248</xdr:rowOff>
    </xdr:to>
    <xdr:cxnSp macro="">
      <xdr:nvCxnSpPr>
        <xdr:cNvPr id="360" name="直線コネクタ 359"/>
        <xdr:cNvCxnSpPr/>
      </xdr:nvCxnSpPr>
      <xdr:spPr>
        <a:xfrm flipV="1">
          <a:off x="8750300" y="139621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35306</xdr:rowOff>
    </xdr:from>
    <xdr:to>
      <xdr:col>41</xdr:col>
      <xdr:colOff>101600</xdr:colOff>
      <xdr:row>81</xdr:row>
      <xdr:rowOff>136906</xdr:rowOff>
    </xdr:to>
    <xdr:sp macro="" textlink="">
      <xdr:nvSpPr>
        <xdr:cNvPr id="361" name="楕円 360"/>
        <xdr:cNvSpPr/>
      </xdr:nvSpPr>
      <xdr:spPr>
        <a:xfrm>
          <a:off x="7810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79248</xdr:rowOff>
    </xdr:from>
    <xdr:to>
      <xdr:col>45</xdr:col>
      <xdr:colOff>177800</xdr:colOff>
      <xdr:row>81</xdr:row>
      <xdr:rowOff>86106</xdr:rowOff>
    </xdr:to>
    <xdr:cxnSp macro="">
      <xdr:nvCxnSpPr>
        <xdr:cNvPr id="362" name="直線コネクタ 361"/>
        <xdr:cNvCxnSpPr/>
      </xdr:nvCxnSpPr>
      <xdr:spPr>
        <a:xfrm flipV="1">
          <a:off x="7861300" y="139666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42163</xdr:rowOff>
    </xdr:from>
    <xdr:to>
      <xdr:col>36</xdr:col>
      <xdr:colOff>165100</xdr:colOff>
      <xdr:row>81</xdr:row>
      <xdr:rowOff>143763</xdr:rowOff>
    </xdr:to>
    <xdr:sp macro="" textlink="">
      <xdr:nvSpPr>
        <xdr:cNvPr id="363" name="楕円 362"/>
        <xdr:cNvSpPr/>
      </xdr:nvSpPr>
      <xdr:spPr>
        <a:xfrm>
          <a:off x="6921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86106</xdr:rowOff>
    </xdr:from>
    <xdr:to>
      <xdr:col>41</xdr:col>
      <xdr:colOff>50800</xdr:colOff>
      <xdr:row>81</xdr:row>
      <xdr:rowOff>92963</xdr:rowOff>
    </xdr:to>
    <xdr:cxnSp macro="">
      <xdr:nvCxnSpPr>
        <xdr:cNvPr id="364" name="直線コネクタ 363"/>
        <xdr:cNvCxnSpPr/>
      </xdr:nvCxnSpPr>
      <xdr:spPr>
        <a:xfrm flipV="1">
          <a:off x="6972300" y="1397355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5" name="n_1aveValue【福祉施設】&#10;一人当たり面積"/>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6" name="n_2aveValue【福祉施設】&#10;一人当たり面積"/>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7" name="n_3aveValue【福祉施設】&#10;一人当たり面積"/>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68" name="n_4aveValue【福祉施設】&#10;一人当たり面積"/>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142003</xdr:rowOff>
    </xdr:from>
    <xdr:ext cx="469744" cy="259045"/>
    <xdr:sp macro="" textlink="">
      <xdr:nvSpPr>
        <xdr:cNvPr id="369" name="n_1mainValue【福祉施設】&#10;一人当たり面積"/>
        <xdr:cNvSpPr txBox="1"/>
      </xdr:nvSpPr>
      <xdr:spPr>
        <a:xfrm>
          <a:off x="9391727" y="1368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146575</xdr:rowOff>
    </xdr:from>
    <xdr:ext cx="469744" cy="259045"/>
    <xdr:sp macro="" textlink="">
      <xdr:nvSpPr>
        <xdr:cNvPr id="370" name="n_2mainValue【福祉施設】&#10;一人当たり面積"/>
        <xdr:cNvSpPr txBox="1"/>
      </xdr:nvSpPr>
      <xdr:spPr>
        <a:xfrm>
          <a:off x="8515427" y="1369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153433</xdr:rowOff>
    </xdr:from>
    <xdr:ext cx="469744" cy="259045"/>
    <xdr:sp macro="" textlink="">
      <xdr:nvSpPr>
        <xdr:cNvPr id="371" name="n_3mainValue【福祉施設】&#10;一人当たり面積"/>
        <xdr:cNvSpPr txBox="1"/>
      </xdr:nvSpPr>
      <xdr:spPr>
        <a:xfrm>
          <a:off x="7626427" y="136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160290</xdr:rowOff>
    </xdr:from>
    <xdr:ext cx="469744" cy="259045"/>
    <xdr:sp macro="" textlink="">
      <xdr:nvSpPr>
        <xdr:cNvPr id="372" name="n_4mainValue【福祉施設】&#10;一人当たり面積"/>
        <xdr:cNvSpPr txBox="1"/>
      </xdr:nvSpPr>
      <xdr:spPr>
        <a:xfrm>
          <a:off x="6737427" y="1370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98" name="直線コネクタ 397"/>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9"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0" name="直線コネクタ 39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1"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2" name="直線コネクタ 401"/>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3" name="【市民会館】&#10;有形固定資産減価償却率平均値テキスト"/>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4" name="フローチャート: 判断 403"/>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5" name="フローチャート: 判断 404"/>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6" name="フローチャート: 判断 405"/>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7" name="フローチャート: 判断 406"/>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08" name="フローチャート: 判断 407"/>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54792</xdr:rowOff>
    </xdr:from>
    <xdr:to>
      <xdr:col>24</xdr:col>
      <xdr:colOff>114300</xdr:colOff>
      <xdr:row>101</xdr:row>
      <xdr:rowOff>156392</xdr:rowOff>
    </xdr:to>
    <xdr:sp macro="" textlink="">
      <xdr:nvSpPr>
        <xdr:cNvPr id="414" name="楕円 413"/>
        <xdr:cNvSpPr/>
      </xdr:nvSpPr>
      <xdr:spPr>
        <a:xfrm>
          <a:off x="45847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77669</xdr:rowOff>
    </xdr:from>
    <xdr:ext cx="405111" cy="259045"/>
    <xdr:sp macro="" textlink="">
      <xdr:nvSpPr>
        <xdr:cNvPr id="415" name="【市民会館】&#10;有形固定資産減価償却率該当値テキスト"/>
        <xdr:cNvSpPr txBox="1"/>
      </xdr:nvSpPr>
      <xdr:spPr>
        <a:xfrm>
          <a:off x="4673600" y="1722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54792</xdr:rowOff>
    </xdr:from>
    <xdr:to>
      <xdr:col>20</xdr:col>
      <xdr:colOff>38100</xdr:colOff>
      <xdr:row>101</xdr:row>
      <xdr:rowOff>156392</xdr:rowOff>
    </xdr:to>
    <xdr:sp macro="" textlink="">
      <xdr:nvSpPr>
        <xdr:cNvPr id="416" name="楕円 415"/>
        <xdr:cNvSpPr/>
      </xdr:nvSpPr>
      <xdr:spPr>
        <a:xfrm>
          <a:off x="37465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105592</xdr:rowOff>
    </xdr:from>
    <xdr:to>
      <xdr:col>24</xdr:col>
      <xdr:colOff>63500</xdr:colOff>
      <xdr:row>101</xdr:row>
      <xdr:rowOff>105592</xdr:rowOff>
    </xdr:to>
    <xdr:cxnSp macro="">
      <xdr:nvCxnSpPr>
        <xdr:cNvPr id="417" name="直線コネクタ 416"/>
        <xdr:cNvCxnSpPr/>
      </xdr:nvCxnSpPr>
      <xdr:spPr>
        <a:xfrm>
          <a:off x="3797300" y="174220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164193</xdr:rowOff>
    </xdr:from>
    <xdr:to>
      <xdr:col>15</xdr:col>
      <xdr:colOff>101600</xdr:colOff>
      <xdr:row>101</xdr:row>
      <xdr:rowOff>94343</xdr:rowOff>
    </xdr:to>
    <xdr:sp macro="" textlink="">
      <xdr:nvSpPr>
        <xdr:cNvPr id="418" name="楕円 417"/>
        <xdr:cNvSpPr/>
      </xdr:nvSpPr>
      <xdr:spPr>
        <a:xfrm>
          <a:off x="2857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43543</xdr:rowOff>
    </xdr:from>
    <xdr:to>
      <xdr:col>19</xdr:col>
      <xdr:colOff>177800</xdr:colOff>
      <xdr:row>101</xdr:row>
      <xdr:rowOff>105592</xdr:rowOff>
    </xdr:to>
    <xdr:cxnSp macro="">
      <xdr:nvCxnSpPr>
        <xdr:cNvPr id="419" name="直線コネクタ 418"/>
        <xdr:cNvCxnSpPr/>
      </xdr:nvCxnSpPr>
      <xdr:spPr>
        <a:xfrm>
          <a:off x="2908300" y="1735999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102144</xdr:rowOff>
    </xdr:from>
    <xdr:to>
      <xdr:col>10</xdr:col>
      <xdr:colOff>165100</xdr:colOff>
      <xdr:row>101</xdr:row>
      <xdr:rowOff>32294</xdr:rowOff>
    </xdr:to>
    <xdr:sp macro="" textlink="">
      <xdr:nvSpPr>
        <xdr:cNvPr id="420" name="楕円 419"/>
        <xdr:cNvSpPr/>
      </xdr:nvSpPr>
      <xdr:spPr>
        <a:xfrm>
          <a:off x="1968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152944</xdr:rowOff>
    </xdr:from>
    <xdr:to>
      <xdr:col>15</xdr:col>
      <xdr:colOff>50800</xdr:colOff>
      <xdr:row>101</xdr:row>
      <xdr:rowOff>43543</xdr:rowOff>
    </xdr:to>
    <xdr:cxnSp macro="">
      <xdr:nvCxnSpPr>
        <xdr:cNvPr id="421" name="直線コネクタ 420"/>
        <xdr:cNvCxnSpPr/>
      </xdr:nvCxnSpPr>
      <xdr:spPr>
        <a:xfrm>
          <a:off x="2019300" y="1729794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36830</xdr:rowOff>
    </xdr:from>
    <xdr:to>
      <xdr:col>6</xdr:col>
      <xdr:colOff>38100</xdr:colOff>
      <xdr:row>100</xdr:row>
      <xdr:rowOff>138430</xdr:rowOff>
    </xdr:to>
    <xdr:sp macro="" textlink="">
      <xdr:nvSpPr>
        <xdr:cNvPr id="422" name="楕円 421"/>
        <xdr:cNvSpPr/>
      </xdr:nvSpPr>
      <xdr:spPr>
        <a:xfrm>
          <a:off x="1079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87630</xdr:rowOff>
    </xdr:from>
    <xdr:to>
      <xdr:col>10</xdr:col>
      <xdr:colOff>114300</xdr:colOff>
      <xdr:row>100</xdr:row>
      <xdr:rowOff>152944</xdr:rowOff>
    </xdr:to>
    <xdr:cxnSp macro="">
      <xdr:nvCxnSpPr>
        <xdr:cNvPr id="423" name="直線コネクタ 422"/>
        <xdr:cNvCxnSpPr/>
      </xdr:nvCxnSpPr>
      <xdr:spPr>
        <a:xfrm>
          <a:off x="1130300" y="1723263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4" name="n_1aveValue【市民会館】&#10;有形固定資産減価償却率"/>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5" name="n_2aveValue【市民会館】&#10;有形固定資産減価償却率"/>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6" name="n_3aveValue【市民会館】&#10;有形固定資産減価償却率"/>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7" name="n_4aveValue【市民会館】&#10;有形固定資産減価償却率"/>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1469</xdr:rowOff>
    </xdr:from>
    <xdr:ext cx="405111" cy="259045"/>
    <xdr:sp macro="" textlink="">
      <xdr:nvSpPr>
        <xdr:cNvPr id="428" name="n_1mainValue【市民会館】&#10;有形固定資産減価償却率"/>
        <xdr:cNvSpPr txBox="1"/>
      </xdr:nvSpPr>
      <xdr:spPr>
        <a:xfrm>
          <a:off x="358204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110870</xdr:rowOff>
    </xdr:from>
    <xdr:ext cx="405111" cy="259045"/>
    <xdr:sp macro="" textlink="">
      <xdr:nvSpPr>
        <xdr:cNvPr id="429" name="n_2mainValue【市民会館】&#10;有形固定資産減価償却率"/>
        <xdr:cNvSpPr txBox="1"/>
      </xdr:nvSpPr>
      <xdr:spPr>
        <a:xfrm>
          <a:off x="27057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48821</xdr:rowOff>
    </xdr:from>
    <xdr:ext cx="405111" cy="259045"/>
    <xdr:sp macro="" textlink="">
      <xdr:nvSpPr>
        <xdr:cNvPr id="430" name="n_3mainValue【市民会館】&#10;有形固定資産減価償却率"/>
        <xdr:cNvSpPr txBox="1"/>
      </xdr:nvSpPr>
      <xdr:spPr>
        <a:xfrm>
          <a:off x="18167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154957</xdr:rowOff>
    </xdr:from>
    <xdr:ext cx="340478" cy="259045"/>
    <xdr:sp macro="" textlink="">
      <xdr:nvSpPr>
        <xdr:cNvPr id="431" name="n_4mainValue【市民会館】&#10;有形固定資産減価償却率"/>
        <xdr:cNvSpPr txBox="1"/>
      </xdr:nvSpPr>
      <xdr:spPr>
        <a:xfrm>
          <a:off x="960061" y="1695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5" name="直線コネクタ 454"/>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6"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7" name="直線コネクタ 456"/>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58"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59" name="直線コネクタ 458"/>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0" name="【市民会館】&#10;一人当たり面積平均値テキスト"/>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1" name="フローチャート: 判断 460"/>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2" name="フローチャート: 判断 461"/>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3" name="フローチャート: 判断 462"/>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4" name="フローチャート: 判断 463"/>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5" name="フローチャート: 判断 464"/>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118745</xdr:rowOff>
    </xdr:from>
    <xdr:to>
      <xdr:col>55</xdr:col>
      <xdr:colOff>50800</xdr:colOff>
      <xdr:row>104</xdr:row>
      <xdr:rowOff>48895</xdr:rowOff>
    </xdr:to>
    <xdr:sp macro="" textlink="">
      <xdr:nvSpPr>
        <xdr:cNvPr id="471" name="楕円 470"/>
        <xdr:cNvSpPr/>
      </xdr:nvSpPr>
      <xdr:spPr>
        <a:xfrm>
          <a:off x="104267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141622</xdr:rowOff>
    </xdr:from>
    <xdr:ext cx="469744" cy="259045"/>
    <xdr:sp macro="" textlink="">
      <xdr:nvSpPr>
        <xdr:cNvPr id="472" name="【市民会館】&#10;一人当たり面積該当値テキスト"/>
        <xdr:cNvSpPr txBox="1"/>
      </xdr:nvSpPr>
      <xdr:spPr>
        <a:xfrm>
          <a:off x="10515600" y="1762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130175</xdr:rowOff>
    </xdr:from>
    <xdr:to>
      <xdr:col>50</xdr:col>
      <xdr:colOff>165100</xdr:colOff>
      <xdr:row>104</xdr:row>
      <xdr:rowOff>60325</xdr:rowOff>
    </xdr:to>
    <xdr:sp macro="" textlink="">
      <xdr:nvSpPr>
        <xdr:cNvPr id="473" name="楕円 472"/>
        <xdr:cNvSpPr/>
      </xdr:nvSpPr>
      <xdr:spPr>
        <a:xfrm>
          <a:off x="9588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169545</xdr:rowOff>
    </xdr:from>
    <xdr:to>
      <xdr:col>55</xdr:col>
      <xdr:colOff>0</xdr:colOff>
      <xdr:row>104</xdr:row>
      <xdr:rowOff>9525</xdr:rowOff>
    </xdr:to>
    <xdr:cxnSp macro="">
      <xdr:nvCxnSpPr>
        <xdr:cNvPr id="474" name="直線コネクタ 473"/>
        <xdr:cNvCxnSpPr/>
      </xdr:nvCxnSpPr>
      <xdr:spPr>
        <a:xfrm flipV="1">
          <a:off x="9639300" y="178288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135889</xdr:rowOff>
    </xdr:from>
    <xdr:to>
      <xdr:col>46</xdr:col>
      <xdr:colOff>38100</xdr:colOff>
      <xdr:row>104</xdr:row>
      <xdr:rowOff>66039</xdr:rowOff>
    </xdr:to>
    <xdr:sp macro="" textlink="">
      <xdr:nvSpPr>
        <xdr:cNvPr id="475" name="楕円 474"/>
        <xdr:cNvSpPr/>
      </xdr:nvSpPr>
      <xdr:spPr>
        <a:xfrm>
          <a:off x="8699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9525</xdr:rowOff>
    </xdr:from>
    <xdr:to>
      <xdr:col>50</xdr:col>
      <xdr:colOff>114300</xdr:colOff>
      <xdr:row>104</xdr:row>
      <xdr:rowOff>15239</xdr:rowOff>
    </xdr:to>
    <xdr:cxnSp macro="">
      <xdr:nvCxnSpPr>
        <xdr:cNvPr id="476" name="直線コネクタ 475"/>
        <xdr:cNvCxnSpPr/>
      </xdr:nvCxnSpPr>
      <xdr:spPr>
        <a:xfrm flipV="1">
          <a:off x="8750300" y="178403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141605</xdr:rowOff>
    </xdr:from>
    <xdr:to>
      <xdr:col>41</xdr:col>
      <xdr:colOff>101600</xdr:colOff>
      <xdr:row>104</xdr:row>
      <xdr:rowOff>71755</xdr:rowOff>
    </xdr:to>
    <xdr:sp macro="" textlink="">
      <xdr:nvSpPr>
        <xdr:cNvPr id="477" name="楕円 476"/>
        <xdr:cNvSpPr/>
      </xdr:nvSpPr>
      <xdr:spPr>
        <a:xfrm>
          <a:off x="7810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15239</xdr:rowOff>
    </xdr:from>
    <xdr:to>
      <xdr:col>45</xdr:col>
      <xdr:colOff>177800</xdr:colOff>
      <xdr:row>104</xdr:row>
      <xdr:rowOff>20955</xdr:rowOff>
    </xdr:to>
    <xdr:cxnSp macro="">
      <xdr:nvCxnSpPr>
        <xdr:cNvPr id="478" name="直線コネクタ 477"/>
        <xdr:cNvCxnSpPr/>
      </xdr:nvCxnSpPr>
      <xdr:spPr>
        <a:xfrm flipV="1">
          <a:off x="7861300" y="178460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149225</xdr:rowOff>
    </xdr:from>
    <xdr:to>
      <xdr:col>36</xdr:col>
      <xdr:colOff>165100</xdr:colOff>
      <xdr:row>104</xdr:row>
      <xdr:rowOff>79375</xdr:rowOff>
    </xdr:to>
    <xdr:sp macro="" textlink="">
      <xdr:nvSpPr>
        <xdr:cNvPr id="479" name="楕円 478"/>
        <xdr:cNvSpPr/>
      </xdr:nvSpPr>
      <xdr:spPr>
        <a:xfrm>
          <a:off x="6921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20955</xdr:rowOff>
    </xdr:from>
    <xdr:to>
      <xdr:col>41</xdr:col>
      <xdr:colOff>50800</xdr:colOff>
      <xdr:row>104</xdr:row>
      <xdr:rowOff>28575</xdr:rowOff>
    </xdr:to>
    <xdr:cxnSp macro="">
      <xdr:nvCxnSpPr>
        <xdr:cNvPr id="480" name="直線コネクタ 479"/>
        <xdr:cNvCxnSpPr/>
      </xdr:nvCxnSpPr>
      <xdr:spPr>
        <a:xfrm flipV="1">
          <a:off x="6972300" y="178517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1" name="n_1aveValue【市民会館】&#10;一人当たり面積"/>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2" name="n_2aveValue【市民会館】&#10;一人当たり面積"/>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3" name="n_3aveValue【市民会館】&#10;一人当たり面積"/>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4"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76852</xdr:rowOff>
    </xdr:from>
    <xdr:ext cx="469744" cy="259045"/>
    <xdr:sp macro="" textlink="">
      <xdr:nvSpPr>
        <xdr:cNvPr id="485" name="n_1mainValue【市民会館】&#10;一人当たり面積"/>
        <xdr:cNvSpPr txBox="1"/>
      </xdr:nvSpPr>
      <xdr:spPr>
        <a:xfrm>
          <a:off x="9391727" y="1756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82566</xdr:rowOff>
    </xdr:from>
    <xdr:ext cx="469744" cy="259045"/>
    <xdr:sp macro="" textlink="">
      <xdr:nvSpPr>
        <xdr:cNvPr id="486" name="n_2mainValue【市民会館】&#10;一人当たり面積"/>
        <xdr:cNvSpPr txBox="1"/>
      </xdr:nvSpPr>
      <xdr:spPr>
        <a:xfrm>
          <a:off x="8515427"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88282</xdr:rowOff>
    </xdr:from>
    <xdr:ext cx="469744" cy="259045"/>
    <xdr:sp macro="" textlink="">
      <xdr:nvSpPr>
        <xdr:cNvPr id="487" name="n_3mainValue【市民会館】&#10;一人当たり面積"/>
        <xdr:cNvSpPr txBox="1"/>
      </xdr:nvSpPr>
      <xdr:spPr>
        <a:xfrm>
          <a:off x="7626427" y="1757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95902</xdr:rowOff>
    </xdr:from>
    <xdr:ext cx="469744" cy="259045"/>
    <xdr:sp macro="" textlink="">
      <xdr:nvSpPr>
        <xdr:cNvPr id="488" name="n_4mainValue【市民会館】&#10;一人当たり面積"/>
        <xdr:cNvSpPr txBox="1"/>
      </xdr:nvSpPr>
      <xdr:spPr>
        <a:xfrm>
          <a:off x="6737427" y="1758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29" name="直線コネクタ 528"/>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0"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1" name="直線コネクタ 530"/>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2"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3" name="直線コネクタ 532"/>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4"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5" name="フローチャート: 判断 534"/>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6" name="フローチャート: 判断 535"/>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7" name="フローチャート: 判断 536"/>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8" name="フローチャート: 判断 537"/>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39" name="フローチャート: 判断 538"/>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149225</xdr:rowOff>
    </xdr:from>
    <xdr:to>
      <xdr:col>85</xdr:col>
      <xdr:colOff>177800</xdr:colOff>
      <xdr:row>62</xdr:row>
      <xdr:rowOff>79375</xdr:rowOff>
    </xdr:to>
    <xdr:sp macro="" textlink="">
      <xdr:nvSpPr>
        <xdr:cNvPr id="545" name="楕円 544"/>
        <xdr:cNvSpPr/>
      </xdr:nvSpPr>
      <xdr:spPr>
        <a:xfrm>
          <a:off x="16268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127652</xdr:rowOff>
    </xdr:from>
    <xdr:ext cx="405111" cy="259045"/>
    <xdr:sp macro="" textlink="">
      <xdr:nvSpPr>
        <xdr:cNvPr id="546" name="【保健センター・保健所】&#10;有形固定資産減価償却率該当値テキスト"/>
        <xdr:cNvSpPr txBox="1"/>
      </xdr:nvSpPr>
      <xdr:spPr>
        <a:xfrm>
          <a:off x="1635760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116840</xdr:rowOff>
    </xdr:from>
    <xdr:to>
      <xdr:col>81</xdr:col>
      <xdr:colOff>101600</xdr:colOff>
      <xdr:row>62</xdr:row>
      <xdr:rowOff>46990</xdr:rowOff>
    </xdr:to>
    <xdr:sp macro="" textlink="">
      <xdr:nvSpPr>
        <xdr:cNvPr id="547" name="楕円 546"/>
        <xdr:cNvSpPr/>
      </xdr:nvSpPr>
      <xdr:spPr>
        <a:xfrm>
          <a:off x="1543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167640</xdr:rowOff>
    </xdr:from>
    <xdr:to>
      <xdr:col>85</xdr:col>
      <xdr:colOff>127000</xdr:colOff>
      <xdr:row>62</xdr:row>
      <xdr:rowOff>28575</xdr:rowOff>
    </xdr:to>
    <xdr:cxnSp macro="">
      <xdr:nvCxnSpPr>
        <xdr:cNvPr id="548" name="直線コネクタ 547"/>
        <xdr:cNvCxnSpPr/>
      </xdr:nvCxnSpPr>
      <xdr:spPr>
        <a:xfrm>
          <a:off x="15481300" y="106260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82550</xdr:rowOff>
    </xdr:from>
    <xdr:to>
      <xdr:col>76</xdr:col>
      <xdr:colOff>165100</xdr:colOff>
      <xdr:row>62</xdr:row>
      <xdr:rowOff>12700</xdr:rowOff>
    </xdr:to>
    <xdr:sp macro="" textlink="">
      <xdr:nvSpPr>
        <xdr:cNvPr id="549" name="楕円 548"/>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61</xdr:row>
      <xdr:rowOff>167640</xdr:rowOff>
    </xdr:to>
    <xdr:cxnSp macro="">
      <xdr:nvCxnSpPr>
        <xdr:cNvPr id="550" name="直線コネクタ 549"/>
        <xdr:cNvCxnSpPr/>
      </xdr:nvCxnSpPr>
      <xdr:spPr>
        <a:xfrm>
          <a:off x="14592300" y="105918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50165</xdr:rowOff>
    </xdr:from>
    <xdr:to>
      <xdr:col>72</xdr:col>
      <xdr:colOff>38100</xdr:colOff>
      <xdr:row>61</xdr:row>
      <xdr:rowOff>151765</xdr:rowOff>
    </xdr:to>
    <xdr:sp macro="" textlink="">
      <xdr:nvSpPr>
        <xdr:cNvPr id="551" name="楕円 550"/>
        <xdr:cNvSpPr/>
      </xdr:nvSpPr>
      <xdr:spPr>
        <a:xfrm>
          <a:off x="13652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100965</xdr:rowOff>
    </xdr:from>
    <xdr:to>
      <xdr:col>76</xdr:col>
      <xdr:colOff>114300</xdr:colOff>
      <xdr:row>61</xdr:row>
      <xdr:rowOff>133350</xdr:rowOff>
    </xdr:to>
    <xdr:cxnSp macro="">
      <xdr:nvCxnSpPr>
        <xdr:cNvPr id="552" name="直線コネクタ 551"/>
        <xdr:cNvCxnSpPr/>
      </xdr:nvCxnSpPr>
      <xdr:spPr>
        <a:xfrm>
          <a:off x="13703300" y="105594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553" name="楕円 552"/>
        <xdr:cNvSpPr/>
      </xdr:nvSpPr>
      <xdr:spPr>
        <a:xfrm>
          <a:off x="1276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100965</xdr:rowOff>
    </xdr:to>
    <xdr:cxnSp macro="">
      <xdr:nvCxnSpPr>
        <xdr:cNvPr id="554" name="直線コネクタ 553"/>
        <xdr:cNvCxnSpPr/>
      </xdr:nvCxnSpPr>
      <xdr:spPr>
        <a:xfrm>
          <a:off x="12814300" y="105270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55" name="n_1ave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56"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57" name="n_3aveValue【保健センター・保健所】&#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58" name="n_4aveValue【保健センター・保健所】&#10;有形固定資産減価償却率"/>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38117</xdr:rowOff>
    </xdr:from>
    <xdr:ext cx="405111" cy="259045"/>
    <xdr:sp macro="" textlink="">
      <xdr:nvSpPr>
        <xdr:cNvPr id="559" name="n_1mainValue【保健センター・保健所】&#10;有形固定資産減価償却率"/>
        <xdr:cNvSpPr txBox="1"/>
      </xdr:nvSpPr>
      <xdr:spPr>
        <a:xfrm>
          <a:off x="15266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560" name="n_2mainValue【保健センター・保健所】&#10;有形固定資産減価償却率"/>
        <xdr:cNvSpPr txBox="1"/>
      </xdr:nvSpPr>
      <xdr:spPr>
        <a:xfrm>
          <a:off x="14389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142892</xdr:rowOff>
    </xdr:from>
    <xdr:ext cx="405111" cy="259045"/>
    <xdr:sp macro="" textlink="">
      <xdr:nvSpPr>
        <xdr:cNvPr id="561" name="n_3mainValue【保健センター・保健所】&#10;有形固定資産減価償却率"/>
        <xdr:cNvSpPr txBox="1"/>
      </xdr:nvSpPr>
      <xdr:spPr>
        <a:xfrm>
          <a:off x="13500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562" name="n_4mainValue【保健センター・保健所】&#10;有形固定資産減価償却率"/>
        <xdr:cNvSpPr txBox="1"/>
      </xdr:nvSpPr>
      <xdr:spPr>
        <a:xfrm>
          <a:off x="12611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6" name="直線コネクタ 585"/>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7"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8" name="直線コネクタ 587"/>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89"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0" name="直線コネクタ 589"/>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1"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2" name="フローチャート: 判断 591"/>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3" name="フローチャート: 判断 592"/>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4" name="フローチャート: 判断 593"/>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5" name="フローチャート: 判断 594"/>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6" name="フローチャート: 判断 595"/>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602" name="楕円 601"/>
        <xdr:cNvSpPr/>
      </xdr:nvSpPr>
      <xdr:spPr>
        <a:xfrm>
          <a:off x="22110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121937</xdr:rowOff>
    </xdr:from>
    <xdr:ext cx="469744" cy="259045"/>
    <xdr:sp macro="" textlink="">
      <xdr:nvSpPr>
        <xdr:cNvPr id="603" name="【保健センター・保健所】&#10;一人当たり面積該当値テキスト"/>
        <xdr:cNvSpPr txBox="1"/>
      </xdr:nvSpPr>
      <xdr:spPr>
        <a:xfrm>
          <a:off x="22199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147320</xdr:rowOff>
    </xdr:from>
    <xdr:to>
      <xdr:col>112</xdr:col>
      <xdr:colOff>38100</xdr:colOff>
      <xdr:row>63</xdr:row>
      <xdr:rowOff>77470</xdr:rowOff>
    </xdr:to>
    <xdr:sp macro="" textlink="">
      <xdr:nvSpPr>
        <xdr:cNvPr id="604" name="楕円 603"/>
        <xdr:cNvSpPr/>
      </xdr:nvSpPr>
      <xdr:spPr>
        <a:xfrm>
          <a:off x="21272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26670</xdr:rowOff>
    </xdr:to>
    <xdr:cxnSp macro="">
      <xdr:nvCxnSpPr>
        <xdr:cNvPr id="605" name="直線コネクタ 604"/>
        <xdr:cNvCxnSpPr/>
      </xdr:nvCxnSpPr>
      <xdr:spPr>
        <a:xfrm flipV="1">
          <a:off x="21323300" y="108242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147320</xdr:rowOff>
    </xdr:from>
    <xdr:to>
      <xdr:col>107</xdr:col>
      <xdr:colOff>101600</xdr:colOff>
      <xdr:row>63</xdr:row>
      <xdr:rowOff>77470</xdr:rowOff>
    </xdr:to>
    <xdr:sp macro="" textlink="">
      <xdr:nvSpPr>
        <xdr:cNvPr id="606" name="楕円 605"/>
        <xdr:cNvSpPr/>
      </xdr:nvSpPr>
      <xdr:spPr>
        <a:xfrm>
          <a:off x="20383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26670</xdr:rowOff>
    </xdr:from>
    <xdr:to>
      <xdr:col>111</xdr:col>
      <xdr:colOff>177800</xdr:colOff>
      <xdr:row>63</xdr:row>
      <xdr:rowOff>26670</xdr:rowOff>
    </xdr:to>
    <xdr:cxnSp macro="">
      <xdr:nvCxnSpPr>
        <xdr:cNvPr id="607" name="直線コネクタ 606"/>
        <xdr:cNvCxnSpPr/>
      </xdr:nvCxnSpPr>
      <xdr:spPr>
        <a:xfrm>
          <a:off x="20434300" y="1082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608" name="楕円 607"/>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26670</xdr:rowOff>
    </xdr:from>
    <xdr:to>
      <xdr:col>107</xdr:col>
      <xdr:colOff>50800</xdr:colOff>
      <xdr:row>63</xdr:row>
      <xdr:rowOff>26670</xdr:rowOff>
    </xdr:to>
    <xdr:cxnSp macro="">
      <xdr:nvCxnSpPr>
        <xdr:cNvPr id="609" name="直線コネクタ 608"/>
        <xdr:cNvCxnSpPr/>
      </xdr:nvCxnSpPr>
      <xdr:spPr>
        <a:xfrm>
          <a:off x="19545300" y="1082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151130</xdr:rowOff>
    </xdr:from>
    <xdr:to>
      <xdr:col>98</xdr:col>
      <xdr:colOff>38100</xdr:colOff>
      <xdr:row>63</xdr:row>
      <xdr:rowOff>81280</xdr:rowOff>
    </xdr:to>
    <xdr:sp macro="" textlink="">
      <xdr:nvSpPr>
        <xdr:cNvPr id="610" name="楕円 609"/>
        <xdr:cNvSpPr/>
      </xdr:nvSpPr>
      <xdr:spPr>
        <a:xfrm>
          <a:off x="18605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26670</xdr:rowOff>
    </xdr:from>
    <xdr:to>
      <xdr:col>102</xdr:col>
      <xdr:colOff>114300</xdr:colOff>
      <xdr:row>63</xdr:row>
      <xdr:rowOff>30480</xdr:rowOff>
    </xdr:to>
    <xdr:cxnSp macro="">
      <xdr:nvCxnSpPr>
        <xdr:cNvPr id="611" name="直線コネクタ 610"/>
        <xdr:cNvCxnSpPr/>
      </xdr:nvCxnSpPr>
      <xdr:spPr>
        <a:xfrm flipV="1">
          <a:off x="18656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12" name="n_1aveValue【保健センター・保健所】&#10;一人当たり面積"/>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13" name="n_2aveValue【保健センター・保健所】&#10;一人当たり面積"/>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14" name="n_3aveValue【保健センター・保健所】&#10;一人当たり面積"/>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15" name="n_4aveValue【保健センター・保健所】&#10;一人当たり面積"/>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68597</xdr:rowOff>
    </xdr:from>
    <xdr:ext cx="469744" cy="259045"/>
    <xdr:sp macro="" textlink="">
      <xdr:nvSpPr>
        <xdr:cNvPr id="616" name="n_1mainValue【保健センター・保健所】&#10;一人当たり面積"/>
        <xdr:cNvSpPr txBox="1"/>
      </xdr:nvSpPr>
      <xdr:spPr>
        <a:xfrm>
          <a:off x="21075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68597</xdr:rowOff>
    </xdr:from>
    <xdr:ext cx="469744" cy="259045"/>
    <xdr:sp macro="" textlink="">
      <xdr:nvSpPr>
        <xdr:cNvPr id="617" name="n_2mainValue【保健センター・保健所】&#10;一人当たり面積"/>
        <xdr:cNvSpPr txBox="1"/>
      </xdr:nvSpPr>
      <xdr:spPr>
        <a:xfrm>
          <a:off x="20199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618" name="n_3mainValue【保健センター・保健所】&#10;一人当たり面積"/>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72407</xdr:rowOff>
    </xdr:from>
    <xdr:ext cx="469744" cy="259045"/>
    <xdr:sp macro="" textlink="">
      <xdr:nvSpPr>
        <xdr:cNvPr id="619" name="n_4mainValue【保健センター・保健所】&#10;一人当たり面積"/>
        <xdr:cNvSpPr txBox="1"/>
      </xdr:nvSpPr>
      <xdr:spPr>
        <a:xfrm>
          <a:off x="18421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4" name="直線コネクタ 643"/>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5"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6" name="直線コネクタ 64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7"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8" name="直線コネクタ 647"/>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49" name="【消防施設】&#10;有形固定資産減価償却率平均値テキスト"/>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0" name="フローチャート: 判断 649"/>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1" name="フローチャート: 判断 650"/>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2" name="フローチャート: 判断 651"/>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3" name="フローチャート: 判断 652"/>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4" name="フローチャート: 判断 653"/>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46355</xdr:rowOff>
    </xdr:from>
    <xdr:to>
      <xdr:col>85</xdr:col>
      <xdr:colOff>177800</xdr:colOff>
      <xdr:row>83</xdr:row>
      <xdr:rowOff>147955</xdr:rowOff>
    </xdr:to>
    <xdr:sp macro="" textlink="">
      <xdr:nvSpPr>
        <xdr:cNvPr id="660" name="楕円 659"/>
        <xdr:cNvSpPr/>
      </xdr:nvSpPr>
      <xdr:spPr>
        <a:xfrm>
          <a:off x="162687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24782</xdr:rowOff>
    </xdr:from>
    <xdr:ext cx="405111" cy="259045"/>
    <xdr:sp macro="" textlink="">
      <xdr:nvSpPr>
        <xdr:cNvPr id="661" name="【消防施設】&#10;有形固定資産減価償却率該当値テキスト"/>
        <xdr:cNvSpPr txBox="1"/>
      </xdr:nvSpPr>
      <xdr:spPr>
        <a:xfrm>
          <a:off x="16357600"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36830</xdr:rowOff>
    </xdr:from>
    <xdr:to>
      <xdr:col>81</xdr:col>
      <xdr:colOff>101600</xdr:colOff>
      <xdr:row>83</xdr:row>
      <xdr:rowOff>138430</xdr:rowOff>
    </xdr:to>
    <xdr:sp macro="" textlink="">
      <xdr:nvSpPr>
        <xdr:cNvPr id="662" name="楕円 661"/>
        <xdr:cNvSpPr/>
      </xdr:nvSpPr>
      <xdr:spPr>
        <a:xfrm>
          <a:off x="15430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87630</xdr:rowOff>
    </xdr:from>
    <xdr:to>
      <xdr:col>85</xdr:col>
      <xdr:colOff>127000</xdr:colOff>
      <xdr:row>83</xdr:row>
      <xdr:rowOff>97155</xdr:rowOff>
    </xdr:to>
    <xdr:cxnSp macro="">
      <xdr:nvCxnSpPr>
        <xdr:cNvPr id="663" name="直線コネクタ 662"/>
        <xdr:cNvCxnSpPr/>
      </xdr:nvCxnSpPr>
      <xdr:spPr>
        <a:xfrm>
          <a:off x="15481300" y="143179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73025</xdr:rowOff>
    </xdr:from>
    <xdr:to>
      <xdr:col>76</xdr:col>
      <xdr:colOff>165100</xdr:colOff>
      <xdr:row>84</xdr:row>
      <xdr:rowOff>3175</xdr:rowOff>
    </xdr:to>
    <xdr:sp macro="" textlink="">
      <xdr:nvSpPr>
        <xdr:cNvPr id="664" name="楕円 663"/>
        <xdr:cNvSpPr/>
      </xdr:nvSpPr>
      <xdr:spPr>
        <a:xfrm>
          <a:off x="14541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87630</xdr:rowOff>
    </xdr:from>
    <xdr:to>
      <xdr:col>81</xdr:col>
      <xdr:colOff>50800</xdr:colOff>
      <xdr:row>83</xdr:row>
      <xdr:rowOff>123825</xdr:rowOff>
    </xdr:to>
    <xdr:cxnSp macro="">
      <xdr:nvCxnSpPr>
        <xdr:cNvPr id="665" name="直線コネクタ 664"/>
        <xdr:cNvCxnSpPr/>
      </xdr:nvCxnSpPr>
      <xdr:spPr>
        <a:xfrm flipV="1">
          <a:off x="14592300" y="143179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29211</xdr:rowOff>
    </xdr:from>
    <xdr:to>
      <xdr:col>72</xdr:col>
      <xdr:colOff>38100</xdr:colOff>
      <xdr:row>83</xdr:row>
      <xdr:rowOff>130811</xdr:rowOff>
    </xdr:to>
    <xdr:sp macro="" textlink="">
      <xdr:nvSpPr>
        <xdr:cNvPr id="666" name="楕円 665"/>
        <xdr:cNvSpPr/>
      </xdr:nvSpPr>
      <xdr:spPr>
        <a:xfrm>
          <a:off x="13652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80011</xdr:rowOff>
    </xdr:from>
    <xdr:to>
      <xdr:col>76</xdr:col>
      <xdr:colOff>114300</xdr:colOff>
      <xdr:row>83</xdr:row>
      <xdr:rowOff>123825</xdr:rowOff>
    </xdr:to>
    <xdr:cxnSp macro="">
      <xdr:nvCxnSpPr>
        <xdr:cNvPr id="667" name="直線コネクタ 666"/>
        <xdr:cNvCxnSpPr/>
      </xdr:nvCxnSpPr>
      <xdr:spPr>
        <a:xfrm>
          <a:off x="13703300" y="143103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156845</xdr:rowOff>
    </xdr:from>
    <xdr:to>
      <xdr:col>67</xdr:col>
      <xdr:colOff>101600</xdr:colOff>
      <xdr:row>83</xdr:row>
      <xdr:rowOff>86995</xdr:rowOff>
    </xdr:to>
    <xdr:sp macro="" textlink="">
      <xdr:nvSpPr>
        <xdr:cNvPr id="668" name="楕円 667"/>
        <xdr:cNvSpPr/>
      </xdr:nvSpPr>
      <xdr:spPr>
        <a:xfrm>
          <a:off x="12763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36195</xdr:rowOff>
    </xdr:from>
    <xdr:to>
      <xdr:col>71</xdr:col>
      <xdr:colOff>177800</xdr:colOff>
      <xdr:row>83</xdr:row>
      <xdr:rowOff>80011</xdr:rowOff>
    </xdr:to>
    <xdr:cxnSp macro="">
      <xdr:nvCxnSpPr>
        <xdr:cNvPr id="669" name="直線コネクタ 668"/>
        <xdr:cNvCxnSpPr/>
      </xdr:nvCxnSpPr>
      <xdr:spPr>
        <a:xfrm>
          <a:off x="12814300" y="142665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0" name="n_1aveValue【消防施設】&#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71" name="n_2aveValue【消防施設】&#10;有形固定資産減価償却率"/>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672" name="n_3aveValue【消防施設】&#10;有形固定資産減価償却率"/>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673" name="n_4aveValue【消防施設】&#10;有形固定資産減価償却率"/>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129557</xdr:rowOff>
    </xdr:from>
    <xdr:ext cx="405111" cy="259045"/>
    <xdr:sp macro="" textlink="">
      <xdr:nvSpPr>
        <xdr:cNvPr id="674" name="n_1mainValue【消防施設】&#10;有形固定資産減価償却率"/>
        <xdr:cNvSpPr txBox="1"/>
      </xdr:nvSpPr>
      <xdr:spPr>
        <a:xfrm>
          <a:off x="15266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165752</xdr:rowOff>
    </xdr:from>
    <xdr:ext cx="405111" cy="259045"/>
    <xdr:sp macro="" textlink="">
      <xdr:nvSpPr>
        <xdr:cNvPr id="675" name="n_2mainValue【消防施設】&#10;有形固定資産減価償却率"/>
        <xdr:cNvSpPr txBox="1"/>
      </xdr:nvSpPr>
      <xdr:spPr>
        <a:xfrm>
          <a:off x="14389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121938</xdr:rowOff>
    </xdr:from>
    <xdr:ext cx="405111" cy="259045"/>
    <xdr:sp macro="" textlink="">
      <xdr:nvSpPr>
        <xdr:cNvPr id="676" name="n_3mainValue【消防施設】&#10;有形固定資産減価償却率"/>
        <xdr:cNvSpPr txBox="1"/>
      </xdr:nvSpPr>
      <xdr:spPr>
        <a:xfrm>
          <a:off x="13500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78122</xdr:rowOff>
    </xdr:from>
    <xdr:ext cx="405111" cy="259045"/>
    <xdr:sp macro="" textlink="">
      <xdr:nvSpPr>
        <xdr:cNvPr id="677" name="n_4mainValue【消防施設】&#10;有形固定資産減価償却率"/>
        <xdr:cNvSpPr txBox="1"/>
      </xdr:nvSpPr>
      <xdr:spPr>
        <a:xfrm>
          <a:off x="12611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8" name="直線コネクタ 6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9" name="テキスト ボックス 6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0" name="直線コネクタ 6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1" name="テキスト ボックス 6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2" name="直線コネクタ 6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3" name="テキスト ボックス 6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4" name="直線コネクタ 6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5" name="テキスト ボックス 6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6" name="直線コネクタ 6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7" name="テキスト ボックス 6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8" name="直線コネクタ 6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9" name="テキスト ボックス 6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3" name="直線コネクタ 702"/>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4"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5" name="直線コネクタ 704"/>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6"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7" name="直線コネクタ 706"/>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08" name="【消防施設】&#10;一人当たり面積平均値テキスト"/>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09" name="フローチャート: 判断 708"/>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0" name="フローチャート: 判断 709"/>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1" name="フローチャート: 判断 710"/>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2" name="フローチャート: 判断 711"/>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3" name="フローチャート: 判断 712"/>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719" name="楕円 718"/>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80027</xdr:rowOff>
    </xdr:from>
    <xdr:ext cx="469744" cy="259045"/>
    <xdr:sp macro="" textlink="">
      <xdr:nvSpPr>
        <xdr:cNvPr id="720" name="【消防施設】&#10;一人当たり面積該当値テキスト"/>
        <xdr:cNvSpPr txBox="1"/>
      </xdr:nvSpPr>
      <xdr:spPr>
        <a:xfrm>
          <a:off x="22199600"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103232</xdr:rowOff>
    </xdr:from>
    <xdr:to>
      <xdr:col>112</xdr:col>
      <xdr:colOff>38100</xdr:colOff>
      <xdr:row>86</xdr:row>
      <xdr:rowOff>33382</xdr:rowOff>
    </xdr:to>
    <xdr:sp macro="" textlink="">
      <xdr:nvSpPr>
        <xdr:cNvPr id="721" name="楕円 720"/>
        <xdr:cNvSpPr/>
      </xdr:nvSpPr>
      <xdr:spPr>
        <a:xfrm>
          <a:off x="21272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154032</xdr:rowOff>
    </xdr:to>
    <xdr:cxnSp macro="">
      <xdr:nvCxnSpPr>
        <xdr:cNvPr id="722" name="直線コネクタ 721"/>
        <xdr:cNvCxnSpPr/>
      </xdr:nvCxnSpPr>
      <xdr:spPr>
        <a:xfrm flipV="1">
          <a:off x="21323300" y="1472565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104866</xdr:rowOff>
    </xdr:from>
    <xdr:to>
      <xdr:col>107</xdr:col>
      <xdr:colOff>101600</xdr:colOff>
      <xdr:row>86</xdr:row>
      <xdr:rowOff>35016</xdr:rowOff>
    </xdr:to>
    <xdr:sp macro="" textlink="">
      <xdr:nvSpPr>
        <xdr:cNvPr id="723" name="楕円 722"/>
        <xdr:cNvSpPr/>
      </xdr:nvSpPr>
      <xdr:spPr>
        <a:xfrm>
          <a:off x="20383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154032</xdr:rowOff>
    </xdr:from>
    <xdr:to>
      <xdr:col>111</xdr:col>
      <xdr:colOff>177800</xdr:colOff>
      <xdr:row>85</xdr:row>
      <xdr:rowOff>155666</xdr:rowOff>
    </xdr:to>
    <xdr:cxnSp macro="">
      <xdr:nvCxnSpPr>
        <xdr:cNvPr id="724" name="直線コネクタ 723"/>
        <xdr:cNvCxnSpPr/>
      </xdr:nvCxnSpPr>
      <xdr:spPr>
        <a:xfrm flipV="1">
          <a:off x="20434300" y="147272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106499</xdr:rowOff>
    </xdr:from>
    <xdr:to>
      <xdr:col>102</xdr:col>
      <xdr:colOff>165100</xdr:colOff>
      <xdr:row>86</xdr:row>
      <xdr:rowOff>36649</xdr:rowOff>
    </xdr:to>
    <xdr:sp macro="" textlink="">
      <xdr:nvSpPr>
        <xdr:cNvPr id="725" name="楕円 724"/>
        <xdr:cNvSpPr/>
      </xdr:nvSpPr>
      <xdr:spPr>
        <a:xfrm>
          <a:off x="19494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155666</xdr:rowOff>
    </xdr:from>
    <xdr:to>
      <xdr:col>107</xdr:col>
      <xdr:colOff>50800</xdr:colOff>
      <xdr:row>85</xdr:row>
      <xdr:rowOff>157299</xdr:rowOff>
    </xdr:to>
    <xdr:cxnSp macro="">
      <xdr:nvCxnSpPr>
        <xdr:cNvPr id="726" name="直線コネクタ 725"/>
        <xdr:cNvCxnSpPr/>
      </xdr:nvCxnSpPr>
      <xdr:spPr>
        <a:xfrm flipV="1">
          <a:off x="19545300" y="1472891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108131</xdr:rowOff>
    </xdr:from>
    <xdr:to>
      <xdr:col>98</xdr:col>
      <xdr:colOff>38100</xdr:colOff>
      <xdr:row>86</xdr:row>
      <xdr:rowOff>38281</xdr:rowOff>
    </xdr:to>
    <xdr:sp macro="" textlink="">
      <xdr:nvSpPr>
        <xdr:cNvPr id="727" name="楕円 726"/>
        <xdr:cNvSpPr/>
      </xdr:nvSpPr>
      <xdr:spPr>
        <a:xfrm>
          <a:off x="18605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157299</xdr:rowOff>
    </xdr:from>
    <xdr:to>
      <xdr:col>102</xdr:col>
      <xdr:colOff>114300</xdr:colOff>
      <xdr:row>85</xdr:row>
      <xdr:rowOff>158931</xdr:rowOff>
    </xdr:to>
    <xdr:cxnSp macro="">
      <xdr:nvCxnSpPr>
        <xdr:cNvPr id="728" name="直線コネクタ 727"/>
        <xdr:cNvCxnSpPr/>
      </xdr:nvCxnSpPr>
      <xdr:spPr>
        <a:xfrm flipV="1">
          <a:off x="18656300" y="147305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29" name="n_1aveValue【消防施設】&#10;一人当たり面積"/>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0" name="n_2aveValue【消防施設】&#10;一人当たり面積"/>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1" name="n_3aveValue【消防施設】&#10;一人当たり面積"/>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2"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24509</xdr:rowOff>
    </xdr:from>
    <xdr:ext cx="469744" cy="259045"/>
    <xdr:sp macro="" textlink="">
      <xdr:nvSpPr>
        <xdr:cNvPr id="733" name="n_1mainValue【消防施設】&#10;一人当たり面積"/>
        <xdr:cNvSpPr txBox="1"/>
      </xdr:nvSpPr>
      <xdr:spPr>
        <a:xfrm>
          <a:off x="210757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26143</xdr:rowOff>
    </xdr:from>
    <xdr:ext cx="469744" cy="259045"/>
    <xdr:sp macro="" textlink="">
      <xdr:nvSpPr>
        <xdr:cNvPr id="734" name="n_2mainValue【消防施設】&#10;一人当たり面積"/>
        <xdr:cNvSpPr txBox="1"/>
      </xdr:nvSpPr>
      <xdr:spPr>
        <a:xfrm>
          <a:off x="20199427" y="1477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27776</xdr:rowOff>
    </xdr:from>
    <xdr:ext cx="469744" cy="259045"/>
    <xdr:sp macro="" textlink="">
      <xdr:nvSpPr>
        <xdr:cNvPr id="735" name="n_3mainValue【消防施設】&#10;一人当たり面積"/>
        <xdr:cNvSpPr txBox="1"/>
      </xdr:nvSpPr>
      <xdr:spPr>
        <a:xfrm>
          <a:off x="19310427" y="147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29408</xdr:rowOff>
    </xdr:from>
    <xdr:ext cx="469744" cy="259045"/>
    <xdr:sp macro="" textlink="">
      <xdr:nvSpPr>
        <xdr:cNvPr id="736" name="n_4mainValue【消防施設】&#10;一人当たり面積"/>
        <xdr:cNvSpPr txBox="1"/>
      </xdr:nvSpPr>
      <xdr:spPr>
        <a:xfrm>
          <a:off x="18421427" y="1477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5" name="【庁舎】&#10;有形固定資産減価償却率平均値テキスト"/>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6" name="フローチャート: 判断 765"/>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7" name="フローチャート: 判断 766"/>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8" name="フローチャート: 判断 767"/>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69" name="フローチャート: 判断 768"/>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0" name="フローチャート: 判断 769"/>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25400</xdr:rowOff>
    </xdr:from>
    <xdr:to>
      <xdr:col>85</xdr:col>
      <xdr:colOff>177800</xdr:colOff>
      <xdr:row>100</xdr:row>
      <xdr:rowOff>127000</xdr:rowOff>
    </xdr:to>
    <xdr:sp macro="" textlink="">
      <xdr:nvSpPr>
        <xdr:cNvPr id="776" name="楕円 775"/>
        <xdr:cNvSpPr/>
      </xdr:nvSpPr>
      <xdr:spPr>
        <a:xfrm>
          <a:off x="16268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111777</xdr:rowOff>
    </xdr:from>
    <xdr:ext cx="340478" cy="259045"/>
    <xdr:sp macro="" textlink="">
      <xdr:nvSpPr>
        <xdr:cNvPr id="777" name="【庁舎】&#10;有形固定資産減価償却率該当値テキスト"/>
        <xdr:cNvSpPr txBox="1"/>
      </xdr:nvSpPr>
      <xdr:spPr>
        <a:xfrm>
          <a:off x="16357600" y="17085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86361</xdr:rowOff>
    </xdr:from>
    <xdr:to>
      <xdr:col>81</xdr:col>
      <xdr:colOff>101600</xdr:colOff>
      <xdr:row>101</xdr:row>
      <xdr:rowOff>16511</xdr:rowOff>
    </xdr:to>
    <xdr:sp macro="" textlink="">
      <xdr:nvSpPr>
        <xdr:cNvPr id="778" name="楕円 777"/>
        <xdr:cNvSpPr/>
      </xdr:nvSpPr>
      <xdr:spPr>
        <a:xfrm>
          <a:off x="15430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76200</xdr:rowOff>
    </xdr:from>
    <xdr:to>
      <xdr:col>85</xdr:col>
      <xdr:colOff>127000</xdr:colOff>
      <xdr:row>100</xdr:row>
      <xdr:rowOff>137161</xdr:rowOff>
    </xdr:to>
    <xdr:cxnSp macro="">
      <xdr:nvCxnSpPr>
        <xdr:cNvPr id="779" name="直線コネクタ 778"/>
        <xdr:cNvCxnSpPr/>
      </xdr:nvCxnSpPr>
      <xdr:spPr>
        <a:xfrm flipV="1">
          <a:off x="15481300" y="172212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165100</xdr:rowOff>
    </xdr:from>
    <xdr:to>
      <xdr:col>76</xdr:col>
      <xdr:colOff>165100</xdr:colOff>
      <xdr:row>103</xdr:row>
      <xdr:rowOff>95250</xdr:rowOff>
    </xdr:to>
    <xdr:sp macro="" textlink="">
      <xdr:nvSpPr>
        <xdr:cNvPr id="780" name="楕円 779"/>
        <xdr:cNvSpPr/>
      </xdr:nvSpPr>
      <xdr:spPr>
        <a:xfrm>
          <a:off x="14541500" y="176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137161</xdr:rowOff>
    </xdr:from>
    <xdr:to>
      <xdr:col>81</xdr:col>
      <xdr:colOff>50800</xdr:colOff>
      <xdr:row>103</xdr:row>
      <xdr:rowOff>44450</xdr:rowOff>
    </xdr:to>
    <xdr:cxnSp macro="">
      <xdr:nvCxnSpPr>
        <xdr:cNvPr id="781" name="直線コネクタ 780"/>
        <xdr:cNvCxnSpPr/>
      </xdr:nvCxnSpPr>
      <xdr:spPr>
        <a:xfrm flipV="1">
          <a:off x="14592300" y="17282161"/>
          <a:ext cx="889000" cy="42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119380</xdr:rowOff>
    </xdr:from>
    <xdr:to>
      <xdr:col>72</xdr:col>
      <xdr:colOff>38100</xdr:colOff>
      <xdr:row>103</xdr:row>
      <xdr:rowOff>49530</xdr:rowOff>
    </xdr:to>
    <xdr:sp macro="" textlink="">
      <xdr:nvSpPr>
        <xdr:cNvPr id="782" name="楕円 781"/>
        <xdr:cNvSpPr/>
      </xdr:nvSpPr>
      <xdr:spPr>
        <a:xfrm>
          <a:off x="13652500" y="176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170180</xdr:rowOff>
    </xdr:from>
    <xdr:to>
      <xdr:col>76</xdr:col>
      <xdr:colOff>114300</xdr:colOff>
      <xdr:row>103</xdr:row>
      <xdr:rowOff>44450</xdr:rowOff>
    </xdr:to>
    <xdr:cxnSp macro="">
      <xdr:nvCxnSpPr>
        <xdr:cNvPr id="783" name="直線コネクタ 782"/>
        <xdr:cNvCxnSpPr/>
      </xdr:nvCxnSpPr>
      <xdr:spPr>
        <a:xfrm>
          <a:off x="13703300" y="17658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72389</xdr:rowOff>
    </xdr:from>
    <xdr:to>
      <xdr:col>67</xdr:col>
      <xdr:colOff>101600</xdr:colOff>
      <xdr:row>103</xdr:row>
      <xdr:rowOff>2539</xdr:rowOff>
    </xdr:to>
    <xdr:sp macro="" textlink="">
      <xdr:nvSpPr>
        <xdr:cNvPr id="784" name="楕円 783"/>
        <xdr:cNvSpPr/>
      </xdr:nvSpPr>
      <xdr:spPr>
        <a:xfrm>
          <a:off x="12763500" y="175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123189</xdr:rowOff>
    </xdr:from>
    <xdr:to>
      <xdr:col>71</xdr:col>
      <xdr:colOff>177800</xdr:colOff>
      <xdr:row>102</xdr:row>
      <xdr:rowOff>170180</xdr:rowOff>
    </xdr:to>
    <xdr:cxnSp macro="">
      <xdr:nvCxnSpPr>
        <xdr:cNvPr id="785" name="直線コネクタ 784"/>
        <xdr:cNvCxnSpPr/>
      </xdr:nvCxnSpPr>
      <xdr:spPr>
        <a:xfrm>
          <a:off x="12814300" y="17611089"/>
          <a:ext cx="889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86" name="n_1aveValue【庁舎】&#10;有形固定資産減価償却率"/>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87" name="n_2aveValue【庁舎】&#10;有形固定資産減価償却率"/>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88" name="n_3aveValue【庁舎】&#10;有形固定資産減価償却率"/>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789" name="n_4aveValue【庁舎】&#10;有形固定資産減価償却率"/>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33038</xdr:rowOff>
    </xdr:from>
    <xdr:ext cx="405111" cy="259045"/>
    <xdr:sp macro="" textlink="">
      <xdr:nvSpPr>
        <xdr:cNvPr id="790" name="n_1mainValue【庁舎】&#10;有形固定資産減価償却率"/>
        <xdr:cNvSpPr txBox="1"/>
      </xdr:nvSpPr>
      <xdr:spPr>
        <a:xfrm>
          <a:off x="152660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111777</xdr:rowOff>
    </xdr:from>
    <xdr:ext cx="405111" cy="259045"/>
    <xdr:sp macro="" textlink="">
      <xdr:nvSpPr>
        <xdr:cNvPr id="791" name="n_2mainValue【庁舎】&#10;有形固定資産減価償却率"/>
        <xdr:cNvSpPr txBox="1"/>
      </xdr:nvSpPr>
      <xdr:spPr>
        <a:xfrm>
          <a:off x="14389744" y="1742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66057</xdr:rowOff>
    </xdr:from>
    <xdr:ext cx="405111" cy="259045"/>
    <xdr:sp macro="" textlink="">
      <xdr:nvSpPr>
        <xdr:cNvPr id="792" name="n_3mainValue【庁舎】&#10;有形固定資産減価償却率"/>
        <xdr:cNvSpPr txBox="1"/>
      </xdr:nvSpPr>
      <xdr:spPr>
        <a:xfrm>
          <a:off x="13500744" y="1738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19066</xdr:rowOff>
    </xdr:from>
    <xdr:ext cx="405111" cy="259045"/>
    <xdr:sp macro="" textlink="">
      <xdr:nvSpPr>
        <xdr:cNvPr id="793" name="n_4mainValue【庁舎】&#10;有形固定資産減価償却率"/>
        <xdr:cNvSpPr txBox="1"/>
      </xdr:nvSpPr>
      <xdr:spPr>
        <a:xfrm>
          <a:off x="12611744" y="1733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7" name="直線コネクタ 816"/>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8"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19" name="直線コネクタ 818"/>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0"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1" name="直線コネクタ 820"/>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2" name="【庁舎】&#10;一人当たり面積平均値テキスト"/>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3" name="フローチャート: 判断 822"/>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4" name="フローチャート: 判断 823"/>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5" name="フローチャート: 判断 824"/>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6" name="フローチャート: 判断 825"/>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7" name="フローチャート: 判断 826"/>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119380</xdr:rowOff>
    </xdr:from>
    <xdr:to>
      <xdr:col>116</xdr:col>
      <xdr:colOff>114300</xdr:colOff>
      <xdr:row>107</xdr:row>
      <xdr:rowOff>49530</xdr:rowOff>
    </xdr:to>
    <xdr:sp macro="" textlink="">
      <xdr:nvSpPr>
        <xdr:cNvPr id="833" name="楕円 832"/>
        <xdr:cNvSpPr/>
      </xdr:nvSpPr>
      <xdr:spPr>
        <a:xfrm>
          <a:off x="22110700" y="182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97807</xdr:rowOff>
    </xdr:from>
    <xdr:ext cx="469744" cy="259045"/>
    <xdr:sp macro="" textlink="">
      <xdr:nvSpPr>
        <xdr:cNvPr id="834" name="【庁舎】&#10;一人当たり面積該当値テキスト"/>
        <xdr:cNvSpPr txBox="1"/>
      </xdr:nvSpPr>
      <xdr:spPr>
        <a:xfrm>
          <a:off x="22199600"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129539</xdr:rowOff>
    </xdr:from>
    <xdr:to>
      <xdr:col>112</xdr:col>
      <xdr:colOff>38100</xdr:colOff>
      <xdr:row>106</xdr:row>
      <xdr:rowOff>59689</xdr:rowOff>
    </xdr:to>
    <xdr:sp macro="" textlink="">
      <xdr:nvSpPr>
        <xdr:cNvPr id="835" name="楕円 834"/>
        <xdr:cNvSpPr/>
      </xdr:nvSpPr>
      <xdr:spPr>
        <a:xfrm>
          <a:off x="21272500" y="181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8889</xdr:rowOff>
    </xdr:from>
    <xdr:to>
      <xdr:col>116</xdr:col>
      <xdr:colOff>63500</xdr:colOff>
      <xdr:row>106</xdr:row>
      <xdr:rowOff>170180</xdr:rowOff>
    </xdr:to>
    <xdr:cxnSp macro="">
      <xdr:nvCxnSpPr>
        <xdr:cNvPr id="836" name="直線コネクタ 835"/>
        <xdr:cNvCxnSpPr/>
      </xdr:nvCxnSpPr>
      <xdr:spPr>
        <a:xfrm>
          <a:off x="21323300" y="18182589"/>
          <a:ext cx="838200" cy="16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74930</xdr:rowOff>
    </xdr:from>
    <xdr:to>
      <xdr:col>107</xdr:col>
      <xdr:colOff>101600</xdr:colOff>
      <xdr:row>108</xdr:row>
      <xdr:rowOff>5080</xdr:rowOff>
    </xdr:to>
    <xdr:sp macro="" textlink="">
      <xdr:nvSpPr>
        <xdr:cNvPr id="837" name="楕円 836"/>
        <xdr:cNvSpPr/>
      </xdr:nvSpPr>
      <xdr:spPr>
        <a:xfrm>
          <a:off x="20383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8889</xdr:rowOff>
    </xdr:from>
    <xdr:to>
      <xdr:col>111</xdr:col>
      <xdr:colOff>177800</xdr:colOff>
      <xdr:row>107</xdr:row>
      <xdr:rowOff>125730</xdr:rowOff>
    </xdr:to>
    <xdr:cxnSp macro="">
      <xdr:nvCxnSpPr>
        <xdr:cNvPr id="838" name="直線コネクタ 837"/>
        <xdr:cNvCxnSpPr/>
      </xdr:nvCxnSpPr>
      <xdr:spPr>
        <a:xfrm flipV="1">
          <a:off x="20434300" y="18182589"/>
          <a:ext cx="889000" cy="28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76200</xdr:rowOff>
    </xdr:from>
    <xdr:to>
      <xdr:col>102</xdr:col>
      <xdr:colOff>165100</xdr:colOff>
      <xdr:row>108</xdr:row>
      <xdr:rowOff>6350</xdr:rowOff>
    </xdr:to>
    <xdr:sp macro="" textlink="">
      <xdr:nvSpPr>
        <xdr:cNvPr id="839" name="楕円 838"/>
        <xdr:cNvSpPr/>
      </xdr:nvSpPr>
      <xdr:spPr>
        <a:xfrm>
          <a:off x="19494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125730</xdr:rowOff>
    </xdr:from>
    <xdr:to>
      <xdr:col>107</xdr:col>
      <xdr:colOff>50800</xdr:colOff>
      <xdr:row>107</xdr:row>
      <xdr:rowOff>127000</xdr:rowOff>
    </xdr:to>
    <xdr:cxnSp macro="">
      <xdr:nvCxnSpPr>
        <xdr:cNvPr id="840" name="直線コネクタ 839"/>
        <xdr:cNvCxnSpPr/>
      </xdr:nvCxnSpPr>
      <xdr:spPr>
        <a:xfrm flipV="1">
          <a:off x="19545300" y="184708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77470</xdr:rowOff>
    </xdr:from>
    <xdr:to>
      <xdr:col>98</xdr:col>
      <xdr:colOff>38100</xdr:colOff>
      <xdr:row>108</xdr:row>
      <xdr:rowOff>7620</xdr:rowOff>
    </xdr:to>
    <xdr:sp macro="" textlink="">
      <xdr:nvSpPr>
        <xdr:cNvPr id="841" name="楕円 840"/>
        <xdr:cNvSpPr/>
      </xdr:nvSpPr>
      <xdr:spPr>
        <a:xfrm>
          <a:off x="18605500" y="184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127000</xdr:rowOff>
    </xdr:from>
    <xdr:to>
      <xdr:col>102</xdr:col>
      <xdr:colOff>114300</xdr:colOff>
      <xdr:row>107</xdr:row>
      <xdr:rowOff>128270</xdr:rowOff>
    </xdr:to>
    <xdr:cxnSp macro="">
      <xdr:nvCxnSpPr>
        <xdr:cNvPr id="842" name="直線コネクタ 841"/>
        <xdr:cNvCxnSpPr/>
      </xdr:nvCxnSpPr>
      <xdr:spPr>
        <a:xfrm flipV="1">
          <a:off x="18656300" y="184721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3" name="n_1aveValue【庁舎】&#10;一人当たり面積"/>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4" name="n_2aveValue【庁舎】&#10;一人当たり面積"/>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5" name="n_3aveValue【庁舎】&#10;一人当たり面積"/>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46" name="n_4aveValue【庁舎】&#10;一人当たり面積"/>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50816</xdr:rowOff>
    </xdr:from>
    <xdr:ext cx="469744" cy="259045"/>
    <xdr:sp macro="" textlink="">
      <xdr:nvSpPr>
        <xdr:cNvPr id="847" name="n_1mainValue【庁舎】&#10;一人当たり面積"/>
        <xdr:cNvSpPr txBox="1"/>
      </xdr:nvSpPr>
      <xdr:spPr>
        <a:xfrm>
          <a:off x="21075727" y="1822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167657</xdr:rowOff>
    </xdr:from>
    <xdr:ext cx="469744" cy="259045"/>
    <xdr:sp macro="" textlink="">
      <xdr:nvSpPr>
        <xdr:cNvPr id="848" name="n_2mainValue【庁舎】&#10;一人当たり面積"/>
        <xdr:cNvSpPr txBox="1"/>
      </xdr:nvSpPr>
      <xdr:spPr>
        <a:xfrm>
          <a:off x="20199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168927</xdr:rowOff>
    </xdr:from>
    <xdr:ext cx="469744" cy="259045"/>
    <xdr:sp macro="" textlink="">
      <xdr:nvSpPr>
        <xdr:cNvPr id="849" name="n_3mainValue【庁舎】&#10;一人当たり面積"/>
        <xdr:cNvSpPr txBox="1"/>
      </xdr:nvSpPr>
      <xdr:spPr>
        <a:xfrm>
          <a:off x="19310427" y="185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170197</xdr:rowOff>
    </xdr:from>
    <xdr:ext cx="469744" cy="259045"/>
    <xdr:sp macro="" textlink="">
      <xdr:nvSpPr>
        <xdr:cNvPr id="850" name="n_4mainValue【庁舎】&#10;一人当たり面積"/>
        <xdr:cNvSpPr txBox="1"/>
      </xdr:nvSpPr>
      <xdr:spPr>
        <a:xfrm>
          <a:off x="18421427" y="1851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類似団体と比較して特に有形固定資産減価償却率が高くなっている施設は、体育館・プール、保健センター・保健所、消防施設である。</a:t>
          </a:r>
          <a:endParaRPr lang="ja-JP" altLang="ja-JP" sz="1400">
            <a:effectLst/>
          </a:endParaRPr>
        </a:p>
        <a:p>
          <a:r>
            <a:rPr kumimoji="1" lang="ja-JP" altLang="ja-JP" sz="1100">
              <a:solidFill>
                <a:schemeClr val="dk1"/>
              </a:solidFill>
              <a:effectLst/>
              <a:latin typeface="+mn-lt"/>
              <a:ea typeface="+mn-ea"/>
              <a:cs typeface="+mn-cs"/>
            </a:rPr>
            <a:t>体育館・プールについては、建築年が</a:t>
          </a:r>
          <a:r>
            <a:rPr kumimoji="1" lang="en-US" altLang="ja-JP" sz="1100">
              <a:solidFill>
                <a:schemeClr val="dk1"/>
              </a:solidFill>
              <a:effectLst/>
              <a:latin typeface="+mn-lt"/>
              <a:ea typeface="+mn-ea"/>
              <a:cs typeface="+mn-cs"/>
            </a:rPr>
            <a:t>1980</a:t>
          </a:r>
          <a:r>
            <a:rPr kumimoji="1" lang="ja-JP" altLang="ja-JP" sz="1100">
              <a:solidFill>
                <a:schemeClr val="dk1"/>
              </a:solidFill>
              <a:effectLst/>
              <a:latin typeface="+mn-lt"/>
              <a:ea typeface="+mn-ea"/>
              <a:cs typeface="+mn-cs"/>
            </a:rPr>
            <a:t>年と老朽化しており、公共施設等総合管理計画に沿って、修繕及び更新等の整理を行っていく必要がある。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25,975
25,560
91.50
14,857,609
14,709,521
72,799
7,892,694
18,752,401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前年度に比べて、市民税や</a:t>
          </a:r>
          <a:r>
            <a:rPr kumimoji="1" lang="ja-JP" altLang="en-US" sz="1100">
              <a:solidFill>
                <a:schemeClr val="dk1"/>
              </a:solidFill>
              <a:effectLst/>
              <a:latin typeface="+mn-lt"/>
              <a:ea typeface="+mn-ea"/>
              <a:cs typeface="+mn-cs"/>
            </a:rPr>
            <a:t>たばこ税</a:t>
          </a:r>
          <a:r>
            <a:rPr kumimoji="1" lang="ja-JP" altLang="ja-JP" sz="1100">
              <a:solidFill>
                <a:schemeClr val="dk1"/>
              </a:solidFill>
              <a:effectLst/>
              <a:latin typeface="+mn-lt"/>
              <a:ea typeface="+mn-ea"/>
              <a:cs typeface="+mn-cs"/>
            </a:rPr>
            <a:t>等の減収により、</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と類似団体平均と同じ水準となっている。</a:t>
          </a:r>
          <a:endParaRPr lang="ja-JP" altLang="ja-JP" sz="1400">
            <a:effectLst/>
          </a:endParaRPr>
        </a:p>
        <a:p>
          <a:r>
            <a:rPr kumimoji="1" lang="ja-JP" altLang="ja-JP" sz="1100">
              <a:solidFill>
                <a:schemeClr val="dk1"/>
              </a:solidFill>
              <a:effectLst/>
              <a:latin typeface="+mn-lt"/>
              <a:ea typeface="+mn-ea"/>
              <a:cs typeface="+mn-cs"/>
            </a:rPr>
            <a:t>全国平均を上回る高齢化率（令和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37.0</a:t>
          </a:r>
          <a:r>
            <a:rPr kumimoji="1" lang="ja-JP" altLang="ja-JP" sz="1100">
              <a:solidFill>
                <a:schemeClr val="dk1"/>
              </a:solidFill>
              <a:effectLst/>
              <a:latin typeface="+mn-lt"/>
              <a:ea typeface="+mn-ea"/>
              <a:cs typeface="+mn-cs"/>
            </a:rPr>
            <a:t>％）は前年と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同水準（令和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36.9</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今後も税収の徴収率向上対策などに努め、企業誘致施策の実施等により税収増の取組を行うなど財政基盤を強化する必要がある。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49530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91.3</a:t>
          </a:r>
          <a:r>
            <a:rPr kumimoji="1" lang="ja-JP" altLang="ja-JP" sz="1100">
              <a:solidFill>
                <a:schemeClr val="dk1"/>
              </a:solidFill>
              <a:effectLst/>
              <a:latin typeface="+mn-lt"/>
              <a:ea typeface="+mn-ea"/>
              <a:cs typeface="+mn-cs"/>
            </a:rPr>
            <a:t>％で類似団体平均を下回っている。今後とも、事務事業の見直しを更に進めるとともに、すべての事務事業の優先度を厳しく点検し、優先度の低い事務事業について、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24493</xdr:rowOff>
    </xdr:from>
    <xdr:to>
      <xdr:col>23</xdr:col>
      <xdr:colOff>133350</xdr:colOff>
      <xdr:row>60</xdr:row>
      <xdr:rowOff>35741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40043"/>
          <a:ext cx="8382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61504</xdr:rowOff>
    </xdr:from>
    <xdr:to>
      <xdr:col>19</xdr:col>
      <xdr:colOff>133350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0560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61504</xdr:rowOff>
    </xdr:from>
    <xdr:to>
      <xdr:col>15</xdr:col>
      <xdr:colOff>82550</xdr:colOff>
      <xdr:row>59</xdr:row>
      <xdr:rowOff>138249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05604"/>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138249</xdr:rowOff>
    </xdr:from>
    <xdr:to>
      <xdr:col>11</xdr:col>
      <xdr:colOff>31750</xdr:colOff>
      <xdr:row>60</xdr:row>
      <xdr:rowOff>80554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53799"/>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156391</xdr:rowOff>
    </xdr:from>
    <xdr:to>
      <xdr:col>23</xdr:col>
      <xdr:colOff>184150</xdr:colOff>
      <xdr:row>60</xdr:row>
      <xdr:rowOff>86541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1468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145143</xdr:rowOff>
    </xdr:from>
    <xdr:to>
      <xdr:col>19</xdr:col>
      <xdr:colOff>184150</xdr:colOff>
      <xdr:row>59</xdr:row>
      <xdr:rowOff>75293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85470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5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10704</xdr:rowOff>
    </xdr:from>
    <xdr:to>
      <xdr:col>15</xdr:col>
      <xdr:colOff>133350</xdr:colOff>
      <xdr:row>58</xdr:row>
      <xdr:rowOff>112304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122481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87449</xdr:rowOff>
    </xdr:from>
    <xdr:to>
      <xdr:col>11</xdr:col>
      <xdr:colOff>82550</xdr:colOff>
      <xdr:row>60</xdr:row>
      <xdr:rowOff>17599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27776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29754</xdr:rowOff>
    </xdr:from>
    <xdr:to>
      <xdr:col>7</xdr:col>
      <xdr:colOff>31750</xdr:colOff>
      <xdr:row>60</xdr:row>
      <xdr:rowOff>131354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141531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人件費、物件費及び維持補修費の人口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を下回っているのは、主に人件費が要因となっている。これは主に長期間にわたり退職者不補充を実施し、職員数が削減されたためである。今後も、行財政改革の取組を通じて人件費の削減や指定管理者制度を活用して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136170</xdr:rowOff>
    </xdr:from>
    <xdr:to>
      <xdr:col>23</xdr:col>
      <xdr:colOff>133350</xdr:colOff>
      <xdr:row>81</xdr:row>
      <xdr:rowOff>141660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23620"/>
          <a:ext cx="838200" cy="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126820</xdr:rowOff>
    </xdr:from>
    <xdr:to>
      <xdr:col>19</xdr:col>
      <xdr:colOff>133350</xdr:colOff>
      <xdr:row>81</xdr:row>
      <xdr:rowOff>136170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14270"/>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126426</xdr:rowOff>
    </xdr:from>
    <xdr:to>
      <xdr:col>15</xdr:col>
      <xdr:colOff>82550</xdr:colOff>
      <xdr:row>81</xdr:row>
      <xdr:rowOff>126820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13876"/>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126426</xdr:rowOff>
    </xdr:from>
    <xdr:to>
      <xdr:col>11</xdr:col>
      <xdr:colOff>31750</xdr:colOff>
      <xdr:row>81</xdr:row>
      <xdr:rowOff>128913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013876"/>
          <a:ext cx="889000" cy="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90860</xdr:rowOff>
    </xdr:from>
    <xdr:to>
      <xdr:col>23</xdr:col>
      <xdr:colOff>184150</xdr:colOff>
      <xdr:row>82</xdr:row>
      <xdr:rowOff>21010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12137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85370</xdr:rowOff>
    </xdr:from>
    <xdr:to>
      <xdr:col>19</xdr:col>
      <xdr:colOff>184150</xdr:colOff>
      <xdr:row>82</xdr:row>
      <xdr:rowOff>15520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25697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41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76020</xdr:rowOff>
    </xdr:from>
    <xdr:to>
      <xdr:col>15</xdr:col>
      <xdr:colOff>133350</xdr:colOff>
      <xdr:row>82</xdr:row>
      <xdr:rowOff>6170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6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16347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3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75626</xdr:rowOff>
    </xdr:from>
    <xdr:to>
      <xdr:col>11</xdr:col>
      <xdr:colOff>82550</xdr:colOff>
      <xdr:row>82</xdr:row>
      <xdr:rowOff>5776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6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15953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3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78113</xdr:rowOff>
    </xdr:from>
    <xdr:to>
      <xdr:col>7</xdr:col>
      <xdr:colOff>31750</xdr:colOff>
      <xdr:row>82</xdr:row>
      <xdr:rowOff>8263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18440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ラスパイレス指数は類似団体平均を若干下回っている。</a:t>
          </a:r>
          <a:endParaRPr lang="ja-JP" altLang="ja-JP" sz="1400">
            <a:effectLst/>
          </a:endParaRPr>
        </a:p>
        <a:p>
          <a:r>
            <a:rPr kumimoji="1" lang="ja-JP" altLang="ja-JP" sz="1100">
              <a:solidFill>
                <a:schemeClr val="dk1"/>
              </a:solidFill>
              <a:effectLst/>
              <a:latin typeface="+mn-lt"/>
              <a:ea typeface="+mn-ea"/>
              <a:cs typeface="+mn-cs"/>
            </a:rPr>
            <a:t>今後は特殊勤務手当等の各種手当の総点検を行うなど、より一層の給与の適正化に努める。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34572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256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115005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792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5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128411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4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市人口は減少傾向にあるが、人口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年度においては類似団体平均と比べて、若干下回っている。今後も退職者不補充を行うなど新規採用者の抑制に努めたい。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110659</xdr:rowOff>
    </xdr:from>
    <xdr:to>
      <xdr:col>81</xdr:col>
      <xdr:colOff>44450</xdr:colOff>
      <xdr:row>60</xdr:row>
      <xdr:rowOff>128355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97659"/>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110659</xdr:rowOff>
    </xdr:from>
    <xdr:to>
      <xdr:col>77</xdr:col>
      <xdr:colOff>44450</xdr:colOff>
      <xdr:row>60</xdr:row>
      <xdr:rowOff>124333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397659"/>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117898</xdr:rowOff>
    </xdr:from>
    <xdr:to>
      <xdr:col>72</xdr:col>
      <xdr:colOff>203200</xdr:colOff>
      <xdr:row>60</xdr:row>
      <xdr:rowOff>124333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04898"/>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117898</xdr:rowOff>
    </xdr:from>
    <xdr:to>
      <xdr:col>68</xdr:col>
      <xdr:colOff>152400</xdr:colOff>
      <xdr:row>60</xdr:row>
      <xdr:rowOff>133985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40489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77555</xdr:rowOff>
    </xdr:from>
    <xdr:to>
      <xdr:col>81</xdr:col>
      <xdr:colOff>95250</xdr:colOff>
      <xdr:row>61</xdr:row>
      <xdr:rowOff>7705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94082</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0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59859</xdr:rowOff>
    </xdr:from>
    <xdr:to>
      <xdr:col>77</xdr:col>
      <xdr:colOff>95250</xdr:colOff>
      <xdr:row>60</xdr:row>
      <xdr:rowOff>161459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15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73533</xdr:rowOff>
    </xdr:from>
    <xdr:to>
      <xdr:col>73</xdr:col>
      <xdr:colOff>44450</xdr:colOff>
      <xdr:row>61</xdr:row>
      <xdr:rowOff>3683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13860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2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67098</xdr:rowOff>
    </xdr:from>
    <xdr:to>
      <xdr:col>68</xdr:col>
      <xdr:colOff>203200</xdr:colOff>
      <xdr:row>60</xdr:row>
      <xdr:rowOff>168698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7425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169562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％と類似団体平均を上回っている。主な要因としては、老朽化した公共施設の建替など大型の整備事業が集中しており、公債費が増加したことが挙げられる。</a:t>
          </a:r>
          <a:endParaRPr lang="ja-JP" altLang="ja-JP" sz="1400">
            <a:effectLst/>
          </a:endParaRPr>
        </a:p>
        <a:p>
          <a:r>
            <a:rPr kumimoji="1" lang="ja-JP" altLang="ja-JP" sz="1100">
              <a:solidFill>
                <a:schemeClr val="dk1"/>
              </a:solidFill>
              <a:effectLst/>
              <a:latin typeface="+mn-lt"/>
              <a:ea typeface="+mn-ea"/>
              <a:cs typeface="+mn-cs"/>
            </a:rPr>
            <a:t>今後も公債費の増加が見込まれるため、行財政改革の取組を通じて普通建設事業の見直しを行い、可能な限り公債費負担を軽減する。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72284</xdr:rowOff>
    </xdr:from>
    <xdr:to>
      <xdr:col>81</xdr:col>
      <xdr:colOff>44450</xdr:colOff>
      <xdr:row>37</xdr:row>
      <xdr:rowOff>84349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1593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72284</xdr:rowOff>
    </xdr:from>
    <xdr:to>
      <xdr:col>77</xdr:col>
      <xdr:colOff>44450</xdr:colOff>
      <xdr:row>37</xdr:row>
      <xdr:rowOff>80328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1593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80328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2196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92392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21967"/>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33549</xdr:rowOff>
    </xdr:from>
    <xdr:to>
      <xdr:col>81</xdr:col>
      <xdr:colOff>95250</xdr:colOff>
      <xdr:row>37</xdr:row>
      <xdr:rowOff>135149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5626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4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21484</xdr:rowOff>
    </xdr:from>
    <xdr:to>
      <xdr:col>77</xdr:col>
      <xdr:colOff>95250</xdr:colOff>
      <xdr:row>37</xdr:row>
      <xdr:rowOff>123084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107861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5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29528</xdr:rowOff>
    </xdr:from>
    <xdr:to>
      <xdr:col>73</xdr:col>
      <xdr:colOff>44450</xdr:colOff>
      <xdr:row>37</xdr:row>
      <xdr:rowOff>131128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115905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113894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41592</xdr:rowOff>
    </xdr:from>
    <xdr:to>
      <xdr:col>64</xdr:col>
      <xdr:colOff>152400</xdr:colOff>
      <xdr:row>37</xdr:row>
      <xdr:rowOff>143192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127970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7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a:t>
          </a:r>
          <a:r>
            <a:rPr kumimoji="1" lang="en-US" altLang="ja-JP" sz="1100">
              <a:solidFill>
                <a:schemeClr val="dk1"/>
              </a:solidFill>
              <a:effectLst/>
              <a:latin typeface="+mn-lt"/>
              <a:ea typeface="+mn-ea"/>
              <a:cs typeface="+mn-cs"/>
            </a:rPr>
            <a:t>65.3</a:t>
          </a:r>
          <a:r>
            <a:rPr kumimoji="1" lang="ja-JP" altLang="ja-JP" sz="1100">
              <a:solidFill>
                <a:schemeClr val="dk1"/>
              </a:solidFill>
              <a:effectLst/>
              <a:latin typeface="+mn-lt"/>
              <a:ea typeface="+mn-ea"/>
              <a:cs typeface="+mn-cs"/>
            </a:rPr>
            <a:t>％と類似団体比率を上回っている。主な要因としては、公共施設等適正管理推進事業等に係る地方債現在高の増加が挙げられる。近年は老朽化した公共施設の建替など大型の整備事業が集中しており、今後も地方債の増加が見込まれるため、行財政改革の取組を通じて普通建設事業の見直しを行い、市債の発行において将来負担を考慮し慎重に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152696</xdr:rowOff>
    </xdr:from>
    <xdr:to>
      <xdr:col>81</xdr:col>
      <xdr:colOff>44450</xdr:colOff>
      <xdr:row>17</xdr:row>
      <xdr:rowOff>52832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95896"/>
          <a:ext cx="8382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52832</xdr:rowOff>
    </xdr:from>
    <xdr:to>
      <xdr:col>77</xdr:col>
      <xdr:colOff>44450</xdr:colOff>
      <xdr:row>17</xdr:row>
      <xdr:rowOff>71332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67482"/>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71332</xdr:rowOff>
    </xdr:from>
    <xdr:to>
      <xdr:col>72</xdr:col>
      <xdr:colOff>203200</xdr:colOff>
      <xdr:row>17</xdr:row>
      <xdr:rowOff>78571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8598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78571</xdr:rowOff>
    </xdr:from>
    <xdr:to>
      <xdr:col>68</xdr:col>
      <xdr:colOff>152400</xdr:colOff>
      <xdr:row>18</xdr:row>
      <xdr:rowOff>44662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93221"/>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101896</xdr:rowOff>
    </xdr:from>
    <xdr:to>
      <xdr:col>81</xdr:col>
      <xdr:colOff>95250</xdr:colOff>
      <xdr:row>17</xdr:row>
      <xdr:rowOff>32046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4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73973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1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2032</xdr:rowOff>
    </xdr:from>
    <xdr:to>
      <xdr:col>77</xdr:col>
      <xdr:colOff>95250</xdr:colOff>
      <xdr:row>17</xdr:row>
      <xdr:rowOff>103632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88409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03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20532</xdr:rowOff>
    </xdr:from>
    <xdr:to>
      <xdr:col>73</xdr:col>
      <xdr:colOff>44450</xdr:colOff>
      <xdr:row>17</xdr:row>
      <xdr:rowOff>122132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106909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2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27771</xdr:rowOff>
    </xdr:from>
    <xdr:to>
      <xdr:col>68</xdr:col>
      <xdr:colOff>203200</xdr:colOff>
      <xdr:row>17</xdr:row>
      <xdr:rowOff>129371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114148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2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165312</xdr:rowOff>
    </xdr:from>
    <xdr:to>
      <xdr:col>64</xdr:col>
      <xdr:colOff>152400</xdr:colOff>
      <xdr:row>18</xdr:row>
      <xdr:rowOff>95462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80239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6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25,975
25,560
91.50
14,857,609
14,709,521
72,799
7,892,694
18,752,401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24.8</a:t>
          </a:r>
          <a:r>
            <a:rPr kumimoji="1" lang="ja-JP" altLang="ja-JP" sz="1100">
              <a:solidFill>
                <a:schemeClr val="dk1"/>
              </a:solidFill>
              <a:effectLst/>
              <a:latin typeface="+mn-lt"/>
              <a:ea typeface="+mn-ea"/>
              <a:cs typeface="+mn-cs"/>
            </a:rPr>
            <a:t>％と類似団体平均を下回った。今後も行財政改革の取組を通じて人件費の削減に努める。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39</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39</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57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物件費においては前年より</a:t>
          </a:r>
          <a:r>
            <a:rPr kumimoji="1" lang="en-US" altLang="ja-JP" sz="1100">
              <a:solidFill>
                <a:schemeClr val="dk1"/>
              </a:solidFill>
              <a:effectLst/>
              <a:latin typeface="+mn-lt"/>
              <a:ea typeface="+mn-ea"/>
              <a:cs typeface="+mn-cs"/>
            </a:rPr>
            <a:t>111,700</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、経常収支比率は、令和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％と類似団体平均を下回っている。今後についても安易な業務委託を避け、費用対効果を検証しながら費用の削減に努める。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134620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511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123190</xdr:rowOff>
    </xdr:from>
    <xdr:to>
      <xdr:col>78</xdr:col>
      <xdr:colOff>69850</xdr:colOff>
      <xdr:row>14</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52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123190</xdr:rowOff>
    </xdr:from>
    <xdr:to>
      <xdr:col>73</xdr:col>
      <xdr:colOff>180975</xdr:colOff>
      <xdr:row>14</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52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15</xdr:row>
      <xdr:rowOff>8890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130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83820</xdr:rowOff>
    </xdr:from>
    <xdr:to>
      <xdr:col>82</xdr:col>
      <xdr:colOff>158750</xdr:colOff>
      <xdr:row>15</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100347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72390</xdr:rowOff>
    </xdr:from>
    <xdr:to>
      <xdr:col>74</xdr:col>
      <xdr:colOff>31750</xdr:colOff>
      <xdr:row>14</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扶助費に係る経常収支比率は、令和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％と類似団体平均を大きく上回っており、要因としては、</a:t>
          </a:r>
          <a:r>
            <a:rPr kumimoji="1" lang="ja-JP" altLang="en-US" sz="1100">
              <a:solidFill>
                <a:schemeClr val="dk1"/>
              </a:solidFill>
              <a:effectLst/>
              <a:latin typeface="+mn-lt"/>
              <a:ea typeface="+mn-ea"/>
              <a:cs typeface="+mn-cs"/>
            </a:rPr>
            <a:t>生活保護費が</a:t>
          </a:r>
          <a:r>
            <a:rPr kumimoji="1" lang="ja-JP" altLang="ja-JP" sz="1100">
              <a:solidFill>
                <a:schemeClr val="dk1"/>
              </a:solidFill>
              <a:effectLst/>
              <a:latin typeface="+mn-lt"/>
              <a:ea typeface="+mn-ea"/>
              <a:cs typeface="+mn-cs"/>
            </a:rPr>
            <a:t>挙げられる。今後も資格審査等の事務を適正に行っていく。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101600</xdr:rowOff>
    </xdr:from>
    <xdr:to>
      <xdr:col>24</xdr:col>
      <xdr:colOff>25400</xdr:colOff>
      <xdr:row>62</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886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95250</xdr:rowOff>
    </xdr:from>
    <xdr:to>
      <xdr:col>19</xdr:col>
      <xdr:colOff>187325</xdr:colOff>
      <xdr:row>60</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10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6350</xdr:rowOff>
    </xdr:from>
    <xdr:to>
      <xdr:col>15</xdr:col>
      <xdr:colOff>98425</xdr:colOff>
      <xdr:row>59</xdr:row>
      <xdr:rowOff>95250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21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59</xdr:row>
      <xdr:rowOff>6350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94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120650</xdr:rowOff>
    </xdr:from>
    <xdr:to>
      <xdr:col>24</xdr:col>
      <xdr:colOff>76200</xdr:colOff>
      <xdr:row>62</xdr:row>
      <xdr:rowOff>50800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50800</xdr:rowOff>
    </xdr:from>
    <xdr:to>
      <xdr:col>20</xdr:col>
      <xdr:colOff>38100</xdr:colOff>
      <xdr:row>60</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137177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2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44450</xdr:rowOff>
    </xdr:from>
    <xdr:to>
      <xdr:col>15</xdr:col>
      <xdr:colOff>149225</xdr:colOff>
      <xdr:row>59</xdr:row>
      <xdr:rowOff>146050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127000</xdr:rowOff>
    </xdr:from>
    <xdr:to>
      <xdr:col>11</xdr:col>
      <xdr:colOff>60325</xdr:colOff>
      <xdr:row>59</xdr:row>
      <xdr:rowOff>57150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41927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その他に係る経常収支比率は、令和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％と類似団体平均と比較し、少し上回っている。国民健康保険特別会計等の赤字補填に係る繰出金は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している。今後、特別会計の繰出金については、繰出基準等に基づいた適正な執行に努める。また、公営企業会計においては独立採算制の原則に立ち返った経営の健全化に努める。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58</xdr:row>
      <xdr:rowOff>61685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078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135165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3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3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61685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116312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補助費等に係る経常収支比率は、令和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％と類似団体平均を下回っている。今後も、各種団体や一部事務組合などへの補助金については、補助要綱の交付要件や補助基準などに基づいて適正な執行に努める。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78994</xdr:rowOff>
    </xdr:from>
    <xdr:to>
      <xdr:col>82</xdr:col>
      <xdr:colOff>107950</xdr:colOff>
      <xdr:row>35</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797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60706</xdr:rowOff>
    </xdr:from>
    <xdr:to>
      <xdr:col>78</xdr:col>
      <xdr:colOff>69850</xdr:colOff>
      <xdr:row>35</xdr:row>
      <xdr:rowOff>78994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614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60706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340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340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28194</xdr:rowOff>
    </xdr:from>
    <xdr:to>
      <xdr:col>78</xdr:col>
      <xdr:colOff>120650</xdr:colOff>
      <xdr:row>35</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139971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xdr:rowOff>
    </xdr:from>
    <xdr:to>
      <xdr:col>74</xdr:col>
      <xdr:colOff>31750</xdr:colOff>
      <xdr:row>35</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121683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153924</xdr:rowOff>
    </xdr:from>
    <xdr:to>
      <xdr:col>69</xdr:col>
      <xdr:colOff>142875</xdr:colOff>
      <xdr:row>35</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94251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公債費に係る経常収支比率は、令和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19.2%</a:t>
          </a:r>
          <a:r>
            <a:rPr kumimoji="1" lang="ja-JP" altLang="ja-JP" sz="1100">
              <a:solidFill>
                <a:schemeClr val="dk1"/>
              </a:solidFill>
              <a:effectLst/>
              <a:latin typeface="+mn-lt"/>
              <a:ea typeface="+mn-ea"/>
              <a:cs typeface="+mn-cs"/>
            </a:rPr>
            <a:t>と類似団体平均と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同じ水準となっている。</a:t>
          </a:r>
          <a:endParaRPr lang="ja-JP" altLang="ja-JP" sz="1400">
            <a:effectLst/>
          </a:endParaRPr>
        </a:p>
        <a:p>
          <a:r>
            <a:rPr kumimoji="1" lang="ja-JP" altLang="ja-JP"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56,140</a:t>
          </a:r>
          <a:r>
            <a:rPr kumimoji="1" lang="ja-JP" altLang="ja-JP" sz="1100">
              <a:solidFill>
                <a:schemeClr val="dk1"/>
              </a:solidFill>
              <a:effectLst/>
              <a:latin typeface="+mn-lt"/>
              <a:ea typeface="+mn-ea"/>
              <a:cs typeface="+mn-cs"/>
            </a:rPr>
            <a:t>千円の減額となっているものの、</a:t>
          </a:r>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老朽化した公共施設の建替など大型の整備事業が</a:t>
          </a:r>
          <a:r>
            <a:rPr kumimoji="1" lang="ja-JP" altLang="en-US" sz="1100">
              <a:solidFill>
                <a:schemeClr val="dk1"/>
              </a:solidFill>
              <a:effectLst/>
              <a:latin typeface="+mn-lt"/>
              <a:ea typeface="+mn-ea"/>
              <a:cs typeface="+mn-cs"/>
            </a:rPr>
            <a:t>集中</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公債費の増加が見込まれるため、行財政改革の取組を通じて普通建設事業の見直しを行い、公債費の削減に努める。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75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27940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82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48895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866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48895</xdr:rowOff>
    </xdr:from>
    <xdr:to>
      <xdr:col>11</xdr:col>
      <xdr:colOff>9525</xdr:colOff>
      <xdr:row>75</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076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148590</xdr:rowOff>
    </xdr:from>
    <xdr:to>
      <xdr:col>15</xdr:col>
      <xdr:colOff>149225</xdr:colOff>
      <xdr:row>75</xdr:row>
      <xdr:rowOff>78740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63517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169545</xdr:rowOff>
    </xdr:from>
    <xdr:to>
      <xdr:col>11</xdr:col>
      <xdr:colOff>60325</xdr:colOff>
      <xdr:row>75</xdr:row>
      <xdr:rowOff>99695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84472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扶助費に係る経常収支比率が類似団体平均を上回っているものの、物件費に係る経常収支比率は類似団体平均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下回っている。公債費以外に係る経常収支比率としては、</a:t>
          </a:r>
          <a:r>
            <a:rPr kumimoji="1" lang="en-US" altLang="ja-JP" sz="1100">
              <a:solidFill>
                <a:schemeClr val="dk1"/>
              </a:solidFill>
              <a:effectLst/>
              <a:latin typeface="+mn-lt"/>
              <a:ea typeface="+mn-ea"/>
              <a:cs typeface="+mn-cs"/>
            </a:rPr>
            <a:t>72.1</a:t>
          </a:r>
          <a:r>
            <a:rPr kumimoji="1" lang="ja-JP" altLang="ja-JP" sz="1100">
              <a:solidFill>
                <a:schemeClr val="dk1"/>
              </a:solidFill>
              <a:effectLst/>
              <a:latin typeface="+mn-lt"/>
              <a:ea typeface="+mn-ea"/>
              <a:cs typeface="+mn-cs"/>
            </a:rPr>
            <a:t>％と類似団体平均をやや下回っている。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76</xdr:row>
      <xdr:rowOff>108713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78308"/>
          <a:ext cx="8382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xdr:rowOff>
    </xdr:from>
    <xdr:to>
      <xdr:col>78</xdr:col>
      <xdr:colOff>69850</xdr:colOff>
      <xdr:row>75</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69085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xdr:rowOff>
    </xdr:from>
    <xdr:to>
      <xdr:col>73</xdr:col>
      <xdr:colOff>180975</xdr:colOff>
      <xdr:row>75</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69085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76</xdr:row>
      <xdr:rowOff>40132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69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140208</xdr:rowOff>
    </xdr:from>
    <xdr:to>
      <xdr:col>78</xdr:col>
      <xdr:colOff>120650</xdr:colOff>
      <xdr:row>75</xdr:row>
      <xdr:rowOff>70358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80535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124206</xdr:rowOff>
    </xdr:from>
    <xdr:to>
      <xdr:col>74</xdr:col>
      <xdr:colOff>31750</xdr:colOff>
      <xdr:row>74</xdr:row>
      <xdr:rowOff>54356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64533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130211</xdr:rowOff>
    </xdr:from>
    <xdr:to>
      <xdr:col>29</xdr:col>
      <xdr:colOff>127000</xdr:colOff>
      <xdr:row>19</xdr:row>
      <xdr:rowOff>27211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63936"/>
          <a:ext cx="647700" cy="68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22639</xdr:rowOff>
    </xdr:from>
    <xdr:to>
      <xdr:col>26</xdr:col>
      <xdr:colOff>50800</xdr:colOff>
      <xdr:row>19</xdr:row>
      <xdr:rowOff>27211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27814"/>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86233</xdr:rowOff>
    </xdr:from>
    <xdr:to>
      <xdr:col>22</xdr:col>
      <xdr:colOff>114300</xdr:colOff>
      <xdr:row>19</xdr:row>
      <xdr:rowOff>22639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19958"/>
          <a:ext cx="698500" cy="107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65409</xdr:rowOff>
    </xdr:from>
    <xdr:to>
      <xdr:col>18</xdr:col>
      <xdr:colOff>177800</xdr:colOff>
      <xdr:row>18</xdr:row>
      <xdr:rowOff>86233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99134"/>
          <a:ext cx="698500" cy="20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79411</xdr:rowOff>
    </xdr:from>
    <xdr:to>
      <xdr:col>29</xdr:col>
      <xdr:colOff>177800</xdr:colOff>
      <xdr:row>19</xdr:row>
      <xdr:rowOff>9561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13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51488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8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147861</xdr:rowOff>
    </xdr:from>
    <xdr:to>
      <xdr:col>26</xdr:col>
      <xdr:colOff>101600</xdr:colOff>
      <xdr:row>19</xdr:row>
      <xdr:rowOff>78011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62788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6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143289</xdr:rowOff>
    </xdr:from>
    <xdr:to>
      <xdr:col>22</xdr:col>
      <xdr:colOff>165100</xdr:colOff>
      <xdr:row>19</xdr:row>
      <xdr:rowOff>73439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77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58216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6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35433</xdr:rowOff>
    </xdr:from>
    <xdr:to>
      <xdr:col>19</xdr:col>
      <xdr:colOff>38100</xdr:colOff>
      <xdr:row>18</xdr:row>
      <xdr:rowOff>137033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69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5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14609</xdr:rowOff>
    </xdr:from>
    <xdr:to>
      <xdr:col>15</xdr:col>
      <xdr:colOff>101600</xdr:colOff>
      <xdr:row>18</xdr:row>
      <xdr:rowOff>116209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4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100986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34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27200</xdr:rowOff>
    </xdr:from>
    <xdr:to>
      <xdr:col>29</xdr:col>
      <xdr:colOff>127000</xdr:colOff>
      <xdr:row>38</xdr:row>
      <xdr:rowOff>37506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94800"/>
          <a:ext cx="647700" cy="10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11976</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9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37506</xdr:rowOff>
    </xdr:from>
    <xdr:to>
      <xdr:col>26</xdr:col>
      <xdr:colOff>50800</xdr:colOff>
      <xdr:row>38</xdr:row>
      <xdr:rowOff>39332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05106"/>
          <a:ext cx="698500" cy="1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39332</xdr:rowOff>
    </xdr:from>
    <xdr:to>
      <xdr:col>22</xdr:col>
      <xdr:colOff>114300</xdr:colOff>
      <xdr:row>38</xdr:row>
      <xdr:rowOff>51405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06932"/>
          <a:ext cx="698500" cy="1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37810</xdr:rowOff>
    </xdr:from>
    <xdr:to>
      <xdr:col>18</xdr:col>
      <xdr:colOff>177800</xdr:colOff>
      <xdr:row>38</xdr:row>
      <xdr:rowOff>51405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05410"/>
          <a:ext cx="698500" cy="13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319300</xdr:rowOff>
    </xdr:from>
    <xdr:to>
      <xdr:col>29</xdr:col>
      <xdr:colOff>177800</xdr:colOff>
      <xdr:row>38</xdr:row>
      <xdr:rowOff>78000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4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164377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329606</xdr:rowOff>
    </xdr:from>
    <xdr:to>
      <xdr:col>26</xdr:col>
      <xdr:colOff>101600</xdr:colOff>
      <xdr:row>38</xdr:row>
      <xdr:rowOff>88306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54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98483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331432</xdr:rowOff>
    </xdr:from>
    <xdr:to>
      <xdr:col>22</xdr:col>
      <xdr:colOff>165100</xdr:colOff>
      <xdr:row>38</xdr:row>
      <xdr:rowOff>90132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56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100309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2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605</xdr:rowOff>
    </xdr:from>
    <xdr:to>
      <xdr:col>19</xdr:col>
      <xdr:colOff>38100</xdr:colOff>
      <xdr:row>38</xdr:row>
      <xdr:rowOff>102205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68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112382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3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329910</xdr:rowOff>
    </xdr:from>
    <xdr:to>
      <xdr:col>15</xdr:col>
      <xdr:colOff>101600</xdr:colOff>
      <xdr:row>38</xdr:row>
      <xdr:rowOff>88610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54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98787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2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25,975
25,560
91.50
14,857,609
14,709,521
72,799
7,892,694
18,752,401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88907</xdr:rowOff>
    </xdr:from>
    <xdr:to>
      <xdr:col>24</xdr:col>
      <xdr:colOff>63500</xdr:colOff>
      <xdr:row>38</xdr:row>
      <xdr:rowOff>28601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32557"/>
          <a:ext cx="838200" cy="1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19249</xdr:rowOff>
    </xdr:from>
    <xdr:to>
      <xdr:col>19</xdr:col>
      <xdr:colOff>177800</xdr:colOff>
      <xdr:row>38</xdr:row>
      <xdr:rowOff>28601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34349"/>
          <a:ext cx="889000" cy="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52919</xdr:rowOff>
    </xdr:from>
    <xdr:to>
      <xdr:col>15</xdr:col>
      <xdr:colOff>50800</xdr:colOff>
      <xdr:row>38</xdr:row>
      <xdr:rowOff>19249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96569"/>
          <a:ext cx="889000" cy="13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52919</xdr:rowOff>
    </xdr:from>
    <xdr:to>
      <xdr:col>10</xdr:col>
      <xdr:colOff>114300</xdr:colOff>
      <xdr:row>37</xdr:row>
      <xdr:rowOff>101491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6569"/>
          <a:ext cx="889000" cy="4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38107</xdr:rowOff>
    </xdr:from>
    <xdr:to>
      <xdr:col>24</xdr:col>
      <xdr:colOff>114300</xdr:colOff>
      <xdr:row>37</xdr:row>
      <xdr:rowOff>139707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149251</xdr:rowOff>
    </xdr:from>
    <xdr:to>
      <xdr:col>20</xdr:col>
      <xdr:colOff>38100</xdr:colOff>
      <xdr:row>38</xdr:row>
      <xdr:rowOff>79401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70528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139900</xdr:rowOff>
    </xdr:from>
    <xdr:to>
      <xdr:col>15</xdr:col>
      <xdr:colOff>101600</xdr:colOff>
      <xdr:row>38</xdr:row>
      <xdr:rowOff>70050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61176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2119</xdr:rowOff>
    </xdr:from>
    <xdr:to>
      <xdr:col>10</xdr:col>
      <xdr:colOff>165100</xdr:colOff>
      <xdr:row>37</xdr:row>
      <xdr:rowOff>103719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94846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50691</xdr:rowOff>
    </xdr:from>
    <xdr:to>
      <xdr:col>6</xdr:col>
      <xdr:colOff>38100</xdr:colOff>
      <xdr:row>37</xdr:row>
      <xdr:rowOff>152291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168818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60267</xdr:rowOff>
    </xdr:from>
    <xdr:to>
      <xdr:col>24</xdr:col>
      <xdr:colOff>63500</xdr:colOff>
      <xdr:row>58</xdr:row>
      <xdr:rowOff>66308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04367"/>
          <a:ext cx="8382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60267</xdr:rowOff>
    </xdr:from>
    <xdr:to>
      <xdr:col>19</xdr:col>
      <xdr:colOff>177800</xdr:colOff>
      <xdr:row>58</xdr:row>
      <xdr:rowOff>72010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04367"/>
          <a:ext cx="889000" cy="1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72010</xdr:rowOff>
    </xdr:from>
    <xdr:to>
      <xdr:col>15</xdr:col>
      <xdr:colOff>50800</xdr:colOff>
      <xdr:row>58</xdr:row>
      <xdr:rowOff>91555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16110"/>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65447</xdr:rowOff>
    </xdr:from>
    <xdr:to>
      <xdr:col>10</xdr:col>
      <xdr:colOff>114300</xdr:colOff>
      <xdr:row>58</xdr:row>
      <xdr:rowOff>91555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09547"/>
          <a:ext cx="889000" cy="2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15508</xdr:rowOff>
    </xdr:from>
    <xdr:to>
      <xdr:col>24</xdr:col>
      <xdr:colOff>114300</xdr:colOff>
      <xdr:row>58</xdr:row>
      <xdr:rowOff>117108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9467</xdr:rowOff>
    </xdr:from>
    <xdr:to>
      <xdr:col>20</xdr:col>
      <xdr:colOff>38100</xdr:colOff>
      <xdr:row>58</xdr:row>
      <xdr:rowOff>111067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102194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4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21210</xdr:rowOff>
    </xdr:from>
    <xdr:to>
      <xdr:col>15</xdr:col>
      <xdr:colOff>101600</xdr:colOff>
      <xdr:row>58</xdr:row>
      <xdr:rowOff>122810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113937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5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40755</xdr:rowOff>
    </xdr:from>
    <xdr:to>
      <xdr:col>10</xdr:col>
      <xdr:colOff>165100</xdr:colOff>
      <xdr:row>58</xdr:row>
      <xdr:rowOff>142355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133482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14647</xdr:rowOff>
    </xdr:from>
    <xdr:to>
      <xdr:col>6</xdr:col>
      <xdr:colOff>38100</xdr:colOff>
      <xdr:row>58</xdr:row>
      <xdr:rowOff>116247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5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107374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5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24352</xdr:rowOff>
    </xdr:from>
    <xdr:to>
      <xdr:col>24</xdr:col>
      <xdr:colOff>63500</xdr:colOff>
      <xdr:row>79</xdr:row>
      <xdr:rowOff>27609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68902"/>
          <a:ext cx="8382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25609</xdr:rowOff>
    </xdr:from>
    <xdr:to>
      <xdr:col>19</xdr:col>
      <xdr:colOff>177800</xdr:colOff>
      <xdr:row>79</xdr:row>
      <xdr:rowOff>27609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70159"/>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13133</xdr:rowOff>
    </xdr:from>
    <xdr:to>
      <xdr:col>15</xdr:col>
      <xdr:colOff>50800</xdr:colOff>
      <xdr:row>79</xdr:row>
      <xdr:rowOff>25609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57683"/>
          <a:ext cx="889000" cy="1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13133</xdr:rowOff>
    </xdr:from>
    <xdr:to>
      <xdr:col>10</xdr:col>
      <xdr:colOff>114300</xdr:colOff>
      <xdr:row>79</xdr:row>
      <xdr:rowOff>26981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7683"/>
          <a:ext cx="889000" cy="1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145002</xdr:rowOff>
    </xdr:from>
    <xdr:to>
      <xdr:col>24</xdr:col>
      <xdr:colOff>114300</xdr:colOff>
      <xdr:row>79</xdr:row>
      <xdr:rowOff>75152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59929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3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148259</xdr:rowOff>
    </xdr:from>
    <xdr:to>
      <xdr:col>20</xdr:col>
      <xdr:colOff>38100</xdr:colOff>
      <xdr:row>79</xdr:row>
      <xdr:rowOff>78409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2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69536</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608017" y="1361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146259</xdr:rowOff>
    </xdr:from>
    <xdr:to>
      <xdr:col>15</xdr:col>
      <xdr:colOff>101600</xdr:colOff>
      <xdr:row>79</xdr:row>
      <xdr:rowOff>76409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67536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719017" y="1361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133783</xdr:rowOff>
    </xdr:from>
    <xdr:to>
      <xdr:col>10</xdr:col>
      <xdr:colOff>165100</xdr:colOff>
      <xdr:row>79</xdr:row>
      <xdr:rowOff>63933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55060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147631</xdr:rowOff>
    </xdr:from>
    <xdr:to>
      <xdr:col>6</xdr:col>
      <xdr:colOff>38100</xdr:colOff>
      <xdr:row>79</xdr:row>
      <xdr:rowOff>77781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68908</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41017" y="1361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67614</xdr:rowOff>
    </xdr:from>
    <xdr:to>
      <xdr:col>24</xdr:col>
      <xdr:colOff>63500</xdr:colOff>
      <xdr:row>96</xdr:row>
      <xdr:rowOff>98270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26814"/>
          <a:ext cx="838200" cy="3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10861</xdr:rowOff>
    </xdr:from>
    <xdr:to>
      <xdr:col>19</xdr:col>
      <xdr:colOff>177800</xdr:colOff>
      <xdr:row>96</xdr:row>
      <xdr:rowOff>67614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70061"/>
          <a:ext cx="889000" cy="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10861</xdr:rowOff>
    </xdr:from>
    <xdr:to>
      <xdr:col>15</xdr:col>
      <xdr:colOff>50800</xdr:colOff>
      <xdr:row>97</xdr:row>
      <xdr:rowOff>46667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70061"/>
          <a:ext cx="889000" cy="20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46667</xdr:rowOff>
    </xdr:from>
    <xdr:to>
      <xdr:col>10</xdr:col>
      <xdr:colOff>114300</xdr:colOff>
      <xdr:row>97</xdr:row>
      <xdr:rowOff>69238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77317"/>
          <a:ext cx="889000" cy="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47470</xdr:rowOff>
    </xdr:from>
    <xdr:to>
      <xdr:col>24</xdr:col>
      <xdr:colOff>114300</xdr:colOff>
      <xdr:row>96</xdr:row>
      <xdr:rowOff>149070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25897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8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16814</xdr:rowOff>
    </xdr:from>
    <xdr:to>
      <xdr:col>20</xdr:col>
      <xdr:colOff>38100</xdr:colOff>
      <xdr:row>96</xdr:row>
      <xdr:rowOff>118414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7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109541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56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131511</xdr:rowOff>
    </xdr:from>
    <xdr:to>
      <xdr:col>15</xdr:col>
      <xdr:colOff>101600</xdr:colOff>
      <xdr:row>96</xdr:row>
      <xdr:rowOff>61661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52788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1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167317</xdr:rowOff>
    </xdr:from>
    <xdr:to>
      <xdr:col>10</xdr:col>
      <xdr:colOff>165100</xdr:colOff>
      <xdr:row>97</xdr:row>
      <xdr:rowOff>97467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2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88594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1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18438</xdr:rowOff>
    </xdr:from>
    <xdr:to>
      <xdr:col>6</xdr:col>
      <xdr:colOff>38100</xdr:colOff>
      <xdr:row>97</xdr:row>
      <xdr:rowOff>120038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111165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4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116459</xdr:rowOff>
    </xdr:from>
    <xdr:to>
      <xdr:col>55</xdr:col>
      <xdr:colOff>0</xdr:colOff>
      <xdr:row>37</xdr:row>
      <xdr:rowOff>145914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60109"/>
          <a:ext cx="838200" cy="2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145914</xdr:rowOff>
    </xdr:from>
    <xdr:to>
      <xdr:col>50</xdr:col>
      <xdr:colOff>114300</xdr:colOff>
      <xdr:row>38</xdr:row>
      <xdr:rowOff>48230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89564"/>
          <a:ext cx="889000" cy="7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14786</xdr:rowOff>
    </xdr:from>
    <xdr:to>
      <xdr:col>45</xdr:col>
      <xdr:colOff>177800</xdr:colOff>
      <xdr:row>38</xdr:row>
      <xdr:rowOff>48230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86986"/>
          <a:ext cx="889000" cy="37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14786</xdr:rowOff>
    </xdr:from>
    <xdr:to>
      <xdr:col>41</xdr:col>
      <xdr:colOff>50800</xdr:colOff>
      <xdr:row>38</xdr:row>
      <xdr:rowOff>81080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86986"/>
          <a:ext cx="889000" cy="40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93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44086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95114</xdr:rowOff>
    </xdr:from>
    <xdr:to>
      <xdr:col>50</xdr:col>
      <xdr:colOff>165100</xdr:colOff>
      <xdr:row>38</xdr:row>
      <xdr:rowOff>25264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16391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3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168880</xdr:rowOff>
    </xdr:from>
    <xdr:to>
      <xdr:col>46</xdr:col>
      <xdr:colOff>38100</xdr:colOff>
      <xdr:row>38</xdr:row>
      <xdr:rowOff>99030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1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90157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0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135436</xdr:rowOff>
    </xdr:from>
    <xdr:to>
      <xdr:col>41</xdr:col>
      <xdr:colOff>101600</xdr:colOff>
      <xdr:row>36</xdr:row>
      <xdr:rowOff>65586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56713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2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30280</xdr:rowOff>
    </xdr:from>
    <xdr:to>
      <xdr:col>36</xdr:col>
      <xdr:colOff>165100</xdr:colOff>
      <xdr:row>38</xdr:row>
      <xdr:rowOff>131880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123007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3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54394</xdr:rowOff>
    </xdr:from>
    <xdr:to>
      <xdr:col>55</xdr:col>
      <xdr:colOff>0</xdr:colOff>
      <xdr:row>57</xdr:row>
      <xdr:rowOff>153780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27044"/>
          <a:ext cx="838200" cy="9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170455</xdr:rowOff>
    </xdr:from>
    <xdr:to>
      <xdr:col>50</xdr:col>
      <xdr:colOff>114300</xdr:colOff>
      <xdr:row>57</xdr:row>
      <xdr:rowOff>54394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71655"/>
          <a:ext cx="889000" cy="5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170455</xdr:rowOff>
    </xdr:from>
    <xdr:to>
      <xdr:col>45</xdr:col>
      <xdr:colOff>177800</xdr:colOff>
      <xdr:row>57</xdr:row>
      <xdr:rowOff>155997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71655"/>
          <a:ext cx="889000" cy="15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132714</xdr:rowOff>
    </xdr:from>
    <xdr:to>
      <xdr:col>41</xdr:col>
      <xdr:colOff>50800</xdr:colOff>
      <xdr:row>57</xdr:row>
      <xdr:rowOff>155997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62464"/>
          <a:ext cx="889000" cy="36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102980</xdr:rowOff>
    </xdr:from>
    <xdr:to>
      <xdr:col>55</xdr:col>
      <xdr:colOff>50800</xdr:colOff>
      <xdr:row>58</xdr:row>
      <xdr:rowOff>33130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3594</xdr:rowOff>
    </xdr:from>
    <xdr:to>
      <xdr:col>50</xdr:col>
      <xdr:colOff>165100</xdr:colOff>
      <xdr:row>57</xdr:row>
      <xdr:rowOff>105194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121721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5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119655</xdr:rowOff>
    </xdr:from>
    <xdr:to>
      <xdr:col>46</xdr:col>
      <xdr:colOff>38100</xdr:colOff>
      <xdr:row>57</xdr:row>
      <xdr:rowOff>49805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66332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9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105197</xdr:rowOff>
    </xdr:from>
    <xdr:to>
      <xdr:col>41</xdr:col>
      <xdr:colOff>101600</xdr:colOff>
      <xdr:row>58</xdr:row>
      <xdr:rowOff>35347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26474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7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81914</xdr:rowOff>
    </xdr:from>
    <xdr:to>
      <xdr:col>36</xdr:col>
      <xdr:colOff>165100</xdr:colOff>
      <xdr:row>56</xdr:row>
      <xdr:rowOff>12064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28591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8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19672</xdr:rowOff>
    </xdr:from>
    <xdr:to>
      <xdr:col>55</xdr:col>
      <xdr:colOff>0</xdr:colOff>
      <xdr:row>79</xdr:row>
      <xdr:rowOff>38379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64222"/>
          <a:ext cx="8382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133020</xdr:rowOff>
    </xdr:from>
    <xdr:to>
      <xdr:col>50</xdr:col>
      <xdr:colOff>114300</xdr:colOff>
      <xdr:row>79</xdr:row>
      <xdr:rowOff>19672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34670"/>
          <a:ext cx="889000" cy="22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133020</xdr:rowOff>
    </xdr:from>
    <xdr:to>
      <xdr:col>45</xdr:col>
      <xdr:colOff>177800</xdr:colOff>
      <xdr:row>79</xdr:row>
      <xdr:rowOff>23050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34670"/>
          <a:ext cx="889000" cy="23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171222</xdr:rowOff>
    </xdr:from>
    <xdr:to>
      <xdr:col>41</xdr:col>
      <xdr:colOff>50800</xdr:colOff>
      <xdr:row>79</xdr:row>
      <xdr:rowOff>23050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44322"/>
          <a:ext cx="889000" cy="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159029</xdr:rowOff>
    </xdr:from>
    <xdr:to>
      <xdr:col>55</xdr:col>
      <xdr:colOff>50800</xdr:colOff>
      <xdr:row>79</xdr:row>
      <xdr:rowOff>89179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73956</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7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140322</xdr:rowOff>
    </xdr:from>
    <xdr:to>
      <xdr:col>50</xdr:col>
      <xdr:colOff>165100</xdr:colOff>
      <xdr:row>79</xdr:row>
      <xdr:rowOff>70472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61599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0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82220</xdr:rowOff>
    </xdr:from>
    <xdr:to>
      <xdr:col>46</xdr:col>
      <xdr:colOff>38100</xdr:colOff>
      <xdr:row>78</xdr:row>
      <xdr:rowOff>12370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3497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37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143700</xdr:rowOff>
    </xdr:from>
    <xdr:to>
      <xdr:col>41</xdr:col>
      <xdr:colOff>101600</xdr:colOff>
      <xdr:row>79</xdr:row>
      <xdr:rowOff>73850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64977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120422</xdr:rowOff>
    </xdr:from>
    <xdr:to>
      <xdr:col>36</xdr:col>
      <xdr:colOff>165100</xdr:colOff>
      <xdr:row>79</xdr:row>
      <xdr:rowOff>50572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41699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96379</xdr:rowOff>
    </xdr:from>
    <xdr:to>
      <xdr:col>55</xdr:col>
      <xdr:colOff>0</xdr:colOff>
      <xdr:row>98</xdr:row>
      <xdr:rowOff>44731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27029"/>
          <a:ext cx="838200" cy="11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89390</xdr:rowOff>
    </xdr:from>
    <xdr:to>
      <xdr:col>50</xdr:col>
      <xdr:colOff>114300</xdr:colOff>
      <xdr:row>97</xdr:row>
      <xdr:rowOff>96379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0040"/>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89390</xdr:rowOff>
    </xdr:from>
    <xdr:to>
      <xdr:col>45</xdr:col>
      <xdr:colOff>177800</xdr:colOff>
      <xdr:row>98</xdr:row>
      <xdr:rowOff>28026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0040"/>
          <a:ext cx="889000" cy="1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51161</xdr:rowOff>
    </xdr:from>
    <xdr:to>
      <xdr:col>41</xdr:col>
      <xdr:colOff>50800</xdr:colOff>
      <xdr:row>98</xdr:row>
      <xdr:rowOff>28026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10361"/>
          <a:ext cx="889000" cy="31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165381</xdr:rowOff>
    </xdr:from>
    <xdr:to>
      <xdr:col>55</xdr:col>
      <xdr:colOff>50800</xdr:colOff>
      <xdr:row>98</xdr:row>
      <xdr:rowOff>95531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45579</xdr:rowOff>
    </xdr:from>
    <xdr:to>
      <xdr:col>50</xdr:col>
      <xdr:colOff>165100</xdr:colOff>
      <xdr:row>97</xdr:row>
      <xdr:rowOff>147179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7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163706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5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38590</xdr:rowOff>
    </xdr:from>
    <xdr:to>
      <xdr:col>46</xdr:col>
      <xdr:colOff>38100</xdr:colOff>
      <xdr:row>97</xdr:row>
      <xdr:rowOff>140190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156717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4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148676</xdr:rowOff>
    </xdr:from>
    <xdr:to>
      <xdr:col>41</xdr:col>
      <xdr:colOff>101600</xdr:colOff>
      <xdr:row>98</xdr:row>
      <xdr:rowOff>78826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69953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7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361</xdr:rowOff>
    </xdr:from>
    <xdr:to>
      <xdr:col>36</xdr:col>
      <xdr:colOff>165100</xdr:colOff>
      <xdr:row>96</xdr:row>
      <xdr:rowOff>101961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118488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23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38062</xdr:rowOff>
    </xdr:from>
    <xdr:to>
      <xdr:col>85</xdr:col>
      <xdr:colOff>127000</xdr:colOff>
      <xdr:row>39</xdr:row>
      <xdr:rowOff>42063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24612"/>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38062</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24612"/>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12941</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99491"/>
          <a:ext cx="8890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12941</xdr:rowOff>
    </xdr:from>
    <xdr:to>
      <xdr:col>71</xdr:col>
      <xdr:colOff>177800</xdr:colOff>
      <xdr:row>39</xdr:row>
      <xdr:rowOff>19558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99491"/>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162713</xdr:rowOff>
    </xdr:from>
    <xdr:to>
      <xdr:col>85</xdr:col>
      <xdr:colOff>177800</xdr:colOff>
      <xdr:row>39</xdr:row>
      <xdr:rowOff>92863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77640</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2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158712</xdr:rowOff>
    </xdr:from>
    <xdr:to>
      <xdr:col>81</xdr:col>
      <xdr:colOff>101600</xdr:colOff>
      <xdr:row>39</xdr:row>
      <xdr:rowOff>88862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79989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76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133591</xdr:rowOff>
    </xdr:from>
    <xdr:to>
      <xdr:col>72</xdr:col>
      <xdr:colOff>38100</xdr:colOff>
      <xdr:row>39</xdr:row>
      <xdr:rowOff>63741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54868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140208</xdr:rowOff>
    </xdr:from>
    <xdr:to>
      <xdr:col>67</xdr:col>
      <xdr:colOff>101600</xdr:colOff>
      <xdr:row>39</xdr:row>
      <xdr:rowOff>70358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61485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597</xdr:rowOff>
    </xdr:from>
    <xdr:to>
      <xdr:col>85</xdr:col>
      <xdr:colOff>127000</xdr:colOff>
      <xdr:row>78</xdr:row>
      <xdr:rowOff>3617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73697"/>
          <a:ext cx="8382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134029</xdr:rowOff>
    </xdr:from>
    <xdr:to>
      <xdr:col>81</xdr:col>
      <xdr:colOff>50800</xdr:colOff>
      <xdr:row>78</xdr:row>
      <xdr:rowOff>597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35679"/>
          <a:ext cx="889000" cy="3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111486</xdr:rowOff>
    </xdr:from>
    <xdr:to>
      <xdr:col>76</xdr:col>
      <xdr:colOff>114300</xdr:colOff>
      <xdr:row>77</xdr:row>
      <xdr:rowOff>134029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13136"/>
          <a:ext cx="8890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111486</xdr:rowOff>
    </xdr:from>
    <xdr:to>
      <xdr:col>71</xdr:col>
      <xdr:colOff>177800</xdr:colOff>
      <xdr:row>77</xdr:row>
      <xdr:rowOff>153174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13136"/>
          <a:ext cx="889000" cy="4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124267</xdr:rowOff>
    </xdr:from>
    <xdr:to>
      <xdr:col>85</xdr:col>
      <xdr:colOff>177800</xdr:colOff>
      <xdr:row>78</xdr:row>
      <xdr:rowOff>54417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2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121247</xdr:rowOff>
    </xdr:from>
    <xdr:to>
      <xdr:col>81</xdr:col>
      <xdr:colOff>101600</xdr:colOff>
      <xdr:row>78</xdr:row>
      <xdr:rowOff>51397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42524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83229</xdr:rowOff>
    </xdr:from>
    <xdr:to>
      <xdr:col>76</xdr:col>
      <xdr:colOff>165100</xdr:colOff>
      <xdr:row>78</xdr:row>
      <xdr:rowOff>13379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29906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6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60686</xdr:rowOff>
    </xdr:from>
    <xdr:to>
      <xdr:col>72</xdr:col>
      <xdr:colOff>38100</xdr:colOff>
      <xdr:row>77</xdr:row>
      <xdr:rowOff>162286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7363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3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102374</xdr:rowOff>
    </xdr:from>
    <xdr:to>
      <xdr:col>67</xdr:col>
      <xdr:colOff>101600</xdr:colOff>
      <xdr:row>78</xdr:row>
      <xdr:rowOff>32524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0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23651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9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94852</xdr:rowOff>
    </xdr:from>
    <xdr:to>
      <xdr:col>85</xdr:col>
      <xdr:colOff>127000</xdr:colOff>
      <xdr:row>98</xdr:row>
      <xdr:rowOff>101659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96952"/>
          <a:ext cx="8382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94852</xdr:rowOff>
    </xdr:from>
    <xdr:to>
      <xdr:col>81</xdr:col>
      <xdr:colOff>50800</xdr:colOff>
      <xdr:row>98</xdr:row>
      <xdr:rowOff>103553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96952"/>
          <a:ext cx="889000" cy="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103553</xdr:rowOff>
    </xdr:from>
    <xdr:to>
      <xdr:col>76</xdr:col>
      <xdr:colOff>114300</xdr:colOff>
      <xdr:row>98</xdr:row>
      <xdr:rowOff>125350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05653"/>
          <a:ext cx="889000" cy="2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125350</xdr:rowOff>
    </xdr:from>
    <xdr:to>
      <xdr:col>71</xdr:col>
      <xdr:colOff>177800</xdr:colOff>
      <xdr:row>98</xdr:row>
      <xdr:rowOff>130893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7450"/>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50859</xdr:rowOff>
    </xdr:from>
    <xdr:to>
      <xdr:col>85</xdr:col>
      <xdr:colOff>177800</xdr:colOff>
      <xdr:row>98</xdr:row>
      <xdr:rowOff>152459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137236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44052</xdr:rowOff>
    </xdr:from>
    <xdr:to>
      <xdr:col>81</xdr:col>
      <xdr:colOff>101600</xdr:colOff>
      <xdr:row>98</xdr:row>
      <xdr:rowOff>145652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136779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52753</xdr:rowOff>
    </xdr:from>
    <xdr:to>
      <xdr:col>76</xdr:col>
      <xdr:colOff>165100</xdr:colOff>
      <xdr:row>98</xdr:row>
      <xdr:rowOff>154353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5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145480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74550</xdr:rowOff>
    </xdr:from>
    <xdr:to>
      <xdr:col>72</xdr:col>
      <xdr:colOff>38100</xdr:colOff>
      <xdr:row>99</xdr:row>
      <xdr:rowOff>4700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167277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6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80093</xdr:rowOff>
    </xdr:from>
    <xdr:to>
      <xdr:col>67</xdr:col>
      <xdr:colOff>101600</xdr:colOff>
      <xdr:row>99</xdr:row>
      <xdr:rowOff>10243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1370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31744</xdr:rowOff>
    </xdr:from>
    <xdr:to>
      <xdr:col>116</xdr:col>
      <xdr:colOff>63500</xdr:colOff>
      <xdr:row>38</xdr:row>
      <xdr:rowOff>47022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46844"/>
          <a:ext cx="8382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31744</xdr:rowOff>
    </xdr:from>
    <xdr:to>
      <xdr:col>111</xdr:col>
      <xdr:colOff>177800</xdr:colOff>
      <xdr:row>38</xdr:row>
      <xdr:rowOff>61976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46844"/>
          <a:ext cx="889000" cy="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61976</xdr:rowOff>
    </xdr:from>
    <xdr:to>
      <xdr:col>107</xdr:col>
      <xdr:colOff>50800</xdr:colOff>
      <xdr:row>38</xdr:row>
      <xdr:rowOff>62395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77076"/>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62395</xdr:rowOff>
    </xdr:from>
    <xdr:to>
      <xdr:col>102</xdr:col>
      <xdr:colOff>114300</xdr:colOff>
      <xdr:row>38</xdr:row>
      <xdr:rowOff>111372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77495"/>
          <a:ext cx="889000" cy="4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167672</xdr:rowOff>
    </xdr:from>
    <xdr:to>
      <xdr:col>116</xdr:col>
      <xdr:colOff>114300</xdr:colOff>
      <xdr:row>38</xdr:row>
      <xdr:rowOff>97822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19099</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6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152394</xdr:rowOff>
    </xdr:from>
    <xdr:to>
      <xdr:col>112</xdr:col>
      <xdr:colOff>38100</xdr:colOff>
      <xdr:row>38</xdr:row>
      <xdr:rowOff>82544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99071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11176</xdr:rowOff>
    </xdr:from>
    <xdr:to>
      <xdr:col>107</xdr:col>
      <xdr:colOff>101600</xdr:colOff>
      <xdr:row>38</xdr:row>
      <xdr:rowOff>112776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129303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0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11595</xdr:rowOff>
    </xdr:from>
    <xdr:to>
      <xdr:col>102</xdr:col>
      <xdr:colOff>165100</xdr:colOff>
      <xdr:row>38</xdr:row>
      <xdr:rowOff>113195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129722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0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60572</xdr:rowOff>
    </xdr:from>
    <xdr:to>
      <xdr:col>98</xdr:col>
      <xdr:colOff>38100</xdr:colOff>
      <xdr:row>38</xdr:row>
      <xdr:rowOff>162172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7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7250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153315</xdr:rowOff>
    </xdr:from>
    <xdr:to>
      <xdr:col>116</xdr:col>
      <xdr:colOff>63500</xdr:colOff>
      <xdr:row>77</xdr:row>
      <xdr:rowOff>22885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183515"/>
          <a:ext cx="8382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153315</xdr:rowOff>
    </xdr:from>
    <xdr:to>
      <xdr:col>111</xdr:col>
      <xdr:colOff>177800</xdr:colOff>
      <xdr:row>77</xdr:row>
      <xdr:rowOff>52693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83515"/>
          <a:ext cx="889000" cy="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52693</xdr:rowOff>
    </xdr:from>
    <xdr:to>
      <xdr:col>107</xdr:col>
      <xdr:colOff>50800</xdr:colOff>
      <xdr:row>77</xdr:row>
      <xdr:rowOff>57175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54343"/>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47231</xdr:rowOff>
    </xdr:from>
    <xdr:to>
      <xdr:col>102</xdr:col>
      <xdr:colOff>114300</xdr:colOff>
      <xdr:row>77</xdr:row>
      <xdr:rowOff>57175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248881"/>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143535</xdr:rowOff>
    </xdr:from>
    <xdr:to>
      <xdr:col>116</xdr:col>
      <xdr:colOff>114300</xdr:colOff>
      <xdr:row>77</xdr:row>
      <xdr:rowOff>73685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166412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2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102515</xdr:rowOff>
    </xdr:from>
    <xdr:to>
      <xdr:col>112</xdr:col>
      <xdr:colOff>38100</xdr:colOff>
      <xdr:row>77</xdr:row>
      <xdr:rowOff>32665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49192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1893</xdr:rowOff>
    </xdr:from>
    <xdr:to>
      <xdr:col>107</xdr:col>
      <xdr:colOff>101600</xdr:colOff>
      <xdr:row>77</xdr:row>
      <xdr:rowOff>103493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120020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6375</xdr:rowOff>
    </xdr:from>
    <xdr:to>
      <xdr:col>102</xdr:col>
      <xdr:colOff>165100</xdr:colOff>
      <xdr:row>77</xdr:row>
      <xdr:rowOff>107975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124502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167881</xdr:rowOff>
    </xdr:from>
    <xdr:to>
      <xdr:col>98</xdr:col>
      <xdr:colOff>38100</xdr:colOff>
      <xdr:row>77</xdr:row>
      <xdr:rowOff>98031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89158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9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68,841</a:t>
          </a:r>
          <a:r>
            <a:rPr kumimoji="1" lang="ja-JP" altLang="ja-JP" sz="1100">
              <a:solidFill>
                <a:schemeClr val="dk1"/>
              </a:solidFill>
              <a:effectLst/>
              <a:latin typeface="+mn-lt"/>
              <a:ea typeface="+mn-ea"/>
              <a:cs typeface="+mn-cs"/>
            </a:rPr>
            <a:t>円となっており、類似団体平均と比較して一人当たりコストが</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い状況となっている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新庁舎建設事業の完了などにより、前年より</a:t>
          </a:r>
          <a:r>
            <a:rPr kumimoji="1" lang="en-US" altLang="ja-JP" sz="1100">
              <a:solidFill>
                <a:schemeClr val="dk1"/>
              </a:solidFill>
              <a:effectLst/>
              <a:latin typeface="+mn-lt"/>
              <a:ea typeface="+mn-ea"/>
              <a:cs typeface="+mn-cs"/>
            </a:rPr>
            <a:t>1,169,616</a:t>
          </a:r>
          <a:r>
            <a:rPr kumimoji="1" lang="ja-JP" altLang="en-US" sz="1100">
              <a:solidFill>
                <a:schemeClr val="dk1"/>
              </a:solidFill>
              <a:effectLst/>
              <a:latin typeface="+mn-lt"/>
              <a:ea typeface="+mn-ea"/>
              <a:cs typeface="+mn-cs"/>
            </a:rPr>
            <a:t>千円減少（△</a:t>
          </a:r>
          <a:r>
            <a:rPr kumimoji="1" lang="en-US" altLang="ja-JP" sz="1100">
              <a:solidFill>
                <a:schemeClr val="dk1"/>
              </a:solidFill>
              <a:effectLst/>
              <a:latin typeface="+mn-lt"/>
              <a:ea typeface="+mn-ea"/>
              <a:cs typeface="+mn-cs"/>
            </a:rPr>
            <a:t>39.5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したためであ</a:t>
          </a:r>
          <a:r>
            <a:rPr kumimoji="1" lang="ja-JP" altLang="en-US"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保育園</a:t>
          </a:r>
          <a:r>
            <a:rPr kumimoji="1" lang="ja-JP" altLang="en-US" sz="1100">
              <a:solidFill>
                <a:schemeClr val="dk1"/>
              </a:solidFill>
              <a:effectLst/>
              <a:latin typeface="+mn-lt"/>
              <a:ea typeface="+mn-ea"/>
              <a:cs typeface="+mn-cs"/>
            </a:rPr>
            <a:t>施設整備事業</a:t>
          </a:r>
          <a:r>
            <a:rPr kumimoji="1" lang="ja-JP" altLang="ja-JP" sz="1100">
              <a:solidFill>
                <a:schemeClr val="dk1"/>
              </a:solidFill>
              <a:effectLst/>
              <a:latin typeface="+mn-lt"/>
              <a:ea typeface="+mn-ea"/>
              <a:cs typeface="+mn-cs"/>
            </a:rPr>
            <a:t>や中学校</a:t>
          </a:r>
          <a:r>
            <a:rPr kumimoji="1" lang="ja-JP" altLang="en-US" sz="1100">
              <a:solidFill>
                <a:schemeClr val="dk1"/>
              </a:solidFill>
              <a:effectLst/>
              <a:latin typeface="+mn-lt"/>
              <a:ea typeface="+mn-ea"/>
              <a:cs typeface="+mn-cs"/>
            </a:rPr>
            <a:t>施設整備事業</a:t>
          </a:r>
          <a:r>
            <a:rPr kumimoji="1" lang="ja-JP" altLang="ja-JP" sz="1100">
              <a:solidFill>
                <a:schemeClr val="dk1"/>
              </a:solidFill>
              <a:effectLst/>
              <a:latin typeface="+mn-lt"/>
              <a:ea typeface="+mn-ea"/>
              <a:cs typeface="+mn-cs"/>
            </a:rPr>
            <a:t>など大型</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施設整備</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複数</a:t>
          </a:r>
          <a:r>
            <a:rPr kumimoji="1" lang="ja-JP" altLang="ja-JP" sz="1100">
              <a:solidFill>
                <a:schemeClr val="dk1"/>
              </a:solidFill>
              <a:effectLst/>
              <a:latin typeface="+mn-lt"/>
              <a:ea typeface="+mn-ea"/>
              <a:cs typeface="+mn-cs"/>
            </a:rPr>
            <a:t>予定しており</a:t>
          </a:r>
          <a:r>
            <a:rPr kumimoji="1" lang="ja-JP" altLang="en-US" sz="1100">
              <a:solidFill>
                <a:schemeClr val="dk1"/>
              </a:solidFill>
              <a:effectLst/>
              <a:latin typeface="+mn-lt"/>
              <a:ea typeface="+mn-ea"/>
              <a:cs typeface="+mn-cs"/>
            </a:rPr>
            <a:t>、普通建設事業費は増加していく見込みである。今後においても</a:t>
          </a:r>
          <a:r>
            <a:rPr kumimoji="1" lang="ja-JP" altLang="ja-JP" sz="1100">
              <a:solidFill>
                <a:schemeClr val="dk1"/>
              </a:solidFill>
              <a:effectLst/>
              <a:latin typeface="+mn-lt"/>
              <a:ea typeface="+mn-ea"/>
              <a:cs typeface="+mn-cs"/>
            </a:rPr>
            <a:t>公共施設等総合管理計画に基づき、事業の取捨選択を徹底していくことで、事業費の減少を目指すこととしている。</a:t>
          </a:r>
          <a:endParaRPr lang="ja-JP" altLang="ja-JP" sz="1400">
            <a:effectLst/>
          </a:endParaRPr>
        </a:p>
        <a:p>
          <a:r>
            <a:rPr kumimoji="1" lang="ja-JP" altLang="ja-JP" sz="1100">
              <a:solidFill>
                <a:schemeClr val="dk1"/>
              </a:solidFill>
              <a:effectLst/>
              <a:latin typeface="+mn-lt"/>
              <a:ea typeface="+mn-ea"/>
              <a:cs typeface="+mn-cs"/>
            </a:rPr>
            <a:t>投資及び出資金、繰出金以外の費目については、おおむね類似団体平均を下回っている。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25,975
25,560
91.50
14,857,609
14,709,521
72,799
7,892,694
18,752,401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41211</xdr:rowOff>
    </xdr:from>
    <xdr:to>
      <xdr:col>24</xdr:col>
      <xdr:colOff>63500</xdr:colOff>
      <xdr:row>36</xdr:row>
      <xdr:rowOff>56833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3411"/>
          <a:ext cx="8382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11684</xdr:rowOff>
    </xdr:from>
    <xdr:to>
      <xdr:col>19</xdr:col>
      <xdr:colOff>177800</xdr:colOff>
      <xdr:row>36</xdr:row>
      <xdr:rowOff>56833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3884"/>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11684</xdr:rowOff>
    </xdr:from>
    <xdr:to>
      <xdr:col>15</xdr:col>
      <xdr:colOff>50800</xdr:colOff>
      <xdr:row>36</xdr:row>
      <xdr:rowOff>37973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388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130937</xdr:rowOff>
    </xdr:from>
    <xdr:to>
      <xdr:col>10</xdr:col>
      <xdr:colOff>114300</xdr:colOff>
      <xdr:row>36</xdr:row>
      <xdr:rowOff>37973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1687"/>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161861</xdr:rowOff>
    </xdr:from>
    <xdr:to>
      <xdr:col>24</xdr:col>
      <xdr:colOff>114300</xdr:colOff>
      <xdr:row>36</xdr:row>
      <xdr:rowOff>92011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140288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6033</xdr:rowOff>
    </xdr:from>
    <xdr:to>
      <xdr:col>20</xdr:col>
      <xdr:colOff>38100</xdr:colOff>
      <xdr:row>36</xdr:row>
      <xdr:rowOff>107633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98760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132334</xdr:rowOff>
    </xdr:from>
    <xdr:to>
      <xdr:col>15</xdr:col>
      <xdr:colOff>101600</xdr:colOff>
      <xdr:row>36</xdr:row>
      <xdr:rowOff>62484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53611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158623</xdr:rowOff>
    </xdr:from>
    <xdr:to>
      <xdr:col>10</xdr:col>
      <xdr:colOff>165100</xdr:colOff>
      <xdr:row>36</xdr:row>
      <xdr:rowOff>88773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79900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80137</xdr:rowOff>
    </xdr:from>
    <xdr:to>
      <xdr:col>6</xdr:col>
      <xdr:colOff>38100</xdr:colOff>
      <xdr:row>36</xdr:row>
      <xdr:rowOff>10287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26814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50310</xdr:rowOff>
    </xdr:from>
    <xdr:to>
      <xdr:col>24</xdr:col>
      <xdr:colOff>63500</xdr:colOff>
      <xdr:row>58</xdr:row>
      <xdr:rowOff>100909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94410"/>
          <a:ext cx="838200" cy="5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50310</xdr:rowOff>
    </xdr:from>
    <xdr:to>
      <xdr:col>19</xdr:col>
      <xdr:colOff>177800</xdr:colOff>
      <xdr:row>58</xdr:row>
      <xdr:rowOff>59606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4410"/>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10696</xdr:rowOff>
    </xdr:from>
    <xdr:to>
      <xdr:col>15</xdr:col>
      <xdr:colOff>50800</xdr:colOff>
      <xdr:row>58</xdr:row>
      <xdr:rowOff>59606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4796"/>
          <a:ext cx="889000" cy="4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10696</xdr:rowOff>
    </xdr:from>
    <xdr:to>
      <xdr:col>10</xdr:col>
      <xdr:colOff>114300</xdr:colOff>
      <xdr:row>58</xdr:row>
      <xdr:rowOff>134009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54796"/>
          <a:ext cx="889000" cy="12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50109</xdr:rowOff>
    </xdr:from>
    <xdr:to>
      <xdr:col>24</xdr:col>
      <xdr:colOff>114300</xdr:colOff>
      <xdr:row>58</xdr:row>
      <xdr:rowOff>151709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170960</xdr:rowOff>
    </xdr:from>
    <xdr:to>
      <xdr:col>20</xdr:col>
      <xdr:colOff>38100</xdr:colOff>
      <xdr:row>58</xdr:row>
      <xdr:rowOff>101110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92237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3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8806</xdr:rowOff>
    </xdr:from>
    <xdr:to>
      <xdr:col>15</xdr:col>
      <xdr:colOff>101600</xdr:colOff>
      <xdr:row>58</xdr:row>
      <xdr:rowOff>110406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101533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131346</xdr:rowOff>
    </xdr:from>
    <xdr:to>
      <xdr:col>10</xdr:col>
      <xdr:colOff>165100</xdr:colOff>
      <xdr:row>58</xdr:row>
      <xdr:rowOff>61496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52623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83209</xdr:rowOff>
    </xdr:from>
    <xdr:to>
      <xdr:col>6</xdr:col>
      <xdr:colOff>38100</xdr:colOff>
      <xdr:row>59</xdr:row>
      <xdr:rowOff>13359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108912</xdr:rowOff>
    </xdr:from>
    <xdr:to>
      <xdr:col>24</xdr:col>
      <xdr:colOff>63500</xdr:colOff>
      <xdr:row>75</xdr:row>
      <xdr:rowOff>164914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67662"/>
          <a:ext cx="838200" cy="5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150549</xdr:rowOff>
    </xdr:from>
    <xdr:to>
      <xdr:col>19</xdr:col>
      <xdr:colOff>177800</xdr:colOff>
      <xdr:row>75</xdr:row>
      <xdr:rowOff>164914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09299"/>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150549</xdr:rowOff>
    </xdr:from>
    <xdr:to>
      <xdr:col>15</xdr:col>
      <xdr:colOff>50800</xdr:colOff>
      <xdr:row>76</xdr:row>
      <xdr:rowOff>83387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09299"/>
          <a:ext cx="889000" cy="10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83387</xdr:rowOff>
    </xdr:from>
    <xdr:to>
      <xdr:col>10</xdr:col>
      <xdr:colOff>114300</xdr:colOff>
      <xdr:row>76</xdr:row>
      <xdr:rowOff>90753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13587"/>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58112</xdr:rowOff>
    </xdr:from>
    <xdr:to>
      <xdr:col>24</xdr:col>
      <xdr:colOff>114300</xdr:colOff>
      <xdr:row>75</xdr:row>
      <xdr:rowOff>159711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168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36539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9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114115</xdr:rowOff>
    </xdr:from>
    <xdr:to>
      <xdr:col>20</xdr:col>
      <xdr:colOff>38100</xdr:colOff>
      <xdr:row>76</xdr:row>
      <xdr:rowOff>44264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728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35391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6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99750</xdr:rowOff>
    </xdr:from>
    <xdr:to>
      <xdr:col>15</xdr:col>
      <xdr:colOff>101600</xdr:colOff>
      <xdr:row>76</xdr:row>
      <xdr:rowOff>29899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585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21026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5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32587</xdr:rowOff>
    </xdr:from>
    <xdr:to>
      <xdr:col>10</xdr:col>
      <xdr:colOff>165100</xdr:colOff>
      <xdr:row>76</xdr:row>
      <xdr:rowOff>134187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125314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5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39953</xdr:rowOff>
    </xdr:from>
    <xdr:to>
      <xdr:col>6</xdr:col>
      <xdr:colOff>38100</xdr:colOff>
      <xdr:row>76</xdr:row>
      <xdr:rowOff>141553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158079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4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19580</xdr:rowOff>
    </xdr:from>
    <xdr:to>
      <xdr:col>24</xdr:col>
      <xdr:colOff>63500</xdr:colOff>
      <xdr:row>97</xdr:row>
      <xdr:rowOff>29108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50230"/>
          <a:ext cx="838200" cy="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19580</xdr:rowOff>
    </xdr:from>
    <xdr:to>
      <xdr:col>19</xdr:col>
      <xdr:colOff>177800</xdr:colOff>
      <xdr:row>97</xdr:row>
      <xdr:rowOff>51927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5023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51927</xdr:rowOff>
    </xdr:from>
    <xdr:to>
      <xdr:col>15</xdr:col>
      <xdr:colOff>50800</xdr:colOff>
      <xdr:row>97</xdr:row>
      <xdr:rowOff>95182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82577"/>
          <a:ext cx="889000" cy="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95182</xdr:rowOff>
    </xdr:from>
    <xdr:to>
      <xdr:col>10</xdr:col>
      <xdr:colOff>114300</xdr:colOff>
      <xdr:row>97</xdr:row>
      <xdr:rowOff>111582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25832"/>
          <a:ext cx="889000" cy="1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149758</xdr:rowOff>
    </xdr:from>
    <xdr:to>
      <xdr:col>24</xdr:col>
      <xdr:colOff>114300</xdr:colOff>
      <xdr:row>97</xdr:row>
      <xdr:rowOff>79908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0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128185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8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140230</xdr:rowOff>
    </xdr:from>
    <xdr:to>
      <xdr:col>20</xdr:col>
      <xdr:colOff>38100</xdr:colOff>
      <xdr:row>97</xdr:row>
      <xdr:rowOff>70380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61507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9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1127</xdr:rowOff>
    </xdr:from>
    <xdr:to>
      <xdr:col>15</xdr:col>
      <xdr:colOff>101600</xdr:colOff>
      <xdr:row>97</xdr:row>
      <xdr:rowOff>102727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3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93854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2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44382</xdr:rowOff>
    </xdr:from>
    <xdr:to>
      <xdr:col>10</xdr:col>
      <xdr:colOff>165100</xdr:colOff>
      <xdr:row>97</xdr:row>
      <xdr:rowOff>145982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7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137109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6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60782</xdr:rowOff>
    </xdr:from>
    <xdr:to>
      <xdr:col>6</xdr:col>
      <xdr:colOff>38100</xdr:colOff>
      <xdr:row>97</xdr:row>
      <xdr:rowOff>162382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153509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32585</xdr:rowOff>
    </xdr:from>
    <xdr:to>
      <xdr:col>55</xdr:col>
      <xdr:colOff>0</xdr:colOff>
      <xdr:row>38</xdr:row>
      <xdr:rowOff>42382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47685"/>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42382</xdr:rowOff>
    </xdr:from>
    <xdr:to>
      <xdr:col>50</xdr:col>
      <xdr:colOff>114300</xdr:colOff>
      <xdr:row>38</xdr:row>
      <xdr:rowOff>53811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5748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39443</xdr:rowOff>
    </xdr:from>
    <xdr:to>
      <xdr:col>45</xdr:col>
      <xdr:colOff>177800</xdr:colOff>
      <xdr:row>38</xdr:row>
      <xdr:rowOff>53811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54543"/>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39443</xdr:rowOff>
    </xdr:from>
    <xdr:to>
      <xdr:col>41</xdr:col>
      <xdr:colOff>50800</xdr:colOff>
      <xdr:row>38</xdr:row>
      <xdr:rowOff>48587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5454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153234</xdr:rowOff>
    </xdr:from>
    <xdr:to>
      <xdr:col>55</xdr:col>
      <xdr:colOff>50800</xdr:colOff>
      <xdr:row>38</xdr:row>
      <xdr:rowOff>83384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131662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7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163032</xdr:rowOff>
    </xdr:from>
    <xdr:to>
      <xdr:col>50</xdr:col>
      <xdr:colOff>165100</xdr:colOff>
      <xdr:row>38</xdr:row>
      <xdr:rowOff>93182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84309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9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3011</xdr:rowOff>
    </xdr:from>
    <xdr:to>
      <xdr:col>46</xdr:col>
      <xdr:colOff>38100</xdr:colOff>
      <xdr:row>38</xdr:row>
      <xdr:rowOff>104611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95738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10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160093</xdr:rowOff>
    </xdr:from>
    <xdr:to>
      <xdr:col>41</xdr:col>
      <xdr:colOff>101600</xdr:colOff>
      <xdr:row>38</xdr:row>
      <xdr:rowOff>90243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81370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9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169237</xdr:rowOff>
    </xdr:from>
    <xdr:to>
      <xdr:col>36</xdr:col>
      <xdr:colOff>165100</xdr:colOff>
      <xdr:row>38</xdr:row>
      <xdr:rowOff>99387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90514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05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57823</xdr:rowOff>
    </xdr:from>
    <xdr:to>
      <xdr:col>55</xdr:col>
      <xdr:colOff>0</xdr:colOff>
      <xdr:row>58</xdr:row>
      <xdr:rowOff>61374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01923"/>
          <a:ext cx="838200" cy="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61374</xdr:rowOff>
    </xdr:from>
    <xdr:to>
      <xdr:col>50</xdr:col>
      <xdr:colOff>114300</xdr:colOff>
      <xdr:row>58</xdr:row>
      <xdr:rowOff>92570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05474"/>
          <a:ext cx="889000" cy="3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92570</xdr:rowOff>
    </xdr:from>
    <xdr:to>
      <xdr:col>45</xdr:col>
      <xdr:colOff>177800</xdr:colOff>
      <xdr:row>58</xdr:row>
      <xdr:rowOff>93271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36670"/>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93271</xdr:rowOff>
    </xdr:from>
    <xdr:to>
      <xdr:col>41</xdr:col>
      <xdr:colOff>50800</xdr:colOff>
      <xdr:row>58</xdr:row>
      <xdr:rowOff>122098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37371"/>
          <a:ext cx="889000" cy="2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7023</xdr:rowOff>
    </xdr:from>
    <xdr:to>
      <xdr:col>55</xdr:col>
      <xdr:colOff>50800</xdr:colOff>
      <xdr:row>58</xdr:row>
      <xdr:rowOff>108623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5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93400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10574</xdr:rowOff>
    </xdr:from>
    <xdr:to>
      <xdr:col>50</xdr:col>
      <xdr:colOff>165100</xdr:colOff>
      <xdr:row>58</xdr:row>
      <xdr:rowOff>112174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5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103301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4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41770</xdr:rowOff>
    </xdr:from>
    <xdr:to>
      <xdr:col>46</xdr:col>
      <xdr:colOff>38100</xdr:colOff>
      <xdr:row>58</xdr:row>
      <xdr:rowOff>143370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134497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7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42471</xdr:rowOff>
    </xdr:from>
    <xdr:to>
      <xdr:col>41</xdr:col>
      <xdr:colOff>101600</xdr:colOff>
      <xdr:row>58</xdr:row>
      <xdr:rowOff>144071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8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135198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7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71298</xdr:rowOff>
    </xdr:from>
    <xdr:to>
      <xdr:col>36</xdr:col>
      <xdr:colOff>165100</xdr:colOff>
      <xdr:row>59</xdr:row>
      <xdr:rowOff>1448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164025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101743</xdr:rowOff>
    </xdr:from>
    <xdr:to>
      <xdr:col>55</xdr:col>
      <xdr:colOff>0</xdr:colOff>
      <xdr:row>78</xdr:row>
      <xdr:rowOff>116154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74843"/>
          <a:ext cx="838200" cy="1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96920</xdr:rowOff>
    </xdr:from>
    <xdr:to>
      <xdr:col>50</xdr:col>
      <xdr:colOff>114300</xdr:colOff>
      <xdr:row>78</xdr:row>
      <xdr:rowOff>101743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70020"/>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96920</xdr:rowOff>
    </xdr:from>
    <xdr:to>
      <xdr:col>45</xdr:col>
      <xdr:colOff>177800</xdr:colOff>
      <xdr:row>78</xdr:row>
      <xdr:rowOff>112415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70020"/>
          <a:ext cx="8890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98191</xdr:rowOff>
    </xdr:from>
    <xdr:to>
      <xdr:col>41</xdr:col>
      <xdr:colOff>50800</xdr:colOff>
      <xdr:row>78</xdr:row>
      <xdr:rowOff>112415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71291"/>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65354</xdr:rowOff>
    </xdr:from>
    <xdr:to>
      <xdr:col>55</xdr:col>
      <xdr:colOff>50800</xdr:colOff>
      <xdr:row>78</xdr:row>
      <xdr:rowOff>166954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151731</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50943</xdr:rowOff>
    </xdr:from>
    <xdr:to>
      <xdr:col>50</xdr:col>
      <xdr:colOff>165100</xdr:colOff>
      <xdr:row>78</xdr:row>
      <xdr:rowOff>152543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143670</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1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46120</xdr:rowOff>
    </xdr:from>
    <xdr:to>
      <xdr:col>46</xdr:col>
      <xdr:colOff>38100</xdr:colOff>
      <xdr:row>78</xdr:row>
      <xdr:rowOff>147720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138847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1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61615</xdr:rowOff>
    </xdr:from>
    <xdr:to>
      <xdr:col>41</xdr:col>
      <xdr:colOff>101600</xdr:colOff>
      <xdr:row>78</xdr:row>
      <xdr:rowOff>163215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154342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47391</xdr:rowOff>
    </xdr:from>
    <xdr:to>
      <xdr:col>36</xdr:col>
      <xdr:colOff>165100</xdr:colOff>
      <xdr:row>78</xdr:row>
      <xdr:rowOff>148991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140118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170324</xdr:rowOff>
    </xdr:from>
    <xdr:to>
      <xdr:col>55</xdr:col>
      <xdr:colOff>0</xdr:colOff>
      <xdr:row>98</xdr:row>
      <xdr:rowOff>21765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00974"/>
          <a:ext cx="838200" cy="2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11151</xdr:rowOff>
    </xdr:from>
    <xdr:to>
      <xdr:col>50</xdr:col>
      <xdr:colOff>114300</xdr:colOff>
      <xdr:row>98</xdr:row>
      <xdr:rowOff>21765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13251"/>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133787</xdr:rowOff>
    </xdr:from>
    <xdr:to>
      <xdr:col>45</xdr:col>
      <xdr:colOff>177800</xdr:colOff>
      <xdr:row>98</xdr:row>
      <xdr:rowOff>11151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64437"/>
          <a:ext cx="889000" cy="4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133787</xdr:rowOff>
    </xdr:from>
    <xdr:to>
      <xdr:col>41</xdr:col>
      <xdr:colOff>50800</xdr:colOff>
      <xdr:row>97</xdr:row>
      <xdr:rowOff>142695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64437"/>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119524</xdr:rowOff>
    </xdr:from>
    <xdr:to>
      <xdr:col>55</xdr:col>
      <xdr:colOff>50800</xdr:colOff>
      <xdr:row>98</xdr:row>
      <xdr:rowOff>49674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5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34451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6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142415</xdr:rowOff>
    </xdr:from>
    <xdr:to>
      <xdr:col>50</xdr:col>
      <xdr:colOff>165100</xdr:colOff>
      <xdr:row>98</xdr:row>
      <xdr:rowOff>72565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7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63692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131801</xdr:rowOff>
    </xdr:from>
    <xdr:to>
      <xdr:col>46</xdr:col>
      <xdr:colOff>38100</xdr:colOff>
      <xdr:row>98</xdr:row>
      <xdr:rowOff>61951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53078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82987</xdr:rowOff>
    </xdr:from>
    <xdr:to>
      <xdr:col>41</xdr:col>
      <xdr:colOff>101600</xdr:colOff>
      <xdr:row>98</xdr:row>
      <xdr:rowOff>13137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4264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0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91895</xdr:rowOff>
    </xdr:from>
    <xdr:to>
      <xdr:col>36</xdr:col>
      <xdr:colOff>165100</xdr:colOff>
      <xdr:row>98</xdr:row>
      <xdr:rowOff>22045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13172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1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58593</xdr:rowOff>
    </xdr:from>
    <xdr:to>
      <xdr:col>85</xdr:col>
      <xdr:colOff>127000</xdr:colOff>
      <xdr:row>33</xdr:row>
      <xdr:rowOff>83990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544993"/>
          <a:ext cx="838200" cy="1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15982</xdr:rowOff>
    </xdr:from>
    <xdr:to>
      <xdr:col>81</xdr:col>
      <xdr:colOff>50800</xdr:colOff>
      <xdr:row>32</xdr:row>
      <xdr:rowOff>58593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330932"/>
          <a:ext cx="889000" cy="21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15982</xdr:rowOff>
    </xdr:from>
    <xdr:to>
      <xdr:col>76</xdr:col>
      <xdr:colOff>114300</xdr:colOff>
      <xdr:row>34</xdr:row>
      <xdr:rowOff>97706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330932"/>
          <a:ext cx="889000" cy="59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56970</xdr:rowOff>
    </xdr:from>
    <xdr:to>
      <xdr:col>71</xdr:col>
      <xdr:colOff>177800</xdr:colOff>
      <xdr:row>34</xdr:row>
      <xdr:rowOff>97706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886270"/>
          <a:ext cx="889000" cy="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33190</xdr:rowOff>
    </xdr:from>
    <xdr:to>
      <xdr:col>85</xdr:col>
      <xdr:colOff>177800</xdr:colOff>
      <xdr:row>33</xdr:row>
      <xdr:rowOff>134790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6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56067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5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7793</xdr:rowOff>
    </xdr:from>
    <xdr:to>
      <xdr:col>81</xdr:col>
      <xdr:colOff>101600</xdr:colOff>
      <xdr:row>32</xdr:row>
      <xdr:rowOff>109393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4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125920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26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136632</xdr:rowOff>
    </xdr:from>
    <xdr:to>
      <xdr:col>76</xdr:col>
      <xdr:colOff>165100</xdr:colOff>
      <xdr:row>31</xdr:row>
      <xdr:rowOff>66782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2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83309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0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46906</xdr:rowOff>
    </xdr:from>
    <xdr:to>
      <xdr:col>72</xdr:col>
      <xdr:colOff>38100</xdr:colOff>
      <xdr:row>34</xdr:row>
      <xdr:rowOff>148506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7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165033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6170</xdr:rowOff>
    </xdr:from>
    <xdr:to>
      <xdr:col>67</xdr:col>
      <xdr:colOff>101600</xdr:colOff>
      <xdr:row>34</xdr:row>
      <xdr:rowOff>107770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124297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141694</xdr:rowOff>
    </xdr:from>
    <xdr:to>
      <xdr:col>85</xdr:col>
      <xdr:colOff>127000</xdr:colOff>
      <xdr:row>57</xdr:row>
      <xdr:rowOff>149516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14344"/>
          <a:ext cx="8382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141694</xdr:rowOff>
    </xdr:from>
    <xdr:to>
      <xdr:col>81</xdr:col>
      <xdr:colOff>50800</xdr:colOff>
      <xdr:row>57</xdr:row>
      <xdr:rowOff>144080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14344"/>
          <a:ext cx="889000" cy="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84424</xdr:rowOff>
    </xdr:from>
    <xdr:to>
      <xdr:col>76</xdr:col>
      <xdr:colOff>114300</xdr:colOff>
      <xdr:row>57</xdr:row>
      <xdr:rowOff>144080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57074"/>
          <a:ext cx="889000" cy="5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56540</xdr:rowOff>
    </xdr:from>
    <xdr:to>
      <xdr:col>71</xdr:col>
      <xdr:colOff>177800</xdr:colOff>
      <xdr:row>57</xdr:row>
      <xdr:rowOff>84424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143390"/>
          <a:ext cx="889000" cy="7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98716</xdr:rowOff>
    </xdr:from>
    <xdr:to>
      <xdr:col>85</xdr:col>
      <xdr:colOff>177800</xdr:colOff>
      <xdr:row>58</xdr:row>
      <xdr:rowOff>28866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13643</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8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90894</xdr:rowOff>
    </xdr:from>
    <xdr:to>
      <xdr:col>81</xdr:col>
      <xdr:colOff>101600</xdr:colOff>
      <xdr:row>58</xdr:row>
      <xdr:rowOff>21044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12171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5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93280</xdr:rowOff>
    </xdr:from>
    <xdr:to>
      <xdr:col>76</xdr:col>
      <xdr:colOff>165100</xdr:colOff>
      <xdr:row>58</xdr:row>
      <xdr:rowOff>23430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6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14557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5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33624</xdr:rowOff>
    </xdr:from>
    <xdr:to>
      <xdr:col>72</xdr:col>
      <xdr:colOff>38100</xdr:colOff>
      <xdr:row>57</xdr:row>
      <xdr:rowOff>135224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0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126351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5740</xdr:rowOff>
    </xdr:from>
    <xdr:to>
      <xdr:col>67</xdr:col>
      <xdr:colOff>101600</xdr:colOff>
      <xdr:row>53</xdr:row>
      <xdr:rowOff>107340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0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123867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886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38061</xdr:rowOff>
    </xdr:from>
    <xdr:to>
      <xdr:col>85</xdr:col>
      <xdr:colOff>127000</xdr:colOff>
      <xdr:row>79</xdr:row>
      <xdr:rowOff>42063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2611"/>
          <a:ext cx="8382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38061</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2611"/>
          <a:ext cx="889000" cy="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12942</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57492"/>
          <a:ext cx="889000" cy="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12942</xdr:rowOff>
    </xdr:from>
    <xdr:to>
      <xdr:col>71</xdr:col>
      <xdr:colOff>177800</xdr:colOff>
      <xdr:row>79</xdr:row>
      <xdr:rowOff>19558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57492"/>
          <a:ext cx="8890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162713</xdr:rowOff>
    </xdr:from>
    <xdr:to>
      <xdr:col>85</xdr:col>
      <xdr:colOff>177800</xdr:colOff>
      <xdr:row>79</xdr:row>
      <xdr:rowOff>92863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77640</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158711</xdr:rowOff>
    </xdr:from>
    <xdr:to>
      <xdr:col>81</xdr:col>
      <xdr:colOff>101600</xdr:colOff>
      <xdr:row>79</xdr:row>
      <xdr:rowOff>88861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79988</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24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133592</xdr:rowOff>
    </xdr:from>
    <xdr:to>
      <xdr:col>72</xdr:col>
      <xdr:colOff>38100</xdr:colOff>
      <xdr:row>79</xdr:row>
      <xdr:rowOff>63742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54869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140208</xdr:rowOff>
    </xdr:from>
    <xdr:to>
      <xdr:col>67</xdr:col>
      <xdr:colOff>101600</xdr:colOff>
      <xdr:row>79</xdr:row>
      <xdr:rowOff>70358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61485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0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597</xdr:rowOff>
    </xdr:from>
    <xdr:to>
      <xdr:col>85</xdr:col>
      <xdr:colOff>127000</xdr:colOff>
      <xdr:row>98</xdr:row>
      <xdr:rowOff>3617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802697"/>
          <a:ext cx="8382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134026</xdr:rowOff>
    </xdr:from>
    <xdr:to>
      <xdr:col>81</xdr:col>
      <xdr:colOff>50800</xdr:colOff>
      <xdr:row>98</xdr:row>
      <xdr:rowOff>597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64676"/>
          <a:ext cx="889000" cy="3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111485</xdr:rowOff>
    </xdr:from>
    <xdr:to>
      <xdr:col>76</xdr:col>
      <xdr:colOff>114300</xdr:colOff>
      <xdr:row>97</xdr:row>
      <xdr:rowOff>134026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742135"/>
          <a:ext cx="8890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111485</xdr:rowOff>
    </xdr:from>
    <xdr:to>
      <xdr:col>71</xdr:col>
      <xdr:colOff>177800</xdr:colOff>
      <xdr:row>97</xdr:row>
      <xdr:rowOff>153174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42135"/>
          <a:ext cx="889000" cy="4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124267</xdr:rowOff>
    </xdr:from>
    <xdr:to>
      <xdr:col>85</xdr:col>
      <xdr:colOff>177800</xdr:colOff>
      <xdr:row>98</xdr:row>
      <xdr:rowOff>54417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5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121247</xdr:rowOff>
    </xdr:from>
    <xdr:to>
      <xdr:col>81</xdr:col>
      <xdr:colOff>101600</xdr:colOff>
      <xdr:row>98</xdr:row>
      <xdr:rowOff>51397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5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42524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4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83226</xdr:rowOff>
    </xdr:from>
    <xdr:to>
      <xdr:col>76</xdr:col>
      <xdr:colOff>165100</xdr:colOff>
      <xdr:row>98</xdr:row>
      <xdr:rowOff>13376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1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29903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8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60685</xdr:rowOff>
    </xdr:from>
    <xdr:to>
      <xdr:col>72</xdr:col>
      <xdr:colOff>38100</xdr:colOff>
      <xdr:row>97</xdr:row>
      <xdr:rowOff>162285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9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7362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102374</xdr:rowOff>
    </xdr:from>
    <xdr:to>
      <xdr:col>67</xdr:col>
      <xdr:colOff>101600</xdr:colOff>
      <xdr:row>98</xdr:row>
      <xdr:rowOff>32524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23651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2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消防費は住民一人当たり</a:t>
          </a:r>
          <a:r>
            <a:rPr kumimoji="1" lang="en-US" altLang="ja-JP" sz="1100">
              <a:solidFill>
                <a:schemeClr val="dk1"/>
              </a:solidFill>
              <a:effectLst/>
              <a:latin typeface="+mn-lt"/>
              <a:ea typeface="+mn-ea"/>
              <a:cs typeface="+mn-cs"/>
            </a:rPr>
            <a:t>39,937</a:t>
          </a:r>
          <a:r>
            <a:rPr kumimoji="1" lang="ja-JP" altLang="ja-JP" sz="1100">
              <a:solidFill>
                <a:schemeClr val="dk1"/>
              </a:solidFill>
              <a:effectLst/>
              <a:latin typeface="+mn-lt"/>
              <a:ea typeface="+mn-ea"/>
              <a:cs typeface="+mn-cs"/>
            </a:rPr>
            <a:t>円となっており、類似団体と比較して一人当たりコストが高い状況となっている。これは、近年の南海トラフ地震対策関連事業の増加等によるものである。</a:t>
          </a:r>
          <a:endParaRPr lang="ja-JP" altLang="ja-JP" sz="1400">
            <a:effectLst/>
          </a:endParaRPr>
        </a:p>
        <a:p>
          <a:r>
            <a:rPr kumimoji="1" lang="ja-JP" altLang="ja-JP" sz="1100">
              <a:solidFill>
                <a:schemeClr val="dk1"/>
              </a:solidFill>
              <a:effectLst/>
              <a:latin typeface="+mn-lt"/>
              <a:ea typeface="+mn-ea"/>
              <a:cs typeface="+mn-cs"/>
            </a:rPr>
            <a:t>消防費以外の費目については、類似団体平均を下回っている。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ついては、中期的な見通しのもとに、決算剰余金を積み立てるとともに、最低限の取り崩しに努めている。今後も南海トラフ地震対策や老朽化した公共施設等の建替の実施による財源不足を基金の取り崩しや市債の発行などで対応することになるが、将来負担の軽減を図るため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国民健康保険税</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減収</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国民健康保険特別会計において実質収支額が赤字となっている。今後も、国民健康保険税の徴収強化や医療費の抑制策を実施し、適正な経営運営に努める。</a:t>
          </a:r>
          <a:endParaRPr lang="ja-JP" altLang="ja-JP" sz="1400">
            <a:effectLst/>
          </a:endParaRPr>
        </a:p>
        <a:p>
          <a:r>
            <a:rPr kumimoji="1" lang="ja-JP" altLang="ja-JP" sz="1100">
              <a:solidFill>
                <a:schemeClr val="dk1"/>
              </a:solidFill>
              <a:effectLst/>
              <a:latin typeface="+mn-lt"/>
              <a:ea typeface="+mn-ea"/>
              <a:cs typeface="+mn-cs"/>
            </a:rPr>
            <a:t>病院事業会計の実質収支については、平成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年度から医師の増員・定着効果により、入院外来共に大きく患者数を増やし収益構造が改善していることから、黒字幅が拡大傾向となっている。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115" zoomScaleNormal="11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14857609</v>
      </c>
      <c r="BO4" s="485"/>
      <c r="BP4" s="485"/>
      <c r="BQ4" s="485"/>
      <c r="BR4" s="485"/>
      <c r="BS4" s="485"/>
      <c r="BT4" s="485"/>
      <c r="BU4" s="486"/>
      <c r="BV4" s="484">
        <v>16194577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0.9</v>
      </c>
      <c r="CU4" s="625"/>
      <c r="CV4" s="625"/>
      <c r="CW4" s="625"/>
      <c r="CX4" s="625"/>
      <c r="CY4" s="625"/>
      <c r="CZ4" s="625"/>
      <c r="DA4" s="626"/>
      <c r="DB4" s="624">
        <v>1.2</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14709521</v>
      </c>
      <c r="BO5" s="456"/>
      <c r="BP5" s="456"/>
      <c r="BQ5" s="456"/>
      <c r="BR5" s="456"/>
      <c r="BS5" s="456"/>
      <c r="BT5" s="456"/>
      <c r="BU5" s="457"/>
      <c r="BV5" s="455">
        <v>15997911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91.3</v>
      </c>
      <c r="CU5" s="453"/>
      <c r="CV5" s="453"/>
      <c r="CW5" s="453"/>
      <c r="CX5" s="453"/>
      <c r="CY5" s="453"/>
      <c r="CZ5" s="453"/>
      <c r="DA5" s="454"/>
      <c r="DB5" s="452">
        <v>86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148088</v>
      </c>
      <c r="BO6" s="456"/>
      <c r="BP6" s="456"/>
      <c r="BQ6" s="456"/>
      <c r="BR6" s="456"/>
      <c r="BS6" s="456"/>
      <c r="BT6" s="456"/>
      <c r="BU6" s="457"/>
      <c r="BV6" s="455">
        <v>196666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91.8</v>
      </c>
      <c r="CU6" s="599"/>
      <c r="CV6" s="599"/>
      <c r="CW6" s="599"/>
      <c r="CX6" s="599"/>
      <c r="CY6" s="599"/>
      <c r="CZ6" s="599"/>
      <c r="DA6" s="600"/>
      <c r="DB6" s="598">
        <v>87.1</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75289</v>
      </c>
      <c r="BO7" s="456"/>
      <c r="BP7" s="456"/>
      <c r="BQ7" s="456"/>
      <c r="BR7" s="456"/>
      <c r="BS7" s="456"/>
      <c r="BT7" s="456"/>
      <c r="BU7" s="457"/>
      <c r="BV7" s="455">
        <v>100400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7892694</v>
      </c>
      <c r="CU7" s="456"/>
      <c r="CV7" s="456"/>
      <c r="CW7" s="456"/>
      <c r="CX7" s="456"/>
      <c r="CY7" s="456"/>
      <c r="CZ7" s="456"/>
      <c r="DA7" s="457"/>
      <c r="DB7" s="455">
        <v>7949053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72799</v>
      </c>
      <c r="BO8" s="456"/>
      <c r="BP8" s="456"/>
      <c r="BQ8" s="456"/>
      <c r="BR8" s="456"/>
      <c r="BS8" s="456"/>
      <c r="BT8" s="456"/>
      <c r="BU8" s="457"/>
      <c r="BV8" s="455">
        <v>96266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0.38</v>
      </c>
      <c r="CU8" s="559"/>
      <c r="CV8" s="559"/>
      <c r="CW8" s="559"/>
      <c r="CX8" s="559"/>
      <c r="CY8" s="559"/>
      <c r="CZ8" s="559"/>
      <c r="DA8" s="560"/>
      <c r="DB8" s="558">
        <v>0.38</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25732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-23467</v>
      </c>
      <c r="BO9" s="456"/>
      <c r="BP9" s="456"/>
      <c r="BQ9" s="456"/>
      <c r="BR9" s="456"/>
      <c r="BS9" s="456"/>
      <c r="BT9" s="456"/>
      <c r="BU9" s="457"/>
      <c r="BV9" s="455">
        <v>-416655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16.100000000000001</v>
      </c>
      <c r="CU9" s="453"/>
      <c r="CV9" s="453"/>
      <c r="CW9" s="453"/>
      <c r="CX9" s="453"/>
      <c r="CY9" s="453"/>
      <c r="CZ9" s="453"/>
      <c r="DA9" s="454"/>
      <c r="DB9" s="452">
        <v>16.2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27038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621</v>
      </c>
      <c r="BO10" s="456"/>
      <c r="BP10" s="456"/>
      <c r="BQ10" s="456"/>
      <c r="BR10" s="456"/>
      <c r="BS10" s="456"/>
      <c r="BT10" s="456"/>
      <c r="BU10" s="457"/>
      <c r="BV10" s="455">
        <v>867</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25975</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127</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25560</v>
      </c>
      <c r="S13" s="543"/>
      <c r="T13" s="543"/>
      <c r="U13" s="543"/>
      <c r="V13" s="544"/>
      <c r="W13" s="545" t="s">
        <v>131</v>
      </c>
      <c r="X13" s="441"/>
      <c r="Y13" s="441"/>
      <c r="Z13" s="441"/>
      <c r="AA13" s="441"/>
      <c r="AB13" s="442"/>
      <c r="AC13" s="408">
        <v>1914</v>
      </c>
      <c r="AD13" s="409"/>
      <c r="AE13" s="409"/>
      <c r="AF13" s="409"/>
      <c r="AG13" s="410"/>
      <c r="AH13" s="408">
        <v>2425</v>
      </c>
      <c r="AI13" s="409"/>
      <c r="AJ13" s="409"/>
      <c r="AK13" s="409"/>
      <c r="AL13" s="468"/>
      <c r="AM13" s="512" t="s">
        <v>132</v>
      </c>
      <c r="AN13" s="412"/>
      <c r="AO13" s="412"/>
      <c r="AP13" s="412"/>
      <c r="AQ13" s="412"/>
      <c r="AR13" s="412"/>
      <c r="AS13" s="412"/>
      <c r="AT13" s="413"/>
      <c r="AU13" s="513" t="s">
        <v>127</v>
      </c>
      <c r="AV13" s="514"/>
      <c r="AW13" s="514"/>
      <c r="AX13" s="514"/>
      <c r="AY13" s="469" t="s">
        <v>133</v>
      </c>
      <c r="AZ13" s="470"/>
      <c r="BA13" s="470"/>
      <c r="BB13" s="470"/>
      <c r="BC13" s="470"/>
      <c r="BD13" s="470"/>
      <c r="BE13" s="470"/>
      <c r="BF13" s="470"/>
      <c r="BG13" s="470"/>
      <c r="BH13" s="470"/>
      <c r="BI13" s="470"/>
      <c r="BJ13" s="470"/>
      <c r="BK13" s="470"/>
      <c r="BL13" s="470"/>
      <c r="BM13" s="471"/>
      <c r="BN13" s="455">
        <v>-22846</v>
      </c>
      <c r="BO13" s="456"/>
      <c r="BP13" s="456"/>
      <c r="BQ13" s="456"/>
      <c r="BR13" s="456"/>
      <c r="BS13" s="456"/>
      <c r="BT13" s="456"/>
      <c r="BU13" s="457"/>
      <c r="BV13" s="455">
        <v>-415788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12.3</v>
      </c>
      <c r="CU13" s="453"/>
      <c r="CV13" s="453"/>
      <c r="CW13" s="453"/>
      <c r="CX13" s="453"/>
      <c r="CY13" s="453"/>
      <c r="CZ13" s="453"/>
      <c r="DA13" s="454"/>
      <c r="DB13" s="452">
        <v>11.7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26334</v>
      </c>
      <c r="S14" s="543"/>
      <c r="T14" s="543"/>
      <c r="U14" s="543"/>
      <c r="V14" s="544"/>
      <c r="W14" s="546"/>
      <c r="X14" s="444"/>
      <c r="Y14" s="444"/>
      <c r="Z14" s="444"/>
      <c r="AA14" s="444"/>
      <c r="AB14" s="445"/>
      <c r="AC14" s="535">
        <v>17</v>
      </c>
      <c r="AD14" s="536"/>
      <c r="AE14" s="536"/>
      <c r="AF14" s="536"/>
      <c r="AG14" s="537"/>
      <c r="AH14" s="535">
        <v>19.7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65.3</v>
      </c>
      <c r="CU14" s="553"/>
      <c r="CV14" s="553"/>
      <c r="CW14" s="553"/>
      <c r="CX14" s="553"/>
      <c r="CY14" s="553"/>
      <c r="CZ14" s="553"/>
      <c r="DA14" s="554"/>
      <c r="DB14" s="552">
        <v>74.2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25938</v>
      </c>
      <c r="S15" s="543"/>
      <c r="T15" s="543"/>
      <c r="U15" s="543"/>
      <c r="V15" s="544"/>
      <c r="W15" s="545" t="s">
        <v>137</v>
      </c>
      <c r="X15" s="441"/>
      <c r="Y15" s="441"/>
      <c r="Z15" s="441"/>
      <c r="AA15" s="441"/>
      <c r="AB15" s="442"/>
      <c r="AC15" s="408">
        <v>2235</v>
      </c>
      <c r="AD15" s="409"/>
      <c r="AE15" s="409"/>
      <c r="AF15" s="409"/>
      <c r="AG15" s="410"/>
      <c r="AH15" s="408">
        <v>2321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2778661</v>
      </c>
      <c r="BO15" s="485"/>
      <c r="BP15" s="485"/>
      <c r="BQ15" s="485"/>
      <c r="BR15" s="485"/>
      <c r="BS15" s="485"/>
      <c r="BT15" s="485"/>
      <c r="BU15" s="486"/>
      <c r="BV15" s="484">
        <v>2709101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19.8</v>
      </c>
      <c r="AD16" s="536"/>
      <c r="AE16" s="536"/>
      <c r="AF16" s="536"/>
      <c r="AG16" s="537"/>
      <c r="AH16" s="535">
        <v>18.899999999999999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7165209</v>
      </c>
      <c r="BO16" s="456"/>
      <c r="BP16" s="456"/>
      <c r="BQ16" s="456"/>
      <c r="BR16" s="456"/>
      <c r="BS16" s="456"/>
      <c r="BT16" s="456"/>
      <c r="BU16" s="457"/>
      <c r="BV16" s="455">
        <v>7168057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7112</v>
      </c>
      <c r="AD17" s="409"/>
      <c r="AE17" s="409"/>
      <c r="AF17" s="409"/>
      <c r="AG17" s="410"/>
      <c r="AH17" s="408">
        <v>7540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3461780</v>
      </c>
      <c r="BO17" s="456"/>
      <c r="BP17" s="456"/>
      <c r="BQ17" s="456"/>
      <c r="BR17" s="456"/>
      <c r="BS17" s="456"/>
      <c r="BT17" s="456"/>
      <c r="BU17" s="457"/>
      <c r="BV17" s="455">
        <v>3389824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91.5</v>
      </c>
      <c r="M18" s="508"/>
      <c r="N18" s="508"/>
      <c r="O18" s="508"/>
      <c r="P18" s="508"/>
      <c r="Q18" s="508"/>
      <c r="R18" s="509"/>
      <c r="S18" s="509"/>
      <c r="T18" s="509"/>
      <c r="U18" s="509"/>
      <c r="V18" s="510"/>
      <c r="W18" s="526"/>
      <c r="X18" s="527"/>
      <c r="Y18" s="527"/>
      <c r="Z18" s="527"/>
      <c r="AA18" s="527"/>
      <c r="AB18" s="551"/>
      <c r="AC18" s="425">
        <v>63.2</v>
      </c>
      <c r="AD18" s="426"/>
      <c r="AE18" s="426"/>
      <c r="AF18" s="426"/>
      <c r="AG18" s="511"/>
      <c r="AH18" s="425">
        <v>61.4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7285334</v>
      </c>
      <c r="BO18" s="456"/>
      <c r="BP18" s="456"/>
      <c r="BQ18" s="456"/>
      <c r="BR18" s="456"/>
      <c r="BS18" s="456"/>
      <c r="BT18" s="456"/>
      <c r="BU18" s="457"/>
      <c r="BV18" s="455">
        <v>6987507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281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9528103</v>
      </c>
      <c r="BO19" s="456"/>
      <c r="BP19" s="456"/>
      <c r="BQ19" s="456"/>
      <c r="BR19" s="456"/>
      <c r="BS19" s="456"/>
      <c r="BT19" s="456"/>
      <c r="BU19" s="457"/>
      <c r="BV19" s="455">
        <v>9804242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10196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18752401</v>
      </c>
      <c r="BO22" s="485"/>
      <c r="BP22" s="485"/>
      <c r="BQ22" s="485"/>
      <c r="BR22" s="485"/>
      <c r="BS22" s="485"/>
      <c r="BT22" s="485"/>
      <c r="BU22" s="486"/>
      <c r="BV22" s="484">
        <v>19152346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16029509</v>
      </c>
      <c r="BO23" s="456"/>
      <c r="BP23" s="456"/>
      <c r="BQ23" s="456"/>
      <c r="BR23" s="456"/>
      <c r="BS23" s="456"/>
      <c r="BT23" s="456"/>
      <c r="BU23" s="457"/>
      <c r="BV23" s="455">
        <v>16165321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7400</v>
      </c>
      <c r="R24" s="409"/>
      <c r="S24" s="409"/>
      <c r="T24" s="409"/>
      <c r="U24" s="409"/>
      <c r="V24" s="410"/>
      <c r="W24" s="498"/>
      <c r="X24" s="435"/>
      <c r="Y24" s="436"/>
      <c r="Z24" s="411" t="s">
        <v>162</v>
      </c>
      <c r="AA24" s="412"/>
      <c r="AB24" s="412"/>
      <c r="AC24" s="412"/>
      <c r="AD24" s="412"/>
      <c r="AE24" s="412"/>
      <c r="AF24" s="412"/>
      <c r="AG24" s="413"/>
      <c r="AH24" s="408">
        <v>264</v>
      </c>
      <c r="AI24" s="409"/>
      <c r="AJ24" s="409"/>
      <c r="AK24" s="409"/>
      <c r="AL24" s="410"/>
      <c r="AM24" s="408">
        <v>811800</v>
      </c>
      <c r="AN24" s="409"/>
      <c r="AO24" s="409"/>
      <c r="AP24" s="409"/>
      <c r="AQ24" s="409"/>
      <c r="AR24" s="410"/>
      <c r="AS24" s="408">
        <v>3075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15012818</v>
      </c>
      <c r="BO24" s="456"/>
      <c r="BP24" s="456"/>
      <c r="BQ24" s="456"/>
      <c r="BR24" s="456"/>
      <c r="BS24" s="456"/>
      <c r="BT24" s="456"/>
      <c r="BU24" s="457"/>
      <c r="BV24" s="455">
        <v>15083741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6320</v>
      </c>
      <c r="R25" s="409"/>
      <c r="S25" s="409"/>
      <c r="T25" s="409"/>
      <c r="U25" s="409"/>
      <c r="V25" s="410"/>
      <c r="W25" s="498"/>
      <c r="X25" s="435"/>
      <c r="Y25" s="436"/>
      <c r="Z25" s="411" t="s">
        <v>165</v>
      </c>
      <c r="AA25" s="412"/>
      <c r="AB25" s="412"/>
      <c r="AC25" s="412"/>
      <c r="AD25" s="412"/>
      <c r="AE25" s="412"/>
      <c r="AF25" s="412"/>
      <c r="AG25" s="413"/>
      <c r="AH25" s="408">
        <v>50</v>
      </c>
      <c r="AI25" s="409"/>
      <c r="AJ25" s="409"/>
      <c r="AK25" s="409"/>
      <c r="AL25" s="410"/>
      <c r="AM25" s="408">
        <v>151000</v>
      </c>
      <c r="AN25" s="409"/>
      <c r="AO25" s="409"/>
      <c r="AP25" s="409"/>
      <c r="AQ25" s="409"/>
      <c r="AR25" s="410"/>
      <c r="AS25" s="408">
        <v>3020</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3661996</v>
      </c>
      <c r="BO25" s="485"/>
      <c r="BP25" s="485"/>
      <c r="BQ25" s="485"/>
      <c r="BR25" s="485"/>
      <c r="BS25" s="485"/>
      <c r="BT25" s="485"/>
      <c r="BU25" s="486"/>
      <c r="BV25" s="484">
        <v>4936522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5870</v>
      </c>
      <c r="R26" s="409"/>
      <c r="S26" s="409"/>
      <c r="T26" s="409"/>
      <c r="U26" s="409"/>
      <c r="V26" s="410"/>
      <c r="W26" s="498"/>
      <c r="X26" s="435"/>
      <c r="Y26" s="436"/>
      <c r="Z26" s="411" t="s">
        <v>168</v>
      </c>
      <c r="AA26" s="466"/>
      <c r="AB26" s="466"/>
      <c r="AC26" s="466"/>
      <c r="AD26" s="466"/>
      <c r="AE26" s="466"/>
      <c r="AF26" s="466"/>
      <c r="AG26" s="467"/>
      <c r="AH26" s="408">
        <v>23</v>
      </c>
      <c r="AI26" s="409"/>
      <c r="AJ26" s="409"/>
      <c r="AK26" s="409"/>
      <c r="AL26" s="410"/>
      <c r="AM26" s="408">
        <v>75555</v>
      </c>
      <c r="AN26" s="409"/>
      <c r="AO26" s="409"/>
      <c r="AP26" s="409"/>
      <c r="AQ26" s="409"/>
      <c r="AR26" s="410"/>
      <c r="AS26" s="408">
        <v>3285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4100</v>
      </c>
      <c r="R27" s="409"/>
      <c r="S27" s="409"/>
      <c r="T27" s="409"/>
      <c r="U27" s="409"/>
      <c r="V27" s="410"/>
      <c r="W27" s="498"/>
      <c r="X27" s="435"/>
      <c r="Y27" s="436"/>
      <c r="Z27" s="411" t="s">
        <v>171</v>
      </c>
      <c r="AA27" s="412"/>
      <c r="AB27" s="412"/>
      <c r="AC27" s="412"/>
      <c r="AD27" s="412"/>
      <c r="AE27" s="412"/>
      <c r="AF27" s="412"/>
      <c r="AG27" s="413"/>
      <c r="AH27" s="408">
        <v>3</v>
      </c>
      <c r="AI27" s="409"/>
      <c r="AJ27" s="409"/>
      <c r="AK27" s="409"/>
      <c r="AL27" s="410"/>
      <c r="AM27" s="408">
        <v>12744</v>
      </c>
      <c r="AN27" s="409"/>
      <c r="AO27" s="409"/>
      <c r="AP27" s="409"/>
      <c r="AQ27" s="409"/>
      <c r="AR27" s="410"/>
      <c r="AS27" s="408">
        <v>4248</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225138</v>
      </c>
      <c r="BO27" s="490"/>
      <c r="BP27" s="490"/>
      <c r="BQ27" s="490"/>
      <c r="BR27" s="490"/>
      <c r="BS27" s="490"/>
      <c r="BT27" s="490"/>
      <c r="BU27" s="491"/>
      <c r="BV27" s="489">
        <v>225136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3700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1870100</v>
      </c>
      <c r="BO28" s="485"/>
      <c r="BP28" s="485"/>
      <c r="BQ28" s="485"/>
      <c r="BR28" s="485"/>
      <c r="BS28" s="485"/>
      <c r="BT28" s="485"/>
      <c r="BU28" s="486"/>
      <c r="BV28" s="484">
        <v>1819479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13</v>
      </c>
      <c r="M29" s="409"/>
      <c r="N29" s="409"/>
      <c r="O29" s="409"/>
      <c r="P29" s="410"/>
      <c r="Q29" s="408">
        <v>3450</v>
      </c>
      <c r="R29" s="409"/>
      <c r="S29" s="409"/>
      <c r="T29" s="409"/>
      <c r="U29" s="409"/>
      <c r="V29" s="410"/>
      <c r="W29" s="499"/>
      <c r="X29" s="500"/>
      <c r="Y29" s="501"/>
      <c r="Z29" s="411" t="s">
        <v>177</v>
      </c>
      <c r="AA29" s="412"/>
      <c r="AB29" s="412"/>
      <c r="AC29" s="412"/>
      <c r="AD29" s="412"/>
      <c r="AE29" s="412"/>
      <c r="AF29" s="412"/>
      <c r="AG29" s="413"/>
      <c r="AH29" s="408">
        <v>267</v>
      </c>
      <c r="AI29" s="409"/>
      <c r="AJ29" s="409"/>
      <c r="AK29" s="409"/>
      <c r="AL29" s="410"/>
      <c r="AM29" s="408">
        <v>824544</v>
      </c>
      <c r="AN29" s="409"/>
      <c r="AO29" s="409"/>
      <c r="AP29" s="409"/>
      <c r="AQ29" s="409"/>
      <c r="AR29" s="410"/>
      <c r="AS29" s="408">
        <v>3088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1130646</v>
      </c>
      <c r="BO29" s="456"/>
      <c r="BP29" s="456"/>
      <c r="BQ29" s="456"/>
      <c r="BR29" s="456"/>
      <c r="BS29" s="456"/>
      <c r="BT29" s="456"/>
      <c r="BU29" s="457"/>
      <c r="BV29" s="455">
        <v>1099810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3253978</v>
      </c>
      <c r="BO30" s="490"/>
      <c r="BP30" s="490"/>
      <c r="BQ30" s="490"/>
      <c r="BR30" s="490"/>
      <c r="BS30" s="490"/>
      <c r="BT30" s="490"/>
      <c r="BU30" s="491"/>
      <c r="BV30" s="489">
        <v>2974288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6</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9</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12</v>
      </c>
      <c r="BF34" s="403"/>
      <c r="BG34" s="404" t="str">
        <f>IF('各会計、関係団体の財政状況及び健全化判断比率'!B34="","",'各会計、関係団体の財政状況及び健全化判断比率'!B34)</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仁淀川下流衛生事務組合</v>
      </c>
      <c r="BZ34" s="404"/>
      <c r="CA34" s="404"/>
      <c r="CB34" s="404"/>
      <c r="CC34" s="404"/>
      <c r="CD34" s="404"/>
      <c r="CE34" s="404"/>
      <c r="CF34" s="404"/>
      <c r="CG34" s="404"/>
      <c r="CH34" s="404"/>
      <c r="CI34" s="404"/>
      <c r="CJ34" s="404"/>
      <c r="CK34" s="404"/>
      <c r="CL34" s="404"/>
      <c r="CM34" s="404"/>
      <c r="CN34" s="181"/>
      <c r="CO34" s="403">
        <f>IF(CQ34="","",MAX(C34:D43,U34:V43,AM34:AN43,BE34:BF43,BW34:BX43)+1)</f>
        <v>21</v>
      </c>
      <c r="CP34" s="403"/>
      <c r="CQ34" s="404" t="str">
        <f>IF('各会計、関係団体の財政状況及び健全化判断比率'!BS7="","",'各会計、関係団体の財政状況及び健全化判断比率'!BS7)</f>
        <v>土佐市土地開発公社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製紙工業振興基金特別会計</v>
      </c>
      <c r="F35" s="404"/>
      <c r="G35" s="404"/>
      <c r="H35" s="404"/>
      <c r="I35" s="404"/>
      <c r="J35" s="404"/>
      <c r="K35" s="404"/>
      <c r="L35" s="404"/>
      <c r="M35" s="404"/>
      <c r="N35" s="404"/>
      <c r="O35" s="404"/>
      <c r="P35" s="404"/>
      <c r="Q35" s="404"/>
      <c r="R35" s="404"/>
      <c r="S35" s="404"/>
      <c r="T35" s="181"/>
      <c r="U35" s="403">
        <f>IF(W35="","",U34+1)</f>
        <v>7</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10</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仁淀川広域市町村圏事務組合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住宅新築資金等特別会計</v>
      </c>
      <c r="F36" s="404"/>
      <c r="G36" s="404"/>
      <c r="H36" s="404"/>
      <c r="I36" s="404"/>
      <c r="J36" s="404"/>
      <c r="K36" s="404"/>
      <c r="L36" s="404"/>
      <c r="M36" s="404"/>
      <c r="N36" s="404"/>
      <c r="O36" s="404"/>
      <c r="P36" s="404"/>
      <c r="Q36" s="404"/>
      <c r="R36" s="404"/>
      <c r="S36" s="404"/>
      <c r="T36" s="181"/>
      <c r="U36" s="403">
        <f t="shared" ref="U36:U43" si="4">IF(W36="","",U35+1)</f>
        <v>8</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11</v>
      </c>
      <c r="AN36" s="403"/>
      <c r="AO36" s="404" t="str">
        <f>IF('各会計、関係団体の財政状況及び健全化判断比率'!B33="","",'各会計、関係団体の財政状況及び健全化判断比率'!B33)</f>
        <v>土佐市民病院保育所事業会計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高知中央西部焼却処理事務組合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f>IF(E37="","",C36+1)</f>
        <v>4</v>
      </c>
      <c r="D37" s="403"/>
      <c r="E37" s="404" t="str">
        <f>IF('各会計、関係団体の財政状況及び健全化判断比率'!B10="","",'各会計、関係団体の財政状況及び健全化判断比率'!B10)</f>
        <v>学校給食特別会計</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こうち人づくり広域連合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f t="shared" ref="C38:C43" si="5">IF(E38="","",C37+1)</f>
        <v>5</v>
      </c>
      <c r="D38" s="403"/>
      <c r="E38" s="404" t="str">
        <f>IF('各会計、関係団体の財政状況及び健全化判断比率'!B11="","",'各会計、関係団体の財政状況及び健全化判断比率'!B11)</f>
        <v>土地取得特別会計</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高知県市町村総合事務組合（一般会計）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18</v>
      </c>
      <c r="BX39" s="403"/>
      <c r="BY39" s="404" t="str">
        <f>IF('各会計、関係団体の財政状況及び健全化判断比率'!B73="","",'各会計、関係団体の財政状況及び健全化判断比率'!B73)</f>
        <v>高知県市町村総合事務組合（交通災害共済事業特別会計）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19</v>
      </c>
      <c r="BX40" s="403"/>
      <c r="BY40" s="404" t="str">
        <f>IF('各会計、関係団体の財政状況及び健全化判断比率'!B74="","",'各会計、関係団体の財政状況及び健全化判断比率'!B74)</f>
        <v>高知県後期高齢者医療広域連合（一般会計）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20</v>
      </c>
      <c r="BX41" s="403"/>
      <c r="BY41" s="404" t="str">
        <f>IF('各会計、関係団体の財政状況及び健全化判断比率'!B75="","",'各会計、関係団体の財政状況及び健全化判断比率'!B75)</f>
        <v>高知県後期高齢者医療広域連合（特別会計）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zCNaFpFtAYH/QvqCsgCT+XZGKhNEMKcIos6z1dbpVl6mW4+/PIpYrTDMWFsvpuiNNgzEzBDy+3eBQwiBZIQMRg==" saltValue="68H9Yl17p0GrOwICXMS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7" t="s">
        <v>538</v>
      </c>
      <c r="D34" s="1187"/>
      <c r="E34" s="1188"/>
      <c r="F34" s="32" t="s">
        <v>539</v>
      </c>
      <c r="G34" s="33" t="s">
        <v>540</v>
      </c>
      <c r="H34" s="33" t="s">
        <v>541</v>
      </c>
      <c r="I34" s="33" t="s">
        <v>542</v>
      </c>
      <c r="J34" s="34" t="s">
        <v>543</v>
      </c>
      <c r="K34" s="22"/>
      <c r="L34" s="22"/>
      <c r="M34" s="22"/>
      <c r="N34" s="22"/>
      <c r="O34" s="22"/>
      <c r="P34" s="22"/>
    </row>
    <row r="35" spans="1:16" ht="39" customHeight="1" x14ac:dyDescent="0.15">
      <c r="A35" s="22"/>
      <c r="B35" s="35"/>
      <c r="C35" s="1181" t="s">
        <v>544</v>
      </c>
      <c r="D35" s="1182"/>
      <c r="E35" s="1183"/>
      <c r="F35" s="36">
        <v>34.56</v>
      </c>
      <c r="G35" s="37">
        <v>39.99</v>
      </c>
      <c r="H35" s="37">
        <v>50.26</v>
      </c>
      <c r="I35" s="37">
        <v>62.12</v>
      </c>
      <c r="J35" s="38">
        <v>58.58</v>
      </c>
      <c r="K35" s="22"/>
      <c r="L35" s="22"/>
      <c r="M35" s="22"/>
      <c r="N35" s="22"/>
      <c r="O35" s="22"/>
      <c r="P35" s="22"/>
    </row>
    <row r="36" spans="1:16" ht="39" customHeight="1" x14ac:dyDescent="0.15">
      <c r="A36" s="22"/>
      <c r="B36" s="35"/>
      <c r="C36" s="1181" t="s">
        <v>545</v>
      </c>
      <c r="D36" s="1182"/>
      <c r="E36" s="1183"/>
      <c r="F36" s="36">
        <v>23.07</v>
      </c>
      <c r="G36" s="37">
        <v>21</v>
      </c>
      <c r="H36" s="37">
        <v>20.079999999999998</v>
      </c>
      <c r="I36" s="37">
        <v>20.100000000000001</v>
      </c>
      <c r="J36" s="38">
        <v>20.39</v>
      </c>
      <c r="K36" s="22"/>
      <c r="L36" s="22"/>
      <c r="M36" s="22"/>
      <c r="N36" s="22"/>
      <c r="O36" s="22"/>
      <c r="P36" s="22"/>
    </row>
    <row r="37" spans="1:16" ht="39" customHeight="1" x14ac:dyDescent="0.15">
      <c r="A37" s="22"/>
      <c r="B37" s="35"/>
      <c r="C37" s="1181" t="s">
        <v>546</v>
      </c>
      <c r="D37" s="1182"/>
      <c r="E37" s="1183"/>
      <c r="F37" s="36">
        <v>0.96</v>
      </c>
      <c r="G37" s="37">
        <v>1.58</v>
      </c>
      <c r="H37" s="37">
        <v>6.26</v>
      </c>
      <c r="I37" s="37">
        <v>1.19</v>
      </c>
      <c r="J37" s="38">
        <v>0.92</v>
      </c>
      <c r="K37" s="22"/>
      <c r="L37" s="22"/>
      <c r="M37" s="22"/>
      <c r="N37" s="22"/>
      <c r="O37" s="22"/>
      <c r="P37" s="22"/>
    </row>
    <row r="38" spans="1:16" ht="39" customHeight="1" x14ac:dyDescent="0.15">
      <c r="A38" s="22"/>
      <c r="B38" s="35"/>
      <c r="C38" s="1181" t="s">
        <v>547</v>
      </c>
      <c r="D38" s="1182"/>
      <c r="E38" s="1183"/>
      <c r="F38" s="36">
        <v>0.15</v>
      </c>
      <c r="G38" s="37">
        <v>0.14000000000000001</v>
      </c>
      <c r="H38" s="37">
        <v>0.34</v>
      </c>
      <c r="I38" s="37">
        <v>0.16</v>
      </c>
      <c r="J38" s="38">
        <v>0.15</v>
      </c>
      <c r="K38" s="22"/>
      <c r="L38" s="22"/>
      <c r="M38" s="22"/>
      <c r="N38" s="22"/>
      <c r="O38" s="22"/>
      <c r="P38" s="22"/>
    </row>
    <row r="39" spans="1:16" ht="39" customHeight="1" x14ac:dyDescent="0.15">
      <c r="A39" s="22"/>
      <c r="B39" s="35"/>
      <c r="C39" s="1181" t="s">
        <v>548</v>
      </c>
      <c r="D39" s="1182"/>
      <c r="E39" s="1183"/>
      <c r="F39" s="36">
        <v>0</v>
      </c>
      <c r="G39" s="37">
        <v>0.53</v>
      </c>
      <c r="H39" s="37">
        <v>0.72</v>
      </c>
      <c r="I39" s="37">
        <v>0.4</v>
      </c>
      <c r="J39" s="38">
        <v>0.1</v>
      </c>
      <c r="K39" s="22"/>
      <c r="L39" s="22"/>
      <c r="M39" s="22"/>
      <c r="N39" s="22"/>
      <c r="O39" s="22"/>
      <c r="P39" s="22"/>
    </row>
    <row r="40" spans="1:16" ht="39" customHeight="1" x14ac:dyDescent="0.15">
      <c r="A40" s="22"/>
      <c r="B40" s="35"/>
      <c r="C40" s="1181" t="s">
        <v>549</v>
      </c>
      <c r="D40" s="1182"/>
      <c r="E40" s="1183"/>
      <c r="F40" s="36" t="s">
        <v>492</v>
      </c>
      <c r="G40" s="37">
        <v>0.01</v>
      </c>
      <c r="H40" s="37">
        <v>0.03</v>
      </c>
      <c r="I40" s="37">
        <v>0.01</v>
      </c>
      <c r="J40" s="38">
        <v>0.04</v>
      </c>
      <c r="K40" s="22"/>
      <c r="L40" s="22"/>
      <c r="M40" s="22"/>
      <c r="N40" s="22"/>
      <c r="O40" s="22"/>
      <c r="P40" s="22"/>
    </row>
    <row r="41" spans="1:16" ht="39" customHeight="1" x14ac:dyDescent="0.15">
      <c r="A41" s="22"/>
      <c r="B41" s="35"/>
      <c r="C41" s="1181" t="s">
        <v>550</v>
      </c>
      <c r="D41" s="1182"/>
      <c r="E41" s="1183"/>
      <c r="F41" s="36">
        <v>0</v>
      </c>
      <c r="G41" s="37">
        <v>0</v>
      </c>
      <c r="H41" s="37">
        <v>0</v>
      </c>
      <c r="I41" s="37">
        <v>0</v>
      </c>
      <c r="J41" s="38">
        <v>0</v>
      </c>
      <c r="K41" s="22"/>
      <c r="L41" s="22"/>
      <c r="M41" s="22"/>
      <c r="N41" s="22"/>
      <c r="O41" s="22"/>
      <c r="P41" s="22"/>
    </row>
    <row r="42" spans="1:16" ht="39" customHeight="1" x14ac:dyDescent="0.15">
      <c r="A42" s="22"/>
      <c r="B42" s="39"/>
      <c r="C42" s="1181" t="s">
        <v>551</v>
      </c>
      <c r="D42" s="1182"/>
      <c r="E42" s="1183"/>
      <c r="F42" s="36" t="s">
        <v>492</v>
      </c>
      <c r="G42" s="37" t="s">
        <v>492</v>
      </c>
      <c r="H42" s="37" t="s">
        <v>492</v>
      </c>
      <c r="I42" s="37" t="s">
        <v>492</v>
      </c>
      <c r="J42" s="38" t="s">
        <v>492</v>
      </c>
      <c r="K42" s="22"/>
      <c r="L42" s="22"/>
      <c r="M42" s="22"/>
      <c r="N42" s="22"/>
      <c r="O42" s="22"/>
      <c r="P42" s="22"/>
    </row>
    <row r="43" spans="1:16" ht="39" customHeight="1" thickBot="1" x14ac:dyDescent="0.2">
      <c r="A43" s="22"/>
      <c r="B43" s="40"/>
      <c r="C43" s="1184" t="s">
        <v>552</v>
      </c>
      <c r="D43" s="1185"/>
      <c r="E43" s="1186"/>
      <c r="F43" s="41">
        <v>0</v>
      </c>
      <c r="G43" s="42">
        <v>0.01</v>
      </c>
      <c r="H43" s="42">
        <v>0.04</v>
      </c>
      <c r="I43" s="42">
        <v>0.01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bP6CIF2p0v18xFSzpossjV5nQI0SwO7eE0ZD5PI2Hoa8Xmt9YaA9d4o20ql0v1eP+xxd3ZSahLZe+kbHGE5cQ==" saltValue="uYHm46x2tNgGDTHkUe5p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1862</v>
      </c>
      <c r="L45" s="60">
        <v>1742</v>
      </c>
      <c r="M45" s="60">
        <v>1682</v>
      </c>
      <c r="N45" s="60">
        <v>1602</v>
      </c>
      <c r="O45" s="61">
        <v>1546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492</v>
      </c>
      <c r="L46" s="64" t="s">
        <v>492</v>
      </c>
      <c r="M46" s="64" t="s">
        <v>492</v>
      </c>
      <c r="N46" s="64" t="s">
        <v>492</v>
      </c>
      <c r="O46" s="65" t="s">
        <v>492</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492</v>
      </c>
      <c r="L47" s="64" t="s">
        <v>492</v>
      </c>
      <c r="M47" s="64" t="s">
        <v>492</v>
      </c>
      <c r="N47" s="64" t="s">
        <v>492</v>
      </c>
      <c r="O47" s="65" t="s">
        <v>492</v>
      </c>
      <c r="P47" s="48"/>
      <c r="Q47" s="48"/>
      <c r="R47" s="48"/>
      <c r="S47" s="48"/>
      <c r="T47" s="48"/>
      <c r="U47" s="48"/>
    </row>
    <row r="48" spans="1:21" ht="30.75" customHeight="1" x14ac:dyDescent="0.15">
      <c r="A48" s="48"/>
      <c r="B48" s="1214"/>
      <c r="C48" s="1215"/>
      <c r="D48" s="62"/>
      <c r="E48" s="1191" t="s">
        <v>13</v>
      </c>
      <c r="F48" s="1191"/>
      <c r="G48" s="1191"/>
      <c r="H48" s="1191"/>
      <c r="I48" s="1191"/>
      <c r="J48" s="1192"/>
      <c r="K48" s="63">
        <v>167</v>
      </c>
      <c r="L48" s="64">
        <v>207</v>
      </c>
      <c r="M48" s="64">
        <v>168</v>
      </c>
      <c r="N48" s="64">
        <v>200</v>
      </c>
      <c r="O48" s="65">
        <v>218</v>
      </c>
      <c r="P48" s="48"/>
      <c r="Q48" s="48"/>
      <c r="R48" s="48"/>
      <c r="S48" s="48"/>
      <c r="T48" s="48"/>
      <c r="U48" s="48"/>
    </row>
    <row r="49" spans="1:21" ht="30.75" customHeight="1" x14ac:dyDescent="0.15">
      <c r="A49" s="48"/>
      <c r="B49" s="1214"/>
      <c r="C49" s="1215"/>
      <c r="D49" s="62"/>
      <c r="E49" s="1191" t="s">
        <v>14</v>
      </c>
      <c r="F49" s="1191"/>
      <c r="G49" s="1191"/>
      <c r="H49" s="1191"/>
      <c r="I49" s="1191"/>
      <c r="J49" s="1192"/>
      <c r="K49" s="63">
        <v>50</v>
      </c>
      <c r="L49" s="64" t="s">
        <v>492</v>
      </c>
      <c r="M49" s="64" t="s">
        <v>492</v>
      </c>
      <c r="N49" s="64" t="s">
        <v>492</v>
      </c>
      <c r="O49" s="65" t="s">
        <v>492</v>
      </c>
      <c r="P49" s="48"/>
      <c r="Q49" s="48"/>
      <c r="R49" s="48"/>
      <c r="S49" s="48"/>
      <c r="T49" s="48"/>
      <c r="U49" s="48"/>
    </row>
    <row r="50" spans="1:21" ht="30.75" customHeight="1" x14ac:dyDescent="0.15">
      <c r="A50" s="48"/>
      <c r="B50" s="1214"/>
      <c r="C50" s="1215"/>
      <c r="D50" s="62"/>
      <c r="E50" s="1191" t="s">
        <v>15</v>
      </c>
      <c r="F50" s="1191"/>
      <c r="G50" s="1191"/>
      <c r="H50" s="1191"/>
      <c r="I50" s="1191"/>
      <c r="J50" s="1192"/>
      <c r="K50" s="63">
        <v>8</v>
      </c>
      <c r="L50" s="64">
        <v>7</v>
      </c>
      <c r="M50" s="64">
        <v>7</v>
      </c>
      <c r="N50" s="64">
        <v>7</v>
      </c>
      <c r="O50" s="65">
        <v>7</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t="s">
        <v>492</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1216</v>
      </c>
      <c r="L52" s="64">
        <v>1205</v>
      </c>
      <c r="M52" s="64">
        <v>1014</v>
      </c>
      <c r="N52" s="64">
        <v>956</v>
      </c>
      <c r="O52" s="65">
        <v>848</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871</v>
      </c>
      <c r="L53" s="69">
        <v>751</v>
      </c>
      <c r="M53" s="69">
        <v>843</v>
      </c>
      <c r="N53" s="69">
        <v>853</v>
      </c>
      <c r="O53" s="70">
        <v>923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fJ6019cAuhV1wththL1y33JUYquxfiaNjSFi3sByjyRR2zOPrRd+6z0J2SnSXvs6zcTyKVhATJErbSIf7+ECQ==" saltValue="QzY9GmdEi5fLozlI9qp43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232" t="s">
        <v>30</v>
      </c>
      <c r="C41" s="1233"/>
      <c r="D41" s="105"/>
      <c r="E41" s="1234" t="s">
        <v>31</v>
      </c>
      <c r="F41" s="1234"/>
      <c r="G41" s="1234"/>
      <c r="H41" s="1235"/>
      <c r="I41" s="355">
        <v>18804</v>
      </c>
      <c r="J41" s="356">
        <v>17764</v>
      </c>
      <c r="K41" s="356">
        <v>18572</v>
      </c>
      <c r="L41" s="356">
        <v>19152</v>
      </c>
      <c r="M41" s="357">
        <v>18752</v>
      </c>
    </row>
    <row r="42" spans="2:13" ht="27.75" customHeight="1" x14ac:dyDescent="0.15">
      <c r="B42" s="1222"/>
      <c r="C42" s="1223"/>
      <c r="D42" s="106"/>
      <c r="E42" s="1226" t="s">
        <v>32</v>
      </c>
      <c r="F42" s="1226"/>
      <c r="G42" s="1226"/>
      <c r="H42" s="1227"/>
      <c r="I42" s="358" t="s">
        <v>492</v>
      </c>
      <c r="J42" s="359" t="s">
        <v>492</v>
      </c>
      <c r="K42" s="359" t="s">
        <v>492</v>
      </c>
      <c r="L42" s="359" t="s">
        <v>492</v>
      </c>
      <c r="M42" s="360" t="s">
        <v>492</v>
      </c>
    </row>
    <row r="43" spans="2:13" ht="27.75" customHeight="1" x14ac:dyDescent="0.15">
      <c r="B43" s="1222"/>
      <c r="C43" s="1223"/>
      <c r="D43" s="106"/>
      <c r="E43" s="1226" t="s">
        <v>33</v>
      </c>
      <c r="F43" s="1226"/>
      <c r="G43" s="1226"/>
      <c r="H43" s="1227"/>
      <c r="I43" s="358">
        <v>1751</v>
      </c>
      <c r="J43" s="359">
        <v>1509</v>
      </c>
      <c r="K43" s="359">
        <v>1585</v>
      </c>
      <c r="L43" s="359">
        <v>1549</v>
      </c>
      <c r="M43" s="360">
        <v>1466</v>
      </c>
    </row>
    <row r="44" spans="2:13" ht="27.75" customHeight="1" x14ac:dyDescent="0.15">
      <c r="B44" s="1222"/>
      <c r="C44" s="1223"/>
      <c r="D44" s="106"/>
      <c r="E44" s="1226" t="s">
        <v>34</v>
      </c>
      <c r="F44" s="1226"/>
      <c r="G44" s="1226"/>
      <c r="H44" s="1227"/>
      <c r="I44" s="358" t="s">
        <v>492</v>
      </c>
      <c r="J44" s="359" t="s">
        <v>492</v>
      </c>
      <c r="K44" s="359" t="s">
        <v>492</v>
      </c>
      <c r="L44" s="359" t="s">
        <v>492</v>
      </c>
      <c r="M44" s="360" t="s">
        <v>492</v>
      </c>
    </row>
    <row r="45" spans="2:13" ht="27.75" customHeight="1" x14ac:dyDescent="0.15">
      <c r="B45" s="1222"/>
      <c r="C45" s="1223"/>
      <c r="D45" s="106"/>
      <c r="E45" s="1226" t="s">
        <v>35</v>
      </c>
      <c r="F45" s="1226"/>
      <c r="G45" s="1226"/>
      <c r="H45" s="1227"/>
      <c r="I45" s="358">
        <v>1986</v>
      </c>
      <c r="J45" s="359">
        <v>2002</v>
      </c>
      <c r="K45" s="359">
        <v>2061</v>
      </c>
      <c r="L45" s="359">
        <v>2104</v>
      </c>
      <c r="M45" s="360">
        <v>2176</v>
      </c>
    </row>
    <row r="46" spans="2:13" ht="27.75" customHeight="1" x14ac:dyDescent="0.15">
      <c r="B46" s="1222"/>
      <c r="C46" s="1223"/>
      <c r="D46" s="107"/>
      <c r="E46" s="1226" t="s">
        <v>36</v>
      </c>
      <c r="F46" s="1226"/>
      <c r="G46" s="1226"/>
      <c r="H46" s="1227"/>
      <c r="I46" s="358" t="s">
        <v>492</v>
      </c>
      <c r="J46" s="359" t="s">
        <v>492</v>
      </c>
      <c r="K46" s="359" t="s">
        <v>492</v>
      </c>
      <c r="L46" s="359" t="s">
        <v>492</v>
      </c>
      <c r="M46" s="360" t="s">
        <v>492</v>
      </c>
    </row>
    <row r="47" spans="2:13" ht="27.75" customHeight="1" x14ac:dyDescent="0.15">
      <c r="B47" s="1222"/>
      <c r="C47" s="1223"/>
      <c r="D47" s="108"/>
      <c r="E47" s="1236" t="s">
        <v>37</v>
      </c>
      <c r="F47" s="1237"/>
      <c r="G47" s="1237"/>
      <c r="H47" s="1238"/>
      <c r="I47" s="358" t="s">
        <v>492</v>
      </c>
      <c r="J47" s="359" t="s">
        <v>492</v>
      </c>
      <c r="K47" s="359" t="s">
        <v>492</v>
      </c>
      <c r="L47" s="359" t="s">
        <v>492</v>
      </c>
      <c r="M47" s="360" t="s">
        <v>492</v>
      </c>
    </row>
    <row r="48" spans="2:13" ht="27.75" customHeight="1" x14ac:dyDescent="0.15">
      <c r="B48" s="1222"/>
      <c r="C48" s="1223"/>
      <c r="D48" s="106"/>
      <c r="E48" s="1226" t="s">
        <v>38</v>
      </c>
      <c r="F48" s="1226"/>
      <c r="G48" s="1226"/>
      <c r="H48" s="1227"/>
      <c r="I48" s="358" t="s">
        <v>492</v>
      </c>
      <c r="J48" s="359" t="s">
        <v>492</v>
      </c>
      <c r="K48" s="359" t="s">
        <v>492</v>
      </c>
      <c r="L48" s="359" t="s">
        <v>492</v>
      </c>
      <c r="M48" s="360" t="s">
        <v>492</v>
      </c>
    </row>
    <row r="49" spans="2:13" ht="27.75" customHeight="1" x14ac:dyDescent="0.15">
      <c r="B49" s="1224"/>
      <c r="C49" s="1225"/>
      <c r="D49" s="106"/>
      <c r="E49" s="1226" t="s">
        <v>39</v>
      </c>
      <c r="F49" s="1226"/>
      <c r="G49" s="1226"/>
      <c r="H49" s="1227"/>
      <c r="I49" s="358" t="s">
        <v>492</v>
      </c>
      <c r="J49" s="359" t="s">
        <v>492</v>
      </c>
      <c r="K49" s="359" t="s">
        <v>492</v>
      </c>
      <c r="L49" s="359" t="s">
        <v>492</v>
      </c>
      <c r="M49" s="360" t="s">
        <v>492</v>
      </c>
    </row>
    <row r="50" spans="2:13" ht="27.75" customHeight="1" x14ac:dyDescent="0.15">
      <c r="B50" s="1220" t="s">
        <v>40</v>
      </c>
      <c r="C50" s="1221"/>
      <c r="D50" s="109"/>
      <c r="E50" s="1226" t="s">
        <v>41</v>
      </c>
      <c r="F50" s="1226"/>
      <c r="G50" s="1226"/>
      <c r="H50" s="1227"/>
      <c r="I50" s="358">
        <v>5153</v>
      </c>
      <c r="J50" s="359">
        <v>5096</v>
      </c>
      <c r="K50" s="359">
        <v>5534</v>
      </c>
      <c r="L50" s="359">
        <v>6369</v>
      </c>
      <c r="M50" s="360">
        <v>6748</v>
      </c>
    </row>
    <row r="51" spans="2:13" ht="27.75" customHeight="1" x14ac:dyDescent="0.15">
      <c r="B51" s="1222"/>
      <c r="C51" s="1223"/>
      <c r="D51" s="106"/>
      <c r="E51" s="1226" t="s">
        <v>42</v>
      </c>
      <c r="F51" s="1226"/>
      <c r="G51" s="1226"/>
      <c r="H51" s="1227"/>
      <c r="I51" s="358">
        <v>850</v>
      </c>
      <c r="J51" s="359">
        <v>490</v>
      </c>
      <c r="K51" s="359">
        <v>482</v>
      </c>
      <c r="L51" s="359">
        <v>497</v>
      </c>
      <c r="M51" s="360">
        <v>463</v>
      </c>
    </row>
    <row r="52" spans="2:13" ht="27.75" customHeight="1" x14ac:dyDescent="0.15">
      <c r="B52" s="1224"/>
      <c r="C52" s="1225"/>
      <c r="D52" s="106"/>
      <c r="E52" s="1226" t="s">
        <v>43</v>
      </c>
      <c r="F52" s="1226"/>
      <c r="G52" s="1226"/>
      <c r="H52" s="1227"/>
      <c r="I52" s="358">
        <v>10473</v>
      </c>
      <c r="J52" s="359">
        <v>10447</v>
      </c>
      <c r="K52" s="359">
        <v>10753</v>
      </c>
      <c r="L52" s="359">
        <v>10737</v>
      </c>
      <c r="M52" s="360">
        <v>10570</v>
      </c>
    </row>
    <row r="53" spans="2:13" ht="27.75" customHeight="1" thickBot="1" x14ac:dyDescent="0.2">
      <c r="B53" s="1228" t="s">
        <v>19</v>
      </c>
      <c r="C53" s="1229"/>
      <c r="D53" s="110"/>
      <c r="E53" s="1230" t="s">
        <v>44</v>
      </c>
      <c r="F53" s="1230"/>
      <c r="G53" s="1230"/>
      <c r="H53" s="1231"/>
      <c r="I53" s="361">
        <v>6065</v>
      </c>
      <c r="J53" s="362">
        <v>5244</v>
      </c>
      <c r="K53" s="362">
        <v>5450</v>
      </c>
      <c r="L53" s="362">
        <v>5203</v>
      </c>
      <c r="M53" s="363">
        <v>4613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M0Cq2b6L75zDf5avEArkQHKhW/yQttM2g/pcuplH6gtJUGvdVc/02ZfdJ+/GONPLdVE8BO6xOsoeUmFe7awiw==" saltValue="rED/rJmw8QPUCwKnaFZh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47" t="s">
        <v>46</v>
      </c>
      <c r="D55" s="1247"/>
      <c r="E55" s="1248"/>
      <c r="F55" s="122">
        <v>1559</v>
      </c>
      <c r="G55" s="122">
        <v>1819</v>
      </c>
      <c r="H55" s="123">
        <v>1870</v>
      </c>
    </row>
    <row r="56" spans="2:8" ht="52.5" customHeight="1" x14ac:dyDescent="0.15">
      <c r="B56" s="124"/>
      <c r="C56" s="1249" t="s">
        <v>47</v>
      </c>
      <c r="D56" s="1249"/>
      <c r="E56" s="1250"/>
      <c r="F56" s="125">
        <v>998</v>
      </c>
      <c r="G56" s="125">
        <v>1100</v>
      </c>
      <c r="H56" s="126">
        <v>1131</v>
      </c>
    </row>
    <row r="57" spans="2:8" ht="53.25" customHeight="1" x14ac:dyDescent="0.15">
      <c r="B57" s="124"/>
      <c r="C57" s="1251" t="s">
        <v>48</v>
      </c>
      <c r="D57" s="1251"/>
      <c r="E57" s="1252"/>
      <c r="F57" s="127">
        <v>2679</v>
      </c>
      <c r="G57" s="127">
        <v>2974</v>
      </c>
      <c r="H57" s="128">
        <v>3254</v>
      </c>
    </row>
    <row r="58" spans="2:8" ht="45.75" customHeight="1" x14ac:dyDescent="0.15">
      <c r="B58" s="129"/>
      <c r="C58" s="1239" t="s">
        <v>568</v>
      </c>
      <c r="D58" s="1240"/>
      <c r="E58" s="1241"/>
      <c r="F58" s="130">
        <v>960</v>
      </c>
      <c r="G58" s="130">
        <v>1110</v>
      </c>
      <c r="H58" s="131">
        <v>1087</v>
      </c>
    </row>
    <row r="59" spans="2:8" ht="45.75" customHeight="1" x14ac:dyDescent="0.15">
      <c r="B59" s="129"/>
      <c r="C59" s="1239" t="s">
        <v>569</v>
      </c>
      <c r="D59" s="1240"/>
      <c r="E59" s="1241"/>
      <c r="F59" s="130">
        <v>359</v>
      </c>
      <c r="G59" s="130">
        <v>496</v>
      </c>
      <c r="H59" s="131">
        <v>733</v>
      </c>
    </row>
    <row r="60" spans="2:8" ht="45.75" customHeight="1" x14ac:dyDescent="0.15">
      <c r="B60" s="129"/>
      <c r="C60" s="1239" t="s">
        <v>570</v>
      </c>
      <c r="D60" s="1240"/>
      <c r="E60" s="1241"/>
      <c r="F60" s="130">
        <v>358</v>
      </c>
      <c r="G60" s="130">
        <v>359</v>
      </c>
      <c r="H60" s="131">
        <v>359</v>
      </c>
    </row>
    <row r="61" spans="2:8" ht="45.75" customHeight="1" x14ac:dyDescent="0.15">
      <c r="B61" s="129"/>
      <c r="C61" s="1239" t="s">
        <v>571</v>
      </c>
      <c r="D61" s="1240"/>
      <c r="E61" s="1241"/>
      <c r="F61" s="130">
        <v>257</v>
      </c>
      <c r="G61" s="130">
        <v>264</v>
      </c>
      <c r="H61" s="131">
        <v>280</v>
      </c>
    </row>
    <row r="62" spans="2:8" ht="45.75" customHeight="1" thickBot="1" x14ac:dyDescent="0.2">
      <c r="B62" s="132"/>
      <c r="C62" s="1242" t="s">
        <v>572</v>
      </c>
      <c r="D62" s="1243"/>
      <c r="E62" s="1244"/>
      <c r="F62" s="133">
        <v>227</v>
      </c>
      <c r="G62" s="133">
        <v>227</v>
      </c>
      <c r="H62" s="134">
        <v>227</v>
      </c>
    </row>
    <row r="63" spans="2:8" ht="52.5" customHeight="1" thickBot="1" x14ac:dyDescent="0.2">
      <c r="B63" s="135"/>
      <c r="C63" s="1245" t="s">
        <v>49</v>
      </c>
      <c r="D63" s="1245"/>
      <c r="E63" s="1246"/>
      <c r="F63" s="136">
        <v>5236</v>
      </c>
      <c r="G63" s="136">
        <v>5894</v>
      </c>
      <c r="H63" s="137">
        <v>6255</v>
      </c>
    </row>
    <row r="64" spans="2:8" x14ac:dyDescent="0.15"/>
  </sheetData>
  <sheetProtection algorithmName="SHA-512" hashValue="ovqVo5vszRBBlCY4xqfqUxl8js0Eq4CEtFqlZ/wFbmM/woVU1bPz7GTRcBRucdOtldVAaoMUE4raOC0acnTvuw==" saltValue="fK05KtFAL8PZTCcZDHHU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575</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576</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530</v>
      </c>
      <c r="BQ50" s="1257"/>
      <c r="BR50" s="1257"/>
      <c r="BS50" s="1257"/>
      <c r="BT50" s="1257"/>
      <c r="BU50" s="1257"/>
      <c r="BV50" s="1257"/>
      <c r="BW50" s="1257"/>
      <c r="BX50" s="1257" t="s">
        <v>531</v>
      </c>
      <c r="BY50" s="1257"/>
      <c r="BZ50" s="1257"/>
      <c r="CA50" s="1257"/>
      <c r="CB50" s="1257"/>
      <c r="CC50" s="1257"/>
      <c r="CD50" s="1257"/>
      <c r="CE50" s="1257"/>
      <c r="CF50" s="1257" t="s">
        <v>532</v>
      </c>
      <c r="CG50" s="1257"/>
      <c r="CH50" s="1257"/>
      <c r="CI50" s="1257"/>
      <c r="CJ50" s="1257"/>
      <c r="CK50" s="1257"/>
      <c r="CL50" s="1257"/>
      <c r="CM50" s="1257"/>
      <c r="CN50" s="1257" t="s">
        <v>533</v>
      </c>
      <c r="CO50" s="1257"/>
      <c r="CP50" s="1257"/>
      <c r="CQ50" s="1257"/>
      <c r="CR50" s="1257"/>
      <c r="CS50" s="1257"/>
      <c r="CT50" s="1257"/>
      <c r="CU50" s="1257"/>
      <c r="CV50" s="1257" t="s">
        <v>534</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577</v>
      </c>
      <c r="AO51" s="1259"/>
      <c r="AP51" s="1259"/>
      <c r="AQ51" s="1259"/>
      <c r="AR51" s="1259"/>
      <c r="AS51" s="1259"/>
      <c r="AT51" s="1259"/>
      <c r="AU51" s="1259"/>
      <c r="AV51" s="1259"/>
      <c r="AW51" s="1259"/>
      <c r="AX51" s="1259"/>
      <c r="AY51" s="1259"/>
      <c r="AZ51" s="1259"/>
      <c r="BA51" s="1259"/>
      <c r="BB51" s="1259" t="s">
        <v>578</v>
      </c>
      <c r="BC51" s="1259"/>
      <c r="BD51" s="1259"/>
      <c r="BE51" s="1259"/>
      <c r="BF51" s="1259"/>
      <c r="BG51" s="1259"/>
      <c r="BH51" s="1259"/>
      <c r="BI51" s="1259"/>
      <c r="BJ51" s="1259"/>
      <c r="BK51" s="1259"/>
      <c r="BL51" s="1259"/>
      <c r="BM51" s="1259"/>
      <c r="BN51" s="1259"/>
      <c r="BO51" s="1259"/>
      <c r="BP51" s="1258">
        <v>94.5</v>
      </c>
      <c r="BQ51" s="1258"/>
      <c r="BR51" s="1258"/>
      <c r="BS51" s="1258"/>
      <c r="BT51" s="1258"/>
      <c r="BU51" s="1258"/>
      <c r="BV51" s="1258"/>
      <c r="BW51" s="1258"/>
      <c r="BX51" s="1258">
        <v>77.400000000000006</v>
      </c>
      <c r="BY51" s="1258"/>
      <c r="BZ51" s="1258"/>
      <c r="CA51" s="1258"/>
      <c r="CB51" s="1258"/>
      <c r="CC51" s="1258"/>
      <c r="CD51" s="1258"/>
      <c r="CE51" s="1258"/>
      <c r="CF51" s="1258">
        <v>76.5</v>
      </c>
      <c r="CG51" s="1258"/>
      <c r="CH51" s="1258"/>
      <c r="CI51" s="1258"/>
      <c r="CJ51" s="1258"/>
      <c r="CK51" s="1258"/>
      <c r="CL51" s="1258"/>
      <c r="CM51" s="1258"/>
      <c r="CN51" s="1258">
        <v>74.2</v>
      </c>
      <c r="CO51" s="1258"/>
      <c r="CP51" s="1258"/>
      <c r="CQ51" s="1258"/>
      <c r="CR51" s="1258"/>
      <c r="CS51" s="1258"/>
      <c r="CT51" s="1258"/>
      <c r="CU51" s="1258"/>
      <c r="CV51" s="1258">
        <v>65.3</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579</v>
      </c>
      <c r="BC53" s="1259"/>
      <c r="BD53" s="1259"/>
      <c r="BE53" s="1259"/>
      <c r="BF53" s="1259"/>
      <c r="BG53" s="1259"/>
      <c r="BH53" s="1259"/>
      <c r="BI53" s="1259"/>
      <c r="BJ53" s="1259"/>
      <c r="BK53" s="1259"/>
      <c r="BL53" s="1259"/>
      <c r="BM53" s="1259"/>
      <c r="BN53" s="1259"/>
      <c r="BO53" s="1259"/>
      <c r="BP53" s="1258">
        <v>51.2</v>
      </c>
      <c r="BQ53" s="1258"/>
      <c r="BR53" s="1258"/>
      <c r="BS53" s="1258"/>
      <c r="BT53" s="1258"/>
      <c r="BU53" s="1258"/>
      <c r="BV53" s="1258"/>
      <c r="BW53" s="1258"/>
      <c r="BX53" s="1258">
        <v>53.1</v>
      </c>
      <c r="BY53" s="1258"/>
      <c r="BZ53" s="1258"/>
      <c r="CA53" s="1258"/>
      <c r="CB53" s="1258"/>
      <c r="CC53" s="1258"/>
      <c r="CD53" s="1258"/>
      <c r="CE53" s="1258"/>
      <c r="CF53" s="1258">
        <v>54.7</v>
      </c>
      <c r="CG53" s="1258"/>
      <c r="CH53" s="1258"/>
      <c r="CI53" s="1258"/>
      <c r="CJ53" s="1258"/>
      <c r="CK53" s="1258"/>
      <c r="CL53" s="1258"/>
      <c r="CM53" s="1258"/>
      <c r="CN53" s="1258">
        <v>54.1</v>
      </c>
      <c r="CO53" s="1258"/>
      <c r="CP53" s="1258"/>
      <c r="CQ53" s="1258"/>
      <c r="CR53" s="1258"/>
      <c r="CS53" s="1258"/>
      <c r="CT53" s="1258"/>
      <c r="CU53" s="1258"/>
      <c r="CV53" s="1258">
        <v>56.3</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580</v>
      </c>
      <c r="AO55" s="1257"/>
      <c r="AP55" s="1257"/>
      <c r="AQ55" s="1257"/>
      <c r="AR55" s="1257"/>
      <c r="AS55" s="1257"/>
      <c r="AT55" s="1257"/>
      <c r="AU55" s="1257"/>
      <c r="AV55" s="1257"/>
      <c r="AW55" s="1257"/>
      <c r="AX55" s="1257"/>
      <c r="AY55" s="1257"/>
      <c r="AZ55" s="1257"/>
      <c r="BA55" s="1257"/>
      <c r="BB55" s="1259" t="s">
        <v>578</v>
      </c>
      <c r="BC55" s="1259"/>
      <c r="BD55" s="1259"/>
      <c r="BE55" s="1259"/>
      <c r="BF55" s="1259"/>
      <c r="BG55" s="1259"/>
      <c r="BH55" s="1259"/>
      <c r="BI55" s="1259"/>
      <c r="BJ55" s="1259"/>
      <c r="BK55" s="1259"/>
      <c r="BL55" s="1259"/>
      <c r="BM55" s="1259"/>
      <c r="BN55" s="1259"/>
      <c r="BO55" s="1259"/>
      <c r="BP55" s="1258">
        <v>49.1</v>
      </c>
      <c r="BQ55" s="1258"/>
      <c r="BR55" s="1258"/>
      <c r="BS55" s="1258"/>
      <c r="BT55" s="1258"/>
      <c r="BU55" s="1258"/>
      <c r="BV55" s="1258"/>
      <c r="BW55" s="1258"/>
      <c r="BX55" s="1258">
        <v>41.5</v>
      </c>
      <c r="BY55" s="1258"/>
      <c r="BZ55" s="1258"/>
      <c r="CA55" s="1258"/>
      <c r="CB55" s="1258"/>
      <c r="CC55" s="1258"/>
      <c r="CD55" s="1258"/>
      <c r="CE55" s="1258"/>
      <c r="CF55" s="1258">
        <v>25.2</v>
      </c>
      <c r="CG55" s="1258"/>
      <c r="CH55" s="1258"/>
      <c r="CI55" s="1258"/>
      <c r="CJ55" s="1258"/>
      <c r="CK55" s="1258"/>
      <c r="CL55" s="1258"/>
      <c r="CM55" s="1258"/>
      <c r="CN55" s="1258">
        <v>15.7</v>
      </c>
      <c r="CO55" s="1258"/>
      <c r="CP55" s="1258"/>
      <c r="CQ55" s="1258"/>
      <c r="CR55" s="1258"/>
      <c r="CS55" s="1258"/>
      <c r="CT55" s="1258"/>
      <c r="CU55" s="1258"/>
      <c r="CV55" s="1258">
        <v>10.199999999999999</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579</v>
      </c>
      <c r="BC57" s="1259"/>
      <c r="BD57" s="1259"/>
      <c r="BE57" s="1259"/>
      <c r="BF57" s="1259"/>
      <c r="BG57" s="1259"/>
      <c r="BH57" s="1259"/>
      <c r="BI57" s="1259"/>
      <c r="BJ57" s="1259"/>
      <c r="BK57" s="1259"/>
      <c r="BL57" s="1259"/>
      <c r="BM57" s="1259"/>
      <c r="BN57" s="1259"/>
      <c r="BO57" s="1259"/>
      <c r="BP57" s="1258">
        <v>61</v>
      </c>
      <c r="BQ57" s="1258"/>
      <c r="BR57" s="1258"/>
      <c r="BS57" s="1258"/>
      <c r="BT57" s="1258"/>
      <c r="BU57" s="1258"/>
      <c r="BV57" s="1258"/>
      <c r="BW57" s="1258"/>
      <c r="BX57" s="1258">
        <v>61.7</v>
      </c>
      <c r="BY57" s="1258"/>
      <c r="BZ57" s="1258"/>
      <c r="CA57" s="1258"/>
      <c r="CB57" s="1258"/>
      <c r="CC57" s="1258"/>
      <c r="CD57" s="1258"/>
      <c r="CE57" s="1258"/>
      <c r="CF57" s="1258">
        <v>62.5</v>
      </c>
      <c r="CG57" s="1258"/>
      <c r="CH57" s="1258"/>
      <c r="CI57" s="1258"/>
      <c r="CJ57" s="1258"/>
      <c r="CK57" s="1258"/>
      <c r="CL57" s="1258"/>
      <c r="CM57" s="1258"/>
      <c r="CN57" s="1258">
        <v>64.3</v>
      </c>
      <c r="CO57" s="1258"/>
      <c r="CP57" s="1258"/>
      <c r="CQ57" s="1258"/>
      <c r="CR57" s="1258"/>
      <c r="CS57" s="1258"/>
      <c r="CT57" s="1258"/>
      <c r="CU57" s="1258"/>
      <c r="CV57" s="1258">
        <v>64.7</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581</v>
      </c>
    </row>
    <row r="64" spans="1:109" x14ac:dyDescent="0.15">
      <c r="B64" s="372"/>
      <c r="G64" s="379"/>
      <c r="I64" s="392"/>
      <c r="J64" s="392"/>
      <c r="K64" s="392"/>
      <c r="L64" s="392"/>
      <c r="M64" s="392"/>
      <c r="N64" s="393"/>
      <c r="AM64" s="379"/>
      <c r="AN64" s="379" t="s">
        <v>574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73" t="s">
        <v>582</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x14ac:dyDescent="0.15">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x14ac:dyDescent="0.15">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x14ac:dyDescent="0.15">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x14ac:dyDescent="0.15">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576</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530</v>
      </c>
      <c r="BQ72" s="1257"/>
      <c r="BR72" s="1257"/>
      <c r="BS72" s="1257"/>
      <c r="BT72" s="1257"/>
      <c r="BU72" s="1257"/>
      <c r="BV72" s="1257"/>
      <c r="BW72" s="1257"/>
      <c r="BX72" s="1257" t="s">
        <v>531</v>
      </c>
      <c r="BY72" s="1257"/>
      <c r="BZ72" s="1257"/>
      <c r="CA72" s="1257"/>
      <c r="CB72" s="1257"/>
      <c r="CC72" s="1257"/>
      <c r="CD72" s="1257"/>
      <c r="CE72" s="1257"/>
      <c r="CF72" s="1257" t="s">
        <v>532</v>
      </c>
      <c r="CG72" s="1257"/>
      <c r="CH72" s="1257"/>
      <c r="CI72" s="1257"/>
      <c r="CJ72" s="1257"/>
      <c r="CK72" s="1257"/>
      <c r="CL72" s="1257"/>
      <c r="CM72" s="1257"/>
      <c r="CN72" s="1257" t="s">
        <v>533</v>
      </c>
      <c r="CO72" s="1257"/>
      <c r="CP72" s="1257"/>
      <c r="CQ72" s="1257"/>
      <c r="CR72" s="1257"/>
      <c r="CS72" s="1257"/>
      <c r="CT72" s="1257"/>
      <c r="CU72" s="1257"/>
      <c r="CV72" s="1257" t="s">
        <v>534</v>
      </c>
      <c r="CW72" s="1257"/>
      <c r="CX72" s="1257"/>
      <c r="CY72" s="1257"/>
      <c r="CZ72" s="1257"/>
      <c r="DA72" s="1257"/>
      <c r="DB72" s="1257"/>
      <c r="DC72" s="1257"/>
    </row>
    <row r="73" spans="2:107" x14ac:dyDescent="0.15">
      <c r="B73" s="372"/>
      <c r="G73" s="1270"/>
      <c r="H73" s="1270"/>
      <c r="I73" s="1270"/>
      <c r="J73" s="1270"/>
      <c r="K73" s="1282"/>
      <c r="L73" s="1282"/>
      <c r="M73" s="1282"/>
      <c r="N73" s="1282"/>
      <c r="AM73" s="381"/>
      <c r="AN73" s="1259" t="s">
        <v>577</v>
      </c>
      <c r="AO73" s="1259"/>
      <c r="AP73" s="1259"/>
      <c r="AQ73" s="1259"/>
      <c r="AR73" s="1259"/>
      <c r="AS73" s="1259"/>
      <c r="AT73" s="1259"/>
      <c r="AU73" s="1259"/>
      <c r="AV73" s="1259"/>
      <c r="AW73" s="1259"/>
      <c r="AX73" s="1259"/>
      <c r="AY73" s="1259"/>
      <c r="AZ73" s="1259"/>
      <c r="BA73" s="1259"/>
      <c r="BB73" s="1259" t="s">
        <v>578</v>
      </c>
      <c r="BC73" s="1259"/>
      <c r="BD73" s="1259"/>
      <c r="BE73" s="1259"/>
      <c r="BF73" s="1259"/>
      <c r="BG73" s="1259"/>
      <c r="BH73" s="1259"/>
      <c r="BI73" s="1259"/>
      <c r="BJ73" s="1259"/>
      <c r="BK73" s="1259"/>
      <c r="BL73" s="1259"/>
      <c r="BM73" s="1259"/>
      <c r="BN73" s="1259"/>
      <c r="BO73" s="1259"/>
      <c r="BP73" s="1258">
        <v>94.5</v>
      </c>
      <c r="BQ73" s="1258"/>
      <c r="BR73" s="1258"/>
      <c r="BS73" s="1258"/>
      <c r="BT73" s="1258"/>
      <c r="BU73" s="1258"/>
      <c r="BV73" s="1258"/>
      <c r="BW73" s="1258"/>
      <c r="BX73" s="1258">
        <v>77.400000000000006</v>
      </c>
      <c r="BY73" s="1258"/>
      <c r="BZ73" s="1258"/>
      <c r="CA73" s="1258"/>
      <c r="CB73" s="1258"/>
      <c r="CC73" s="1258"/>
      <c r="CD73" s="1258"/>
      <c r="CE73" s="1258"/>
      <c r="CF73" s="1258">
        <v>76.5</v>
      </c>
      <c r="CG73" s="1258"/>
      <c r="CH73" s="1258"/>
      <c r="CI73" s="1258"/>
      <c r="CJ73" s="1258"/>
      <c r="CK73" s="1258"/>
      <c r="CL73" s="1258"/>
      <c r="CM73" s="1258"/>
      <c r="CN73" s="1258">
        <v>74.2</v>
      </c>
      <c r="CO73" s="1258"/>
      <c r="CP73" s="1258"/>
      <c r="CQ73" s="1258"/>
      <c r="CR73" s="1258"/>
      <c r="CS73" s="1258"/>
      <c r="CT73" s="1258"/>
      <c r="CU73" s="1258"/>
      <c r="CV73" s="1258">
        <v>65.3</v>
      </c>
      <c r="CW73" s="1258"/>
      <c r="CX73" s="1258"/>
      <c r="CY73" s="1258"/>
      <c r="CZ73" s="1258"/>
      <c r="DA73" s="1258"/>
      <c r="DB73" s="1258"/>
      <c r="DC73" s="1258"/>
    </row>
    <row r="74" spans="2:107" x14ac:dyDescent="0.15">
      <c r="B74" s="372"/>
      <c r="G74" s="1270"/>
      <c r="H74" s="1270"/>
      <c r="I74" s="1270"/>
      <c r="J74" s="1270"/>
      <c r="K74" s="1282"/>
      <c r="L74" s="1282"/>
      <c r="M74" s="1282"/>
      <c r="N74" s="1282"/>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583</v>
      </c>
      <c r="BC75" s="1259"/>
      <c r="BD75" s="1259"/>
      <c r="BE75" s="1259"/>
      <c r="BF75" s="1259"/>
      <c r="BG75" s="1259"/>
      <c r="BH75" s="1259"/>
      <c r="BI75" s="1259"/>
      <c r="BJ75" s="1259"/>
      <c r="BK75" s="1259"/>
      <c r="BL75" s="1259"/>
      <c r="BM75" s="1259"/>
      <c r="BN75" s="1259"/>
      <c r="BO75" s="1259"/>
      <c r="BP75" s="1258">
        <v>12.7</v>
      </c>
      <c r="BQ75" s="1258"/>
      <c r="BR75" s="1258"/>
      <c r="BS75" s="1258"/>
      <c r="BT75" s="1258"/>
      <c r="BU75" s="1258"/>
      <c r="BV75" s="1258"/>
      <c r="BW75" s="1258"/>
      <c r="BX75" s="1258">
        <v>12</v>
      </c>
      <c r="BY75" s="1258"/>
      <c r="BZ75" s="1258"/>
      <c r="CA75" s="1258"/>
      <c r="CB75" s="1258"/>
      <c r="CC75" s="1258"/>
      <c r="CD75" s="1258"/>
      <c r="CE75" s="1258"/>
      <c r="CF75" s="1258">
        <v>12.1</v>
      </c>
      <c r="CG75" s="1258"/>
      <c r="CH75" s="1258"/>
      <c r="CI75" s="1258"/>
      <c r="CJ75" s="1258"/>
      <c r="CK75" s="1258"/>
      <c r="CL75" s="1258"/>
      <c r="CM75" s="1258"/>
      <c r="CN75" s="1258">
        <v>11.7</v>
      </c>
      <c r="CO75" s="1258"/>
      <c r="CP75" s="1258"/>
      <c r="CQ75" s="1258"/>
      <c r="CR75" s="1258"/>
      <c r="CS75" s="1258"/>
      <c r="CT75" s="1258"/>
      <c r="CU75" s="1258"/>
      <c r="CV75" s="1258">
        <v>12.3</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82"/>
      <c r="L77" s="1282"/>
      <c r="M77" s="1282"/>
      <c r="N77" s="1282"/>
      <c r="AN77" s="1257" t="s">
        <v>580</v>
      </c>
      <c r="AO77" s="1257"/>
      <c r="AP77" s="1257"/>
      <c r="AQ77" s="1257"/>
      <c r="AR77" s="1257"/>
      <c r="AS77" s="1257"/>
      <c r="AT77" s="1257"/>
      <c r="AU77" s="1257"/>
      <c r="AV77" s="1257"/>
      <c r="AW77" s="1257"/>
      <c r="AX77" s="1257"/>
      <c r="AY77" s="1257"/>
      <c r="AZ77" s="1257"/>
      <c r="BA77" s="1257"/>
      <c r="BB77" s="1259" t="s">
        <v>578</v>
      </c>
      <c r="BC77" s="1259"/>
      <c r="BD77" s="1259"/>
      <c r="BE77" s="1259"/>
      <c r="BF77" s="1259"/>
      <c r="BG77" s="1259"/>
      <c r="BH77" s="1259"/>
      <c r="BI77" s="1259"/>
      <c r="BJ77" s="1259"/>
      <c r="BK77" s="1259"/>
      <c r="BL77" s="1259"/>
      <c r="BM77" s="1259"/>
      <c r="BN77" s="1259"/>
      <c r="BO77" s="1259"/>
      <c r="BP77" s="1258">
        <v>49.1</v>
      </c>
      <c r="BQ77" s="1258"/>
      <c r="BR77" s="1258"/>
      <c r="BS77" s="1258"/>
      <c r="BT77" s="1258"/>
      <c r="BU77" s="1258"/>
      <c r="BV77" s="1258"/>
      <c r="BW77" s="1258"/>
      <c r="BX77" s="1258">
        <v>41.5</v>
      </c>
      <c r="BY77" s="1258"/>
      <c r="BZ77" s="1258"/>
      <c r="CA77" s="1258"/>
      <c r="CB77" s="1258"/>
      <c r="CC77" s="1258"/>
      <c r="CD77" s="1258"/>
      <c r="CE77" s="1258"/>
      <c r="CF77" s="1258">
        <v>25.2</v>
      </c>
      <c r="CG77" s="1258"/>
      <c r="CH77" s="1258"/>
      <c r="CI77" s="1258"/>
      <c r="CJ77" s="1258"/>
      <c r="CK77" s="1258"/>
      <c r="CL77" s="1258"/>
      <c r="CM77" s="1258"/>
      <c r="CN77" s="1258">
        <v>15.7</v>
      </c>
      <c r="CO77" s="1258"/>
      <c r="CP77" s="1258"/>
      <c r="CQ77" s="1258"/>
      <c r="CR77" s="1258"/>
      <c r="CS77" s="1258"/>
      <c r="CT77" s="1258"/>
      <c r="CU77" s="1258"/>
      <c r="CV77" s="1258">
        <v>10.199999999999999</v>
      </c>
      <c r="CW77" s="1258"/>
      <c r="CX77" s="1258"/>
      <c r="CY77" s="1258"/>
      <c r="CZ77" s="1258"/>
      <c r="DA77" s="1258"/>
      <c r="DB77" s="1258"/>
      <c r="DC77" s="1258"/>
    </row>
    <row r="78" spans="2:107" x14ac:dyDescent="0.15">
      <c r="B78" s="372"/>
      <c r="G78" s="1253"/>
      <c r="H78" s="1253"/>
      <c r="I78" s="1253"/>
      <c r="J78" s="1253"/>
      <c r="K78" s="1282"/>
      <c r="L78" s="1282"/>
      <c r="M78" s="1282"/>
      <c r="N78" s="1282"/>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83"/>
      <c r="L79" s="1283"/>
      <c r="M79" s="1283"/>
      <c r="N79" s="1283"/>
      <c r="AN79" s="1257"/>
      <c r="AO79" s="1257"/>
      <c r="AP79" s="1257"/>
      <c r="AQ79" s="1257"/>
      <c r="AR79" s="1257"/>
      <c r="AS79" s="1257"/>
      <c r="AT79" s="1257"/>
      <c r="AU79" s="1257"/>
      <c r="AV79" s="1257"/>
      <c r="AW79" s="1257"/>
      <c r="AX79" s="1257"/>
      <c r="AY79" s="1257"/>
      <c r="AZ79" s="1257"/>
      <c r="BA79" s="1257"/>
      <c r="BB79" s="1259" t="s">
        <v>583</v>
      </c>
      <c r="BC79" s="1259"/>
      <c r="BD79" s="1259"/>
      <c r="BE79" s="1259"/>
      <c r="BF79" s="1259"/>
      <c r="BG79" s="1259"/>
      <c r="BH79" s="1259"/>
      <c r="BI79" s="1259"/>
      <c r="BJ79" s="1259"/>
      <c r="BK79" s="1259"/>
      <c r="BL79" s="1259"/>
      <c r="BM79" s="1259"/>
      <c r="BN79" s="1259"/>
      <c r="BO79" s="1259"/>
      <c r="BP79" s="1258">
        <v>9.5</v>
      </c>
      <c r="BQ79" s="1258"/>
      <c r="BR79" s="1258"/>
      <c r="BS79" s="1258"/>
      <c r="BT79" s="1258"/>
      <c r="BU79" s="1258"/>
      <c r="BV79" s="1258"/>
      <c r="BW79" s="1258"/>
      <c r="BX79" s="1258">
        <v>9.1999999999999993</v>
      </c>
      <c r="BY79" s="1258"/>
      <c r="BZ79" s="1258"/>
      <c r="CA79" s="1258"/>
      <c r="CB79" s="1258"/>
      <c r="CC79" s="1258"/>
      <c r="CD79" s="1258"/>
      <c r="CE79" s="1258"/>
      <c r="CF79" s="1258">
        <v>8.9</v>
      </c>
      <c r="CG79" s="1258"/>
      <c r="CH79" s="1258"/>
      <c r="CI79" s="1258"/>
      <c r="CJ79" s="1258"/>
      <c r="CK79" s="1258"/>
      <c r="CL79" s="1258"/>
      <c r="CM79" s="1258"/>
      <c r="CN79" s="1258">
        <v>8.9</v>
      </c>
      <c r="CO79" s="1258"/>
      <c r="CP79" s="1258"/>
      <c r="CQ79" s="1258"/>
      <c r="CR79" s="1258"/>
      <c r="CS79" s="1258"/>
      <c r="CT79" s="1258"/>
      <c r="CU79" s="1258"/>
      <c r="CV79" s="1258">
        <v>9</v>
      </c>
      <c r="CW79" s="1258"/>
      <c r="CX79" s="1258"/>
      <c r="CY79" s="1258"/>
      <c r="CZ79" s="1258"/>
      <c r="DA79" s="1258"/>
      <c r="DB79" s="1258"/>
      <c r="DC79" s="1258"/>
    </row>
    <row r="80" spans="2:107" x14ac:dyDescent="0.15">
      <c r="B80" s="372"/>
      <c r="G80" s="1253"/>
      <c r="H80" s="1253"/>
      <c r="I80" s="1272"/>
      <c r="J80" s="1272"/>
      <c r="K80" s="1283"/>
      <c r="L80" s="1283"/>
      <c r="M80" s="1283"/>
      <c r="N80" s="1283"/>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t6zoNnEsiOXavy4xwwku57gVX7KWexPQpKD1/p68aZ6rjTWqs/tsHyWHQV+SqWivZmQJ/nX6OJ+Ngy9NJqFdDg==" saltValue="t3xayzOItMD7wjc+eqh8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fi92b7mD5ApFS18eUTAlEzXrghCJKCaiiFU45Oxaucc9Yyx2hEgbsv7HTtboG95ZG8fTfkrTMZWWDOyHONfHcg==" saltValue="BsNGOrsbtKWeg8oqIpVbA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HEs/kOyzTH96evftkZGqoS6hVOwF38WYJgaM6k7S9LPu7IKZ0vhj4fr6Ors0S4iM36D1WjPcYu6myZu2AFEfag==" saltValue="gPbCJenxGwoHbu/148oDn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228056</v>
      </c>
      <c r="E3" s="156"/>
      <c r="F3" s="157">
        <v>94081</v>
      </c>
      <c r="G3" s="158"/>
      <c r="H3" s="159"/>
    </row>
    <row r="4" spans="1:8" x14ac:dyDescent="0.15">
      <c r="A4" s="160"/>
      <c r="B4" s="161"/>
      <c r="C4" s="162"/>
      <c r="D4" s="163">
        <v>76157</v>
      </c>
      <c r="E4" s="164"/>
      <c r="F4" s="165">
        <v>48949</v>
      </c>
      <c r="G4" s="166"/>
      <c r="H4" s="167"/>
    </row>
    <row r="5" spans="1:8" x14ac:dyDescent="0.15">
      <c r="A5" s="148" t="s">
        <v>524</v>
      </c>
      <c r="B5" s="153"/>
      <c r="C5" s="154"/>
      <c r="D5" s="155">
        <v>67871</v>
      </c>
      <c r="E5" s="156"/>
      <c r="F5" s="157">
        <v>92632</v>
      </c>
      <c r="G5" s="158"/>
      <c r="H5" s="159"/>
    </row>
    <row r="6" spans="1:8" x14ac:dyDescent="0.15">
      <c r="A6" s="160"/>
      <c r="B6" s="161"/>
      <c r="C6" s="162"/>
      <c r="D6" s="163">
        <v>30567</v>
      </c>
      <c r="E6" s="164"/>
      <c r="F6" s="165">
        <v>47978</v>
      </c>
      <c r="G6" s="166"/>
      <c r="H6" s="167"/>
    </row>
    <row r="7" spans="1:8" x14ac:dyDescent="0.15">
      <c r="A7" s="148" t="s">
        <v>525</v>
      </c>
      <c r="B7" s="153"/>
      <c r="C7" s="154"/>
      <c r="D7" s="155">
        <v>136546</v>
      </c>
      <c r="E7" s="156"/>
      <c r="F7" s="157">
        <v>96469</v>
      </c>
      <c r="G7" s="158"/>
      <c r="H7" s="159"/>
    </row>
    <row r="8" spans="1:8" x14ac:dyDescent="0.15">
      <c r="A8" s="160"/>
      <c r="B8" s="161"/>
      <c r="C8" s="162"/>
      <c r="D8" s="163">
        <v>98400</v>
      </c>
      <c r="E8" s="164"/>
      <c r="F8" s="165">
        <v>49775</v>
      </c>
      <c r="G8" s="166"/>
      <c r="H8" s="167"/>
    </row>
    <row r="9" spans="1:8" x14ac:dyDescent="0.15">
      <c r="A9" s="148" t="s">
        <v>526</v>
      </c>
      <c r="B9" s="153"/>
      <c r="C9" s="154"/>
      <c r="D9" s="155">
        <v>112317</v>
      </c>
      <c r="E9" s="156"/>
      <c r="F9" s="157">
        <v>85743</v>
      </c>
      <c r="G9" s="158"/>
      <c r="H9" s="159"/>
    </row>
    <row r="10" spans="1:8" x14ac:dyDescent="0.15">
      <c r="A10" s="160"/>
      <c r="B10" s="161"/>
      <c r="C10" s="162"/>
      <c r="D10" s="163">
        <v>91064</v>
      </c>
      <c r="E10" s="164"/>
      <c r="F10" s="165">
        <v>45231</v>
      </c>
      <c r="G10" s="166"/>
      <c r="H10" s="167"/>
    </row>
    <row r="11" spans="1:8" x14ac:dyDescent="0.15">
      <c r="A11" s="148" t="s">
        <v>527</v>
      </c>
      <c r="B11" s="153"/>
      <c r="C11" s="154"/>
      <c r="D11" s="155">
        <v>68841</v>
      </c>
      <c r="E11" s="156"/>
      <c r="F11" s="157">
        <v>92509</v>
      </c>
      <c r="G11" s="158"/>
      <c r="H11" s="159"/>
    </row>
    <row r="12" spans="1:8" x14ac:dyDescent="0.15">
      <c r="A12" s="160"/>
      <c r="B12" s="161"/>
      <c r="C12" s="168"/>
      <c r="D12" s="163">
        <v>39073</v>
      </c>
      <c r="E12" s="164"/>
      <c r="F12" s="165">
        <v>52274</v>
      </c>
      <c r="G12" s="166"/>
      <c r="H12" s="167"/>
    </row>
    <row r="13" spans="1:8" x14ac:dyDescent="0.15">
      <c r="A13" s="148"/>
      <c r="B13" s="153"/>
      <c r="C13" s="169"/>
      <c r="D13" s="170">
        <v>122726</v>
      </c>
      <c r="E13" s="171"/>
      <c r="F13" s="172">
        <v>92287</v>
      </c>
      <c r="G13" s="173"/>
      <c r="H13" s="159"/>
    </row>
    <row r="14" spans="1:8" x14ac:dyDescent="0.15">
      <c r="A14" s="160"/>
      <c r="B14" s="161"/>
      <c r="C14" s="162"/>
      <c r="D14" s="163">
        <v>67052</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0.97</v>
      </c>
      <c r="C19" s="174">
        <f>ROUND(VALUE(SUBSTITUTE(実質収支比率等に係る経年分析!G$48,"▲","-")),2)</f>
        <v>1.59</v>
      </c>
      <c r="D19" s="174">
        <f>ROUND(VALUE(SUBSTITUTE(実質収支比率等に係る経年分析!H$48,"▲","-")),2)</f>
        <v>6.31</v>
      </c>
      <c r="E19" s="174">
        <f>ROUND(VALUE(SUBSTITUTE(実質収支比率等に係る経年分析!I$48,"▲","-")),2)</f>
        <v>1.21</v>
      </c>
      <c r="F19" s="174">
        <f>ROUND(VALUE(SUBSTITUTE(実質収支比率等に係る経年分析!J$48,"▲","-")),2)</f>
        <v>0.92</v>
      </c>
    </row>
    <row r="20" spans="1:11" x14ac:dyDescent="0.15">
      <c r="A20" s="174" t="s">
        <v>53</v>
      </c>
      <c r="B20" s="174">
        <f>ROUND(VALUE(SUBSTITUTE(実質収支比率等に係る経年分析!F$47,"▲","-")),2)</f>
        <v>19.420000000000002</v>
      </c>
      <c r="C20" s="174">
        <f>ROUND(VALUE(SUBSTITUTE(実質収支比率等に係る経年分析!G$47,"▲","-")),2)</f>
        <v>19.13</v>
      </c>
      <c r="D20" s="174">
        <f>ROUND(VALUE(SUBSTITUTE(実質収支比率等に係る経年分析!H$47,"▲","-")),2)</f>
        <v>19.18</v>
      </c>
      <c r="E20" s="174">
        <f>ROUND(VALUE(SUBSTITUTE(実質収支比率等に係る経年分析!I$47,"▲","-")),2)</f>
        <v>22.89</v>
      </c>
      <c r="F20" s="174">
        <f>ROUND(VALUE(SUBSTITUTE(実質収支比率等に係る経年分析!J$47,"▲","-")),2)</f>
        <v>23.69</v>
      </c>
    </row>
    <row r="21" spans="1:11" x14ac:dyDescent="0.15">
      <c r="A21" s="174" t="s">
        <v>54</v>
      </c>
      <c r="B21" s="174">
        <f>IF(ISNUMBER(VALUE(SUBSTITUTE(実質収支比率等に係る経年分析!F$49,"▲","-"))),ROUND(VALUE(SUBSTITUTE(実質収支比率等に係る経年分析!F$49,"▲","-")),2),NA())</f>
        <v>-3.48</v>
      </c>
      <c r="C21" s="174">
        <f>IF(ISNUMBER(VALUE(SUBSTITUTE(実質収支比率等に係る経年分析!G$49,"▲","-"))),ROUND(VALUE(SUBSTITUTE(実質収支比率等に係る経年分析!G$49,"▲","-")),2),NA())</f>
        <v>8.2799999999999994</v>
      </c>
      <c r="D21" s="174">
        <f>IF(ISNUMBER(VALUE(SUBSTITUTE(実質収支比率等に係る経年分析!H$49,"▲","-"))),ROUND(VALUE(SUBSTITUTE(実質収支比率等に係る経年分析!H$49,"▲","-")),2),NA())</f>
        <v>9.36</v>
      </c>
      <c r="E21" s="174">
        <f>IF(ISNUMBER(VALUE(SUBSTITUTE(実質収支比率等に係る経年分析!I$49,"▲","-"))),ROUND(VALUE(SUBSTITUTE(実質収支比率等に係る経年分析!I$49,"▲","-")),2),NA())</f>
        <v>-5.23</v>
      </c>
      <c r="F21" s="174">
        <f>IF(ISNUMBER(VALUE(SUBSTITUTE(実質収支比率等に係る経年分析!J$49,"▲","-"))),ROUND(VALUE(SUBSTITUTE(実質収支比率等に係る経年分析!J$49,"▲","-")),2),NA())</f>
        <v>-0.28999999999999998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土佐市民病院保育所事業会計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0.14000000000000001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0.92</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20.079999999999998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20.100000000000001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20.39</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34.56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50.26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58.58</v>
      </c>
    </row>
    <row r="36" spans="1:16" x14ac:dyDescent="0.15">
      <c r="A36" s="175" t="str">
        <f>IF(連結実質赤字比率に係る赤字・黒字の構成分析!C$34="",NA(),連結実質赤字比率に係る赤字・黒字の構成分析!C$34)</f>
        <v>国民健康保険特別会計</v>
      </c>
      <c r="B36" s="175">
        <f>IF(ROUND(VALUE(SUBSTITUTE(連結実質赤字比率に係る赤字・黒字の構成分析!F$34,"▲", "-")), 2) &lt; 0, ABS(ROUND(VALUE(SUBSTITUTE(連結実質赤字比率に係る赤字・黒字の構成分析!F$34,"▲", "-")), 2)), NA())</f>
        <v>1.43</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0.7</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0.4</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0.46</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0.22</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1216</v>
      </c>
      <c r="E42" s="176"/>
      <c r="F42" s="176"/>
      <c r="G42" s="176">
        <f>'実質公債費比率（分子）の構造'!L$52</f>
        <v>1205</v>
      </c>
      <c r="H42" s="176"/>
      <c r="I42" s="176"/>
      <c r="J42" s="176">
        <f>'実質公債費比率（分子）の構造'!M$52</f>
        <v>1014</v>
      </c>
      <c r="K42" s="176"/>
      <c r="L42" s="176"/>
      <c r="M42" s="176">
        <f>'実質公債費比率（分子）の構造'!N$52</f>
        <v>956</v>
      </c>
      <c r="N42" s="176"/>
      <c r="O42" s="176"/>
      <c r="P42" s="176">
        <f>'実質公債費比率（分子）の構造'!O$52</f>
        <v>848</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8</v>
      </c>
      <c r="C44" s="176"/>
      <c r="D44" s="176"/>
      <c r="E44" s="176">
        <f>'実質公債費比率（分子）の構造'!L$50</f>
        <v>7</v>
      </c>
      <c r="F44" s="176"/>
      <c r="G44" s="176"/>
      <c r="H44" s="176">
        <f>'実質公債費比率（分子）の構造'!M$50</f>
        <v>7</v>
      </c>
      <c r="I44" s="176"/>
      <c r="J44" s="176"/>
      <c r="K44" s="176">
        <f>'実質公債費比率（分子）の構造'!N$50</f>
        <v>7</v>
      </c>
      <c r="L44" s="176"/>
      <c r="M44" s="176"/>
      <c r="N44" s="176">
        <f>'実質公債費比率（分子）の構造'!O$50</f>
        <v>7</v>
      </c>
      <c r="O44" s="176"/>
      <c r="P44" s="176"/>
    </row>
    <row r="45" spans="1:16" x14ac:dyDescent="0.15">
      <c r="A45" s="176" t="s">
        <v>63</v>
      </c>
      <c r="B45" s="176">
        <f>'実質公債費比率（分子）の構造'!K$49</f>
        <v>50</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167</v>
      </c>
      <c r="C46" s="176"/>
      <c r="D46" s="176"/>
      <c r="E46" s="176">
        <f>'実質公債費比率（分子）の構造'!L$48</f>
        <v>207</v>
      </c>
      <c r="F46" s="176"/>
      <c r="G46" s="176"/>
      <c r="H46" s="176">
        <f>'実質公債費比率（分子）の構造'!M$48</f>
        <v>168</v>
      </c>
      <c r="I46" s="176"/>
      <c r="J46" s="176"/>
      <c r="K46" s="176">
        <f>'実質公債費比率（分子）の構造'!N$48</f>
        <v>200</v>
      </c>
      <c r="L46" s="176"/>
      <c r="M46" s="176"/>
      <c r="N46" s="176">
        <f>'実質公債費比率（分子）の構造'!O$48</f>
        <v>218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1862</v>
      </c>
      <c r="C49" s="176"/>
      <c r="D49" s="176"/>
      <c r="E49" s="176">
        <f>'実質公債費比率（分子）の構造'!L$45</f>
        <v>1742</v>
      </c>
      <c r="F49" s="176"/>
      <c r="G49" s="176"/>
      <c r="H49" s="176">
        <f>'実質公債費比率（分子）の構造'!M$45</f>
        <v>1682</v>
      </c>
      <c r="I49" s="176"/>
      <c r="J49" s="176"/>
      <c r="K49" s="176">
        <f>'実質公債費比率（分子）の構造'!N$45</f>
        <v>1602</v>
      </c>
      <c r="L49" s="176"/>
      <c r="M49" s="176"/>
      <c r="N49" s="176">
        <f>'実質公債費比率（分子）の構造'!O$45</f>
        <v>1546</v>
      </c>
      <c r="O49" s="176"/>
      <c r="P49" s="176"/>
    </row>
    <row r="50" spans="1:16" x14ac:dyDescent="0.15">
      <c r="A50" s="176" t="s">
        <v>67</v>
      </c>
      <c r="B50" s="176" t="e">
        <f>NA()</f>
        <v>#N/A</v>
      </c>
      <c r="C50" s="176">
        <f>IF(ISNUMBER('実質公債費比率（分子）の構造'!K$53),'実質公債費比率（分子）の構造'!K$53,NA())</f>
        <v>871</v>
      </c>
      <c r="D50" s="176" t="e">
        <f>NA()</f>
        <v>#N/A</v>
      </c>
      <c r="E50" s="176" t="e">
        <f>NA()</f>
        <v>#N/A</v>
      </c>
      <c r="F50" s="176">
        <f>IF(ISNUMBER('実質公債費比率（分子）の構造'!L$53),'実質公債費比率（分子）の構造'!L$53,NA())</f>
        <v>751</v>
      </c>
      <c r="G50" s="176" t="e">
        <f>NA()</f>
        <v>#N/A</v>
      </c>
      <c r="H50" s="176" t="e">
        <f>NA()</f>
        <v>#N/A</v>
      </c>
      <c r="I50" s="176">
        <f>IF(ISNUMBER('実質公債費比率（分子）の構造'!M$53),'実質公債費比率（分子）の構造'!M$53,NA())</f>
        <v>843</v>
      </c>
      <c r="J50" s="176" t="e">
        <f>NA()</f>
        <v>#N/A</v>
      </c>
      <c r="K50" s="176" t="e">
        <f>NA()</f>
        <v>#N/A</v>
      </c>
      <c r="L50" s="176">
        <f>IF(ISNUMBER('実質公債費比率（分子）の構造'!N$53),'実質公債費比率（分子）の構造'!N$53,NA())</f>
        <v>853</v>
      </c>
      <c r="M50" s="176" t="e">
        <f>NA()</f>
        <v>#N/A</v>
      </c>
      <c r="N50" s="176" t="e">
        <f>NA()</f>
        <v>#N/A</v>
      </c>
      <c r="O50" s="176">
        <f>IF(ISNUMBER('実質公債費比率（分子）の構造'!O$53),'実質公債費比率（分子）の構造'!O$53,NA())</f>
        <v>923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10473</v>
      </c>
      <c r="E56" s="175"/>
      <c r="F56" s="175"/>
      <c r="G56" s="175">
        <f>'将来負担比率（分子）の構造'!J$52</f>
        <v>10447</v>
      </c>
      <c r="H56" s="175"/>
      <c r="I56" s="175"/>
      <c r="J56" s="175">
        <f>'将来負担比率（分子）の構造'!K$52</f>
        <v>10753</v>
      </c>
      <c r="K56" s="175"/>
      <c r="L56" s="175"/>
      <c r="M56" s="175">
        <f>'将来負担比率（分子）の構造'!L$52</f>
        <v>10737</v>
      </c>
      <c r="N56" s="175"/>
      <c r="O56" s="175"/>
      <c r="P56" s="175">
        <f>'将来負担比率（分子）の構造'!M$52</f>
        <v>10570</v>
      </c>
    </row>
    <row r="57" spans="1:16" x14ac:dyDescent="0.15">
      <c r="A57" s="175" t="s">
        <v>42</v>
      </c>
      <c r="B57" s="175"/>
      <c r="C57" s="175"/>
      <c r="D57" s="175">
        <f>'将来負担比率（分子）の構造'!I$51</f>
        <v>850</v>
      </c>
      <c r="E57" s="175"/>
      <c r="F57" s="175"/>
      <c r="G57" s="175">
        <f>'将来負担比率（分子）の構造'!J$51</f>
        <v>490</v>
      </c>
      <c r="H57" s="175"/>
      <c r="I57" s="175"/>
      <c r="J57" s="175">
        <f>'将来負担比率（分子）の構造'!K$51</f>
        <v>482</v>
      </c>
      <c r="K57" s="175"/>
      <c r="L57" s="175"/>
      <c r="M57" s="175">
        <f>'将来負担比率（分子）の構造'!L$51</f>
        <v>497</v>
      </c>
      <c r="N57" s="175"/>
      <c r="O57" s="175"/>
      <c r="P57" s="175">
        <f>'将来負担比率（分子）の構造'!M$51</f>
        <v>463</v>
      </c>
    </row>
    <row r="58" spans="1:16" x14ac:dyDescent="0.15">
      <c r="A58" s="175" t="s">
        <v>41</v>
      </c>
      <c r="B58" s="175"/>
      <c r="C58" s="175"/>
      <c r="D58" s="175">
        <f>'将来負担比率（分子）の構造'!I$50</f>
        <v>5153</v>
      </c>
      <c r="E58" s="175"/>
      <c r="F58" s="175"/>
      <c r="G58" s="175">
        <f>'将来負担比率（分子）の構造'!J$50</f>
        <v>5096</v>
      </c>
      <c r="H58" s="175"/>
      <c r="I58" s="175"/>
      <c r="J58" s="175">
        <f>'将来負担比率（分子）の構造'!K$50</f>
        <v>5534</v>
      </c>
      <c r="K58" s="175"/>
      <c r="L58" s="175"/>
      <c r="M58" s="175">
        <f>'将来負担比率（分子）の構造'!L$50</f>
        <v>6369</v>
      </c>
      <c r="N58" s="175"/>
      <c r="O58" s="175"/>
      <c r="P58" s="175">
        <f>'将来負担比率（分子）の構造'!M$50</f>
        <v>6748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1986</v>
      </c>
      <c r="C62" s="175"/>
      <c r="D62" s="175"/>
      <c r="E62" s="175">
        <f>'将来負担比率（分子）の構造'!J$45</f>
        <v>2002</v>
      </c>
      <c r="F62" s="175"/>
      <c r="G62" s="175"/>
      <c r="H62" s="175">
        <f>'将来負担比率（分子）の構造'!K$45</f>
        <v>2061</v>
      </c>
      <c r="I62" s="175"/>
      <c r="J62" s="175"/>
      <c r="K62" s="175">
        <f>'将来負担比率（分子）の構造'!L$45</f>
        <v>2104</v>
      </c>
      <c r="L62" s="175"/>
      <c r="M62" s="175"/>
      <c r="N62" s="175">
        <f>'将来負担比率（分子）の構造'!M$45</f>
        <v>2176</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1751</v>
      </c>
      <c r="C64" s="175"/>
      <c r="D64" s="175"/>
      <c r="E64" s="175">
        <f>'将来負担比率（分子）の構造'!J$43</f>
        <v>1509</v>
      </c>
      <c r="F64" s="175"/>
      <c r="G64" s="175"/>
      <c r="H64" s="175">
        <f>'将来負担比率（分子）の構造'!K$43</f>
        <v>1585</v>
      </c>
      <c r="I64" s="175"/>
      <c r="J64" s="175"/>
      <c r="K64" s="175">
        <f>'将来負担比率（分子）の構造'!L$43</f>
        <v>1549</v>
      </c>
      <c r="L64" s="175"/>
      <c r="M64" s="175"/>
      <c r="N64" s="175">
        <f>'将来負担比率（分子）の構造'!M$43</f>
        <v>1466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18804</v>
      </c>
      <c r="C66" s="175"/>
      <c r="D66" s="175"/>
      <c r="E66" s="175">
        <f>'将来負担比率（分子）の構造'!J$41</f>
        <v>17764</v>
      </c>
      <c r="F66" s="175"/>
      <c r="G66" s="175"/>
      <c r="H66" s="175">
        <f>'将来負担比率（分子）の構造'!K$41</f>
        <v>18572</v>
      </c>
      <c r="I66" s="175"/>
      <c r="J66" s="175"/>
      <c r="K66" s="175">
        <f>'将来負担比率（分子）の構造'!L$41</f>
        <v>19152</v>
      </c>
      <c r="L66" s="175"/>
      <c r="M66" s="175"/>
      <c r="N66" s="175">
        <f>'将来負担比率（分子）の構造'!M$41</f>
        <v>18752</v>
      </c>
      <c r="O66" s="175"/>
      <c r="P66" s="175"/>
    </row>
    <row r="67" spans="1:16" x14ac:dyDescent="0.15">
      <c r="A67" s="175" t="s">
        <v>71</v>
      </c>
      <c r="B67" s="175" t="e">
        <f>NA()</f>
        <v>#N/A</v>
      </c>
      <c r="C67" s="175">
        <f>IF(ISNUMBER('将来負担比率（分子）の構造'!I$53), IF('将来負担比率（分子）の構造'!I$53 &lt; 0, 0, '将来負担比率（分子）の構造'!I$53), NA())</f>
        <v>6065</v>
      </c>
      <c r="D67" s="175" t="e">
        <f>NA()</f>
        <v>#N/A</v>
      </c>
      <c r="E67" s="175" t="e">
        <f>NA()</f>
        <v>#N/A</v>
      </c>
      <c r="F67" s="175">
        <f>IF(ISNUMBER('将来負担比率（分子）の構造'!J$53), IF('将来負担比率（分子）の構造'!J$53 &lt; 0, 0, '将来負担比率（分子）の構造'!J$53), NA())</f>
        <v>5244</v>
      </c>
      <c r="G67" s="175" t="e">
        <f>NA()</f>
        <v>#N/A</v>
      </c>
      <c r="H67" s="175" t="e">
        <f>NA()</f>
        <v>#N/A</v>
      </c>
      <c r="I67" s="175">
        <f>IF(ISNUMBER('将来負担比率（分子）の構造'!K$53), IF('将来負担比率（分子）の構造'!K$53 &lt; 0, 0, '将来負担比率（分子）の構造'!K$53), NA())</f>
        <v>5450</v>
      </c>
      <c r="J67" s="175" t="e">
        <f>NA()</f>
        <v>#N/A</v>
      </c>
      <c r="K67" s="175" t="e">
        <f>NA()</f>
        <v>#N/A</v>
      </c>
      <c r="L67" s="175">
        <f>IF(ISNUMBER('将来負担比率（分子）の構造'!L$53), IF('将来負担比率（分子）の構造'!L$53 &lt; 0, 0, '将来負担比率（分子）の構造'!L$53), NA())</f>
        <v>5203</v>
      </c>
      <c r="M67" s="175" t="e">
        <f>NA()</f>
        <v>#N/A</v>
      </c>
      <c r="N67" s="175" t="e">
        <f>NA()</f>
        <v>#N/A</v>
      </c>
      <c r="O67" s="175">
        <f>IF(ISNUMBER('将来負担比率（分子）の構造'!M$53), IF('将来負担比率（分子）の構造'!M$53 &lt; 0, 0, '将来負担比率（分子）の構造'!M$53), NA())</f>
        <v>4613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1559</v>
      </c>
      <c r="C72" s="179">
        <f>基金残高に係る経年分析!G55</f>
        <v>1819</v>
      </c>
      <c r="D72" s="179">
        <f>基金残高に係る経年分析!H55</f>
        <v>1870</v>
      </c>
    </row>
    <row r="73" spans="1:16" x14ac:dyDescent="0.15">
      <c r="A73" s="178" t="s">
        <v>74</v>
      </c>
      <c r="B73" s="179">
        <f>基金残高に係る経年分析!F56</f>
        <v>998</v>
      </c>
      <c r="C73" s="179">
        <f>基金残高に係る経年分析!G56</f>
        <v>1100</v>
      </c>
      <c r="D73" s="179">
        <f>基金残高に係る経年分析!H56</f>
        <v>1131</v>
      </c>
    </row>
    <row r="74" spans="1:16" x14ac:dyDescent="0.15">
      <c r="A74" s="178" t="s">
        <v>75</v>
      </c>
      <c r="B74" s="179">
        <f>基金残高に係る経年分析!F57</f>
        <v>2679</v>
      </c>
      <c r="C74" s="179">
        <f>基金残高に係る経年分析!G57</f>
        <v>2974</v>
      </c>
      <c r="D74" s="179">
        <f>基金残高に係る経年分析!H57</f>
        <v>3254</v>
      </c>
    </row>
  </sheetData>
  <sheetProtection algorithmName="SHA-512" hashValue="GNUleD2JIgKiqPq34OVXt/5t1bps+PWEQIeP4RWR/Owqfm2mdfodjOikiihcmzZ3cbSMUuIrxP7IX/fJCkNDeg==" saltValue="+p1kfjW9gQwGcTW78qQ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2704275</v>
      </c>
      <c r="S5" s="713"/>
      <c r="T5" s="713"/>
      <c r="U5" s="713"/>
      <c r="V5" s="713"/>
      <c r="W5" s="713"/>
      <c r="X5" s="713"/>
      <c r="Y5" s="738"/>
      <c r="Z5" s="751">
        <v>18.2</v>
      </c>
      <c r="AA5" s="751"/>
      <c r="AB5" s="751"/>
      <c r="AC5" s="751"/>
      <c r="AD5" s="752">
        <v>2704275</v>
      </c>
      <c r="AE5" s="752"/>
      <c r="AF5" s="752"/>
      <c r="AG5" s="752"/>
      <c r="AH5" s="752"/>
      <c r="AI5" s="752"/>
      <c r="AJ5" s="752"/>
      <c r="AK5" s="752"/>
      <c r="AL5" s="739">
        <v>34.1</v>
      </c>
      <c r="AM5" s="721"/>
      <c r="AN5" s="721"/>
      <c r="AO5" s="740"/>
      <c r="AP5" s="715" t="s">
        <v>216</v>
      </c>
      <c r="AQ5" s="716"/>
      <c r="AR5" s="716"/>
      <c r="AS5" s="716"/>
      <c r="AT5" s="716"/>
      <c r="AU5" s="716"/>
      <c r="AV5" s="716"/>
      <c r="AW5" s="716"/>
      <c r="AX5" s="716"/>
      <c r="AY5" s="716"/>
      <c r="AZ5" s="716"/>
      <c r="BA5" s="716"/>
      <c r="BB5" s="716"/>
      <c r="BC5" s="716"/>
      <c r="BD5" s="716"/>
      <c r="BE5" s="716"/>
      <c r="BF5" s="717"/>
      <c r="BG5" s="657">
        <v>2701918</v>
      </c>
      <c r="BH5" s="658"/>
      <c r="BI5" s="658"/>
      <c r="BJ5" s="658"/>
      <c r="BK5" s="658"/>
      <c r="BL5" s="658"/>
      <c r="BM5" s="658"/>
      <c r="BN5" s="659"/>
      <c r="BO5" s="695">
        <v>99.9</v>
      </c>
      <c r="BP5" s="695"/>
      <c r="BQ5" s="695"/>
      <c r="BR5" s="695"/>
      <c r="BS5" s="696">
        <v>107660</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110027</v>
      </c>
      <c r="S6" s="658"/>
      <c r="T6" s="658"/>
      <c r="U6" s="658"/>
      <c r="V6" s="658"/>
      <c r="W6" s="658"/>
      <c r="X6" s="658"/>
      <c r="Y6" s="659"/>
      <c r="Z6" s="695">
        <v>0.7</v>
      </c>
      <c r="AA6" s="695"/>
      <c r="AB6" s="695"/>
      <c r="AC6" s="695"/>
      <c r="AD6" s="696">
        <v>110027</v>
      </c>
      <c r="AE6" s="696"/>
      <c r="AF6" s="696"/>
      <c r="AG6" s="696"/>
      <c r="AH6" s="696"/>
      <c r="AI6" s="696"/>
      <c r="AJ6" s="696"/>
      <c r="AK6" s="696"/>
      <c r="AL6" s="660">
        <v>1.4</v>
      </c>
      <c r="AM6" s="661"/>
      <c r="AN6" s="661"/>
      <c r="AO6" s="697"/>
      <c r="AP6" s="654" t="s">
        <v>221</v>
      </c>
      <c r="AQ6" s="655"/>
      <c r="AR6" s="655"/>
      <c r="AS6" s="655"/>
      <c r="AT6" s="655"/>
      <c r="AU6" s="655"/>
      <c r="AV6" s="655"/>
      <c r="AW6" s="655"/>
      <c r="AX6" s="655"/>
      <c r="AY6" s="655"/>
      <c r="AZ6" s="655"/>
      <c r="BA6" s="655"/>
      <c r="BB6" s="655"/>
      <c r="BC6" s="655"/>
      <c r="BD6" s="655"/>
      <c r="BE6" s="655"/>
      <c r="BF6" s="656"/>
      <c r="BG6" s="657">
        <v>2701918</v>
      </c>
      <c r="BH6" s="658"/>
      <c r="BI6" s="658"/>
      <c r="BJ6" s="658"/>
      <c r="BK6" s="658"/>
      <c r="BL6" s="658"/>
      <c r="BM6" s="658"/>
      <c r="BN6" s="659"/>
      <c r="BO6" s="695">
        <v>99.9</v>
      </c>
      <c r="BP6" s="695"/>
      <c r="BQ6" s="695"/>
      <c r="BR6" s="695"/>
      <c r="BS6" s="696">
        <v>107660</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122521</v>
      </c>
      <c r="CS6" s="658"/>
      <c r="CT6" s="658"/>
      <c r="CU6" s="658"/>
      <c r="CV6" s="658"/>
      <c r="CW6" s="658"/>
      <c r="CX6" s="658"/>
      <c r="CY6" s="659"/>
      <c r="CZ6" s="739">
        <v>0.8</v>
      </c>
      <c r="DA6" s="721"/>
      <c r="DB6" s="721"/>
      <c r="DC6" s="741"/>
      <c r="DD6" s="663" t="s">
        <v>121</v>
      </c>
      <c r="DE6" s="658"/>
      <c r="DF6" s="658"/>
      <c r="DG6" s="658"/>
      <c r="DH6" s="658"/>
      <c r="DI6" s="658"/>
      <c r="DJ6" s="658"/>
      <c r="DK6" s="658"/>
      <c r="DL6" s="658"/>
      <c r="DM6" s="658"/>
      <c r="DN6" s="658"/>
      <c r="DO6" s="658"/>
      <c r="DP6" s="659"/>
      <c r="DQ6" s="663">
        <v>122521</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2351</v>
      </c>
      <c r="S7" s="658"/>
      <c r="T7" s="658"/>
      <c r="U7" s="658"/>
      <c r="V7" s="658"/>
      <c r="W7" s="658"/>
      <c r="X7" s="658"/>
      <c r="Y7" s="659"/>
      <c r="Z7" s="695">
        <v>0</v>
      </c>
      <c r="AA7" s="695"/>
      <c r="AB7" s="695"/>
      <c r="AC7" s="695"/>
      <c r="AD7" s="696">
        <v>2351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1107977</v>
      </c>
      <c r="BH7" s="658"/>
      <c r="BI7" s="658"/>
      <c r="BJ7" s="658"/>
      <c r="BK7" s="658"/>
      <c r="BL7" s="658"/>
      <c r="BM7" s="658"/>
      <c r="BN7" s="659"/>
      <c r="BO7" s="695">
        <v>41</v>
      </c>
      <c r="BP7" s="695"/>
      <c r="BQ7" s="695"/>
      <c r="BR7" s="695"/>
      <c r="BS7" s="696">
        <v>25146</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2351886</v>
      </c>
      <c r="CS7" s="658"/>
      <c r="CT7" s="658"/>
      <c r="CU7" s="658"/>
      <c r="CV7" s="658"/>
      <c r="CW7" s="658"/>
      <c r="CX7" s="658"/>
      <c r="CY7" s="659"/>
      <c r="CZ7" s="695">
        <v>16</v>
      </c>
      <c r="DA7" s="695"/>
      <c r="DB7" s="695"/>
      <c r="DC7" s="695"/>
      <c r="DD7" s="663">
        <v>289817</v>
      </c>
      <c r="DE7" s="658"/>
      <c r="DF7" s="658"/>
      <c r="DG7" s="658"/>
      <c r="DH7" s="658"/>
      <c r="DI7" s="658"/>
      <c r="DJ7" s="658"/>
      <c r="DK7" s="658"/>
      <c r="DL7" s="658"/>
      <c r="DM7" s="658"/>
      <c r="DN7" s="658"/>
      <c r="DO7" s="658"/>
      <c r="DP7" s="659"/>
      <c r="DQ7" s="663">
        <v>1092637</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13459</v>
      </c>
      <c r="S8" s="658"/>
      <c r="T8" s="658"/>
      <c r="U8" s="658"/>
      <c r="V8" s="658"/>
      <c r="W8" s="658"/>
      <c r="X8" s="658"/>
      <c r="Y8" s="659"/>
      <c r="Z8" s="695">
        <v>0.1</v>
      </c>
      <c r="AA8" s="695"/>
      <c r="AB8" s="695"/>
      <c r="AC8" s="695"/>
      <c r="AD8" s="696">
        <v>13459</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43510</v>
      </c>
      <c r="BH8" s="658"/>
      <c r="BI8" s="658"/>
      <c r="BJ8" s="658"/>
      <c r="BK8" s="658"/>
      <c r="BL8" s="658"/>
      <c r="BM8" s="658"/>
      <c r="BN8" s="659"/>
      <c r="BO8" s="695">
        <v>1.6</v>
      </c>
      <c r="BP8" s="695"/>
      <c r="BQ8" s="695"/>
      <c r="BR8" s="695"/>
      <c r="BS8" s="696" t="s">
        <v>121</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5694607</v>
      </c>
      <c r="CS8" s="658"/>
      <c r="CT8" s="658"/>
      <c r="CU8" s="658"/>
      <c r="CV8" s="658"/>
      <c r="CW8" s="658"/>
      <c r="CX8" s="658"/>
      <c r="CY8" s="659"/>
      <c r="CZ8" s="695">
        <v>38.700000000000003</v>
      </c>
      <c r="DA8" s="695"/>
      <c r="DB8" s="695"/>
      <c r="DC8" s="695"/>
      <c r="DD8" s="663">
        <v>92215</v>
      </c>
      <c r="DE8" s="658"/>
      <c r="DF8" s="658"/>
      <c r="DG8" s="658"/>
      <c r="DH8" s="658"/>
      <c r="DI8" s="658"/>
      <c r="DJ8" s="658"/>
      <c r="DK8" s="658"/>
      <c r="DL8" s="658"/>
      <c r="DM8" s="658"/>
      <c r="DN8" s="658"/>
      <c r="DO8" s="658"/>
      <c r="DP8" s="659"/>
      <c r="DQ8" s="663">
        <v>3573849</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14942</v>
      </c>
      <c r="S9" s="658"/>
      <c r="T9" s="658"/>
      <c r="U9" s="658"/>
      <c r="V9" s="658"/>
      <c r="W9" s="658"/>
      <c r="X9" s="658"/>
      <c r="Y9" s="659"/>
      <c r="Z9" s="695">
        <v>0.1</v>
      </c>
      <c r="AA9" s="695"/>
      <c r="AB9" s="695"/>
      <c r="AC9" s="695"/>
      <c r="AD9" s="696">
        <v>14942</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952523</v>
      </c>
      <c r="BH9" s="658"/>
      <c r="BI9" s="658"/>
      <c r="BJ9" s="658"/>
      <c r="BK9" s="658"/>
      <c r="BL9" s="658"/>
      <c r="BM9" s="658"/>
      <c r="BN9" s="659"/>
      <c r="BO9" s="695">
        <v>35.200000000000003</v>
      </c>
      <c r="BP9" s="695"/>
      <c r="BQ9" s="695"/>
      <c r="BR9" s="695"/>
      <c r="BS9" s="696" t="s">
        <v>121</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1602364</v>
      </c>
      <c r="CS9" s="658"/>
      <c r="CT9" s="658"/>
      <c r="CU9" s="658"/>
      <c r="CV9" s="658"/>
      <c r="CW9" s="658"/>
      <c r="CX9" s="658"/>
      <c r="CY9" s="659"/>
      <c r="CZ9" s="695">
        <v>10.9</v>
      </c>
      <c r="DA9" s="695"/>
      <c r="DB9" s="695"/>
      <c r="DC9" s="695"/>
      <c r="DD9" s="663">
        <v>66528</v>
      </c>
      <c r="DE9" s="658"/>
      <c r="DF9" s="658"/>
      <c r="DG9" s="658"/>
      <c r="DH9" s="658"/>
      <c r="DI9" s="658"/>
      <c r="DJ9" s="658"/>
      <c r="DK9" s="658"/>
      <c r="DL9" s="658"/>
      <c r="DM9" s="658"/>
      <c r="DN9" s="658"/>
      <c r="DO9" s="658"/>
      <c r="DP9" s="659"/>
      <c r="DQ9" s="663">
        <v>1276632</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57653</v>
      </c>
      <c r="BH10" s="658"/>
      <c r="BI10" s="658"/>
      <c r="BJ10" s="658"/>
      <c r="BK10" s="658"/>
      <c r="BL10" s="658"/>
      <c r="BM10" s="658"/>
      <c r="BN10" s="659"/>
      <c r="BO10" s="695">
        <v>2.1</v>
      </c>
      <c r="BP10" s="695"/>
      <c r="BQ10" s="695"/>
      <c r="BR10" s="695"/>
      <c r="BS10" s="696">
        <v>9626</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18909</v>
      </c>
      <c r="CS10" s="658"/>
      <c r="CT10" s="658"/>
      <c r="CU10" s="658"/>
      <c r="CV10" s="658"/>
      <c r="CW10" s="658"/>
      <c r="CX10" s="658"/>
      <c r="CY10" s="659"/>
      <c r="CZ10" s="695">
        <v>0.1</v>
      </c>
      <c r="DA10" s="695"/>
      <c r="DB10" s="695"/>
      <c r="DC10" s="695"/>
      <c r="DD10" s="663" t="s">
        <v>121</v>
      </c>
      <c r="DE10" s="658"/>
      <c r="DF10" s="658"/>
      <c r="DG10" s="658"/>
      <c r="DH10" s="658"/>
      <c r="DI10" s="658"/>
      <c r="DJ10" s="658"/>
      <c r="DK10" s="658"/>
      <c r="DL10" s="658"/>
      <c r="DM10" s="658"/>
      <c r="DN10" s="658"/>
      <c r="DO10" s="658"/>
      <c r="DP10" s="659"/>
      <c r="DQ10" s="663">
        <v>18178</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636075</v>
      </c>
      <c r="S11" s="658"/>
      <c r="T11" s="658"/>
      <c r="U11" s="658"/>
      <c r="V11" s="658"/>
      <c r="W11" s="658"/>
      <c r="X11" s="658"/>
      <c r="Y11" s="659"/>
      <c r="Z11" s="660">
        <v>4.3</v>
      </c>
      <c r="AA11" s="661"/>
      <c r="AB11" s="661"/>
      <c r="AC11" s="662"/>
      <c r="AD11" s="663">
        <v>636075</v>
      </c>
      <c r="AE11" s="658"/>
      <c r="AF11" s="658"/>
      <c r="AG11" s="658"/>
      <c r="AH11" s="658"/>
      <c r="AI11" s="658"/>
      <c r="AJ11" s="658"/>
      <c r="AK11" s="659"/>
      <c r="AL11" s="660">
        <v>8</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54291</v>
      </c>
      <c r="BH11" s="658"/>
      <c r="BI11" s="658"/>
      <c r="BJ11" s="658"/>
      <c r="BK11" s="658"/>
      <c r="BL11" s="658"/>
      <c r="BM11" s="658"/>
      <c r="BN11" s="659"/>
      <c r="BO11" s="695">
        <v>2</v>
      </c>
      <c r="BP11" s="695"/>
      <c r="BQ11" s="695"/>
      <c r="BR11" s="695"/>
      <c r="BS11" s="696">
        <v>15520</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538855</v>
      </c>
      <c r="CS11" s="658"/>
      <c r="CT11" s="658"/>
      <c r="CU11" s="658"/>
      <c r="CV11" s="658"/>
      <c r="CW11" s="658"/>
      <c r="CX11" s="658"/>
      <c r="CY11" s="659"/>
      <c r="CZ11" s="695">
        <v>3.7</v>
      </c>
      <c r="DA11" s="695"/>
      <c r="DB11" s="695"/>
      <c r="DC11" s="695"/>
      <c r="DD11" s="663">
        <v>336411</v>
      </c>
      <c r="DE11" s="658"/>
      <c r="DF11" s="658"/>
      <c r="DG11" s="658"/>
      <c r="DH11" s="658"/>
      <c r="DI11" s="658"/>
      <c r="DJ11" s="658"/>
      <c r="DK11" s="658"/>
      <c r="DL11" s="658"/>
      <c r="DM11" s="658"/>
      <c r="DN11" s="658"/>
      <c r="DO11" s="658"/>
      <c r="DP11" s="659"/>
      <c r="DQ11" s="663">
        <v>183476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1242855</v>
      </c>
      <c r="BH12" s="658"/>
      <c r="BI12" s="658"/>
      <c r="BJ12" s="658"/>
      <c r="BK12" s="658"/>
      <c r="BL12" s="658"/>
      <c r="BM12" s="658"/>
      <c r="BN12" s="659"/>
      <c r="BO12" s="695">
        <v>46</v>
      </c>
      <c r="BP12" s="695"/>
      <c r="BQ12" s="695"/>
      <c r="BR12" s="695"/>
      <c r="BS12" s="696">
        <v>82514</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133772</v>
      </c>
      <c r="CS12" s="658"/>
      <c r="CT12" s="658"/>
      <c r="CU12" s="658"/>
      <c r="CV12" s="658"/>
      <c r="CW12" s="658"/>
      <c r="CX12" s="658"/>
      <c r="CY12" s="659"/>
      <c r="CZ12" s="695">
        <v>0.9</v>
      </c>
      <c r="DA12" s="695"/>
      <c r="DB12" s="695"/>
      <c r="DC12" s="695"/>
      <c r="DD12" s="663">
        <v>2633</v>
      </c>
      <c r="DE12" s="658"/>
      <c r="DF12" s="658"/>
      <c r="DG12" s="658"/>
      <c r="DH12" s="658"/>
      <c r="DI12" s="658"/>
      <c r="DJ12" s="658"/>
      <c r="DK12" s="658"/>
      <c r="DL12" s="658"/>
      <c r="DM12" s="658"/>
      <c r="DN12" s="658"/>
      <c r="DO12" s="658"/>
      <c r="DP12" s="659"/>
      <c r="DQ12" s="663">
        <v>67784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1238709</v>
      </c>
      <c r="BH13" s="658"/>
      <c r="BI13" s="658"/>
      <c r="BJ13" s="658"/>
      <c r="BK13" s="658"/>
      <c r="BL13" s="658"/>
      <c r="BM13" s="658"/>
      <c r="BN13" s="659"/>
      <c r="BO13" s="695">
        <v>45.8</v>
      </c>
      <c r="BP13" s="695"/>
      <c r="BQ13" s="695"/>
      <c r="BR13" s="695"/>
      <c r="BS13" s="696">
        <v>82514</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739790</v>
      </c>
      <c r="CS13" s="658"/>
      <c r="CT13" s="658"/>
      <c r="CU13" s="658"/>
      <c r="CV13" s="658"/>
      <c r="CW13" s="658"/>
      <c r="CX13" s="658"/>
      <c r="CY13" s="659"/>
      <c r="CZ13" s="695">
        <v>5</v>
      </c>
      <c r="DA13" s="695"/>
      <c r="DB13" s="695"/>
      <c r="DC13" s="695"/>
      <c r="DD13" s="663">
        <v>514725</v>
      </c>
      <c r="DE13" s="658"/>
      <c r="DF13" s="658"/>
      <c r="DG13" s="658"/>
      <c r="DH13" s="658"/>
      <c r="DI13" s="658"/>
      <c r="DJ13" s="658"/>
      <c r="DK13" s="658"/>
      <c r="DL13" s="658"/>
      <c r="DM13" s="658"/>
      <c r="DN13" s="658"/>
      <c r="DO13" s="658"/>
      <c r="DP13" s="659"/>
      <c r="DQ13" s="663">
        <v>263781</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987</v>
      </c>
      <c r="S14" s="658"/>
      <c r="T14" s="658"/>
      <c r="U14" s="658"/>
      <c r="V14" s="658"/>
      <c r="W14" s="658"/>
      <c r="X14" s="658"/>
      <c r="Y14" s="659"/>
      <c r="Z14" s="695">
        <v>0</v>
      </c>
      <c r="AA14" s="695"/>
      <c r="AB14" s="695"/>
      <c r="AC14" s="695"/>
      <c r="AD14" s="696">
        <v>987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128145</v>
      </c>
      <c r="BH14" s="658"/>
      <c r="BI14" s="658"/>
      <c r="BJ14" s="658"/>
      <c r="BK14" s="658"/>
      <c r="BL14" s="658"/>
      <c r="BM14" s="658"/>
      <c r="BN14" s="659"/>
      <c r="BO14" s="695">
        <v>4.7</v>
      </c>
      <c r="BP14" s="695"/>
      <c r="BQ14" s="695"/>
      <c r="BR14" s="695"/>
      <c r="BS14" s="696" t="s">
        <v>121</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1037367</v>
      </c>
      <c r="CS14" s="658"/>
      <c r="CT14" s="658"/>
      <c r="CU14" s="658"/>
      <c r="CV14" s="658"/>
      <c r="CW14" s="658"/>
      <c r="CX14" s="658"/>
      <c r="CY14" s="659"/>
      <c r="CZ14" s="695">
        <v>7.1</v>
      </c>
      <c r="DA14" s="695"/>
      <c r="DB14" s="695"/>
      <c r="DC14" s="695"/>
      <c r="DD14" s="663">
        <v>466094</v>
      </c>
      <c r="DE14" s="658"/>
      <c r="DF14" s="658"/>
      <c r="DG14" s="658"/>
      <c r="DH14" s="658"/>
      <c r="DI14" s="658"/>
      <c r="DJ14" s="658"/>
      <c r="DK14" s="658"/>
      <c r="DL14" s="658"/>
      <c r="DM14" s="658"/>
      <c r="DN14" s="658"/>
      <c r="DO14" s="658"/>
      <c r="DP14" s="659"/>
      <c r="DQ14" s="663">
        <v>543468</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222941</v>
      </c>
      <c r="BH15" s="658"/>
      <c r="BI15" s="658"/>
      <c r="BJ15" s="658"/>
      <c r="BK15" s="658"/>
      <c r="BL15" s="658"/>
      <c r="BM15" s="658"/>
      <c r="BN15" s="659"/>
      <c r="BO15" s="695">
        <v>8.1999999999999993</v>
      </c>
      <c r="BP15" s="695"/>
      <c r="BQ15" s="695"/>
      <c r="BR15" s="695"/>
      <c r="BS15" s="696" t="s">
        <v>121</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918283</v>
      </c>
      <c r="CS15" s="658"/>
      <c r="CT15" s="658"/>
      <c r="CU15" s="658"/>
      <c r="CV15" s="658"/>
      <c r="CW15" s="658"/>
      <c r="CX15" s="658"/>
      <c r="CY15" s="659"/>
      <c r="CZ15" s="695">
        <v>6.2</v>
      </c>
      <c r="DA15" s="695"/>
      <c r="DB15" s="695"/>
      <c r="DC15" s="695"/>
      <c r="DD15" s="663">
        <v>19722</v>
      </c>
      <c r="DE15" s="658"/>
      <c r="DF15" s="658"/>
      <c r="DG15" s="658"/>
      <c r="DH15" s="658"/>
      <c r="DI15" s="658"/>
      <c r="DJ15" s="658"/>
      <c r="DK15" s="658"/>
      <c r="DL15" s="658"/>
      <c r="DM15" s="658"/>
      <c r="DN15" s="658"/>
      <c r="DO15" s="658"/>
      <c r="DP15" s="659"/>
      <c r="DQ15" s="663">
        <v>702194</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8326</v>
      </c>
      <c r="S16" s="658"/>
      <c r="T16" s="658"/>
      <c r="U16" s="658"/>
      <c r="V16" s="658"/>
      <c r="W16" s="658"/>
      <c r="X16" s="658"/>
      <c r="Y16" s="659"/>
      <c r="Z16" s="695">
        <v>0.1</v>
      </c>
      <c r="AA16" s="695"/>
      <c r="AB16" s="695"/>
      <c r="AC16" s="695"/>
      <c r="AD16" s="696">
        <v>8326</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4891</v>
      </c>
      <c r="CS16" s="658"/>
      <c r="CT16" s="658"/>
      <c r="CU16" s="658"/>
      <c r="CV16" s="658"/>
      <c r="CW16" s="658"/>
      <c r="CX16" s="658"/>
      <c r="CY16" s="659"/>
      <c r="CZ16" s="695">
        <v>0</v>
      </c>
      <c r="DA16" s="695"/>
      <c r="DB16" s="695"/>
      <c r="DC16" s="695"/>
      <c r="DD16" s="663" t="s">
        <v>121</v>
      </c>
      <c r="DE16" s="658"/>
      <c r="DF16" s="658"/>
      <c r="DG16" s="658"/>
      <c r="DH16" s="658"/>
      <c r="DI16" s="658"/>
      <c r="DJ16" s="658"/>
      <c r="DK16" s="658"/>
      <c r="DL16" s="658"/>
      <c r="DM16" s="658"/>
      <c r="DN16" s="658"/>
      <c r="DO16" s="658"/>
      <c r="DP16" s="659"/>
      <c r="DQ16" s="663">
        <v>1229</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32260</v>
      </c>
      <c r="S17" s="658"/>
      <c r="T17" s="658"/>
      <c r="U17" s="658"/>
      <c r="V17" s="658"/>
      <c r="W17" s="658"/>
      <c r="X17" s="658"/>
      <c r="Y17" s="659"/>
      <c r="Z17" s="695">
        <v>0.2</v>
      </c>
      <c r="AA17" s="695"/>
      <c r="AB17" s="695"/>
      <c r="AC17" s="695"/>
      <c r="AD17" s="696">
        <v>32260</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1546276</v>
      </c>
      <c r="CS17" s="658"/>
      <c r="CT17" s="658"/>
      <c r="CU17" s="658"/>
      <c r="CV17" s="658"/>
      <c r="CW17" s="658"/>
      <c r="CX17" s="658"/>
      <c r="CY17" s="659"/>
      <c r="CZ17" s="695">
        <v>10.5</v>
      </c>
      <c r="DA17" s="695"/>
      <c r="DB17" s="695"/>
      <c r="DC17" s="695"/>
      <c r="DD17" s="663" t="s">
        <v>121</v>
      </c>
      <c r="DE17" s="658"/>
      <c r="DF17" s="658"/>
      <c r="DG17" s="658"/>
      <c r="DH17" s="658"/>
      <c r="DI17" s="658"/>
      <c r="DJ17" s="658"/>
      <c r="DK17" s="658"/>
      <c r="DL17" s="658"/>
      <c r="DM17" s="658"/>
      <c r="DN17" s="658"/>
      <c r="DO17" s="658"/>
      <c r="DP17" s="659"/>
      <c r="DQ17" s="663">
        <v>1534266</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22630</v>
      </c>
      <c r="S18" s="658"/>
      <c r="T18" s="658"/>
      <c r="U18" s="658"/>
      <c r="V18" s="658"/>
      <c r="W18" s="658"/>
      <c r="X18" s="658"/>
      <c r="Y18" s="659"/>
      <c r="Z18" s="695">
        <v>0.2</v>
      </c>
      <c r="AA18" s="695"/>
      <c r="AB18" s="695"/>
      <c r="AC18" s="695"/>
      <c r="AD18" s="696">
        <v>22630</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20947</v>
      </c>
      <c r="S19" s="658"/>
      <c r="T19" s="658"/>
      <c r="U19" s="658"/>
      <c r="V19" s="658"/>
      <c r="W19" s="658"/>
      <c r="X19" s="658"/>
      <c r="Y19" s="659"/>
      <c r="Z19" s="695">
        <v>0.1</v>
      </c>
      <c r="AA19" s="695"/>
      <c r="AB19" s="695"/>
      <c r="AC19" s="695"/>
      <c r="AD19" s="696">
        <v>20947</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2357</v>
      </c>
      <c r="BH19" s="658"/>
      <c r="BI19" s="658"/>
      <c r="BJ19" s="658"/>
      <c r="BK19" s="658"/>
      <c r="BL19" s="658"/>
      <c r="BM19" s="658"/>
      <c r="BN19" s="659"/>
      <c r="BO19" s="695">
        <v>0.1</v>
      </c>
      <c r="BP19" s="695"/>
      <c r="BQ19" s="695"/>
      <c r="BR19" s="695"/>
      <c r="BS19" s="696" t="s">
        <v>121</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1683</v>
      </c>
      <c r="S20" s="658"/>
      <c r="T20" s="658"/>
      <c r="U20" s="658"/>
      <c r="V20" s="658"/>
      <c r="W20" s="658"/>
      <c r="X20" s="658"/>
      <c r="Y20" s="659"/>
      <c r="Z20" s="695">
        <v>0</v>
      </c>
      <c r="AA20" s="695"/>
      <c r="AB20" s="695"/>
      <c r="AC20" s="695"/>
      <c r="AD20" s="696">
        <v>1683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2357</v>
      </c>
      <c r="BH20" s="658"/>
      <c r="BI20" s="658"/>
      <c r="BJ20" s="658"/>
      <c r="BK20" s="658"/>
      <c r="BL20" s="658"/>
      <c r="BM20" s="658"/>
      <c r="BN20" s="659"/>
      <c r="BO20" s="695">
        <v>0.1</v>
      </c>
      <c r="BP20" s="695"/>
      <c r="BQ20" s="695"/>
      <c r="BR20" s="695"/>
      <c r="BS20" s="696" t="s">
        <v>121</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14709521</v>
      </c>
      <c r="CS20" s="658"/>
      <c r="CT20" s="658"/>
      <c r="CU20" s="658"/>
      <c r="CV20" s="658"/>
      <c r="CW20" s="658"/>
      <c r="CX20" s="658"/>
      <c r="CY20" s="659"/>
      <c r="CZ20" s="695">
        <v>100</v>
      </c>
      <c r="DA20" s="695"/>
      <c r="DB20" s="695"/>
      <c r="DC20" s="695"/>
      <c r="DD20" s="663">
        <v>1788145</v>
      </c>
      <c r="DE20" s="658"/>
      <c r="DF20" s="658"/>
      <c r="DG20" s="658"/>
      <c r="DH20" s="658"/>
      <c r="DI20" s="658"/>
      <c r="DJ20" s="658"/>
      <c r="DK20" s="658"/>
      <c r="DL20" s="658"/>
      <c r="DM20" s="658"/>
      <c r="DN20" s="658"/>
      <c r="DO20" s="658"/>
      <c r="DP20" s="659"/>
      <c r="DQ20" s="663">
        <v>9380015</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5191597</v>
      </c>
      <c r="S21" s="658"/>
      <c r="T21" s="658"/>
      <c r="U21" s="658"/>
      <c r="V21" s="658"/>
      <c r="W21" s="658"/>
      <c r="X21" s="658"/>
      <c r="Y21" s="659"/>
      <c r="Z21" s="695">
        <v>34.9</v>
      </c>
      <c r="AA21" s="695"/>
      <c r="AB21" s="695"/>
      <c r="AC21" s="695"/>
      <c r="AD21" s="696">
        <v>4386548</v>
      </c>
      <c r="AE21" s="696"/>
      <c r="AF21" s="696"/>
      <c r="AG21" s="696"/>
      <c r="AH21" s="696"/>
      <c r="AI21" s="696"/>
      <c r="AJ21" s="696"/>
      <c r="AK21" s="696"/>
      <c r="AL21" s="660">
        <v>55.3</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2357</v>
      </c>
      <c r="BH21" s="658"/>
      <c r="BI21" s="658"/>
      <c r="BJ21" s="658"/>
      <c r="BK21" s="658"/>
      <c r="BL21" s="658"/>
      <c r="BM21" s="658"/>
      <c r="BN21" s="659"/>
      <c r="BO21" s="695">
        <v>0.1</v>
      </c>
      <c r="BP21" s="695"/>
      <c r="BQ21" s="695"/>
      <c r="BR21" s="695"/>
      <c r="BS21" s="696" t="s">
        <v>121</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4386548</v>
      </c>
      <c r="S22" s="658"/>
      <c r="T22" s="658"/>
      <c r="U22" s="658"/>
      <c r="V22" s="658"/>
      <c r="W22" s="658"/>
      <c r="X22" s="658"/>
      <c r="Y22" s="659"/>
      <c r="Z22" s="695">
        <v>29.5</v>
      </c>
      <c r="AA22" s="695"/>
      <c r="AB22" s="695"/>
      <c r="AC22" s="695"/>
      <c r="AD22" s="696">
        <v>4386548</v>
      </c>
      <c r="AE22" s="696"/>
      <c r="AF22" s="696"/>
      <c r="AG22" s="696"/>
      <c r="AH22" s="696"/>
      <c r="AI22" s="696"/>
      <c r="AJ22" s="696"/>
      <c r="AK22" s="696"/>
      <c r="AL22" s="660">
        <v>55.3</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805049</v>
      </c>
      <c r="S23" s="658"/>
      <c r="T23" s="658"/>
      <c r="U23" s="658"/>
      <c r="V23" s="658"/>
      <c r="W23" s="658"/>
      <c r="X23" s="658"/>
      <c r="Y23" s="659"/>
      <c r="Z23" s="695">
        <v>5.4</v>
      </c>
      <c r="AA23" s="695"/>
      <c r="AB23" s="695"/>
      <c r="AC23" s="695"/>
      <c r="AD23" s="696" t="s">
        <v>121</v>
      </c>
      <c r="AE23" s="696"/>
      <c r="AF23" s="696"/>
      <c r="AG23" s="696"/>
      <c r="AH23" s="696"/>
      <c r="AI23" s="696"/>
      <c r="AJ23" s="696"/>
      <c r="AK23" s="696"/>
      <c r="AL23" s="660" t="s">
        <v>121</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6815375</v>
      </c>
      <c r="CS24" s="713"/>
      <c r="CT24" s="713"/>
      <c r="CU24" s="713"/>
      <c r="CV24" s="713"/>
      <c r="CW24" s="713"/>
      <c r="CX24" s="713"/>
      <c r="CY24" s="738"/>
      <c r="CZ24" s="739">
        <v>46.3</v>
      </c>
      <c r="DA24" s="721"/>
      <c r="DB24" s="721"/>
      <c r="DC24" s="741"/>
      <c r="DD24" s="737">
        <v>4991968</v>
      </c>
      <c r="DE24" s="713"/>
      <c r="DF24" s="713"/>
      <c r="DG24" s="713"/>
      <c r="DH24" s="713"/>
      <c r="DI24" s="713"/>
      <c r="DJ24" s="713"/>
      <c r="DK24" s="738"/>
      <c r="DL24" s="737">
        <v>4727278</v>
      </c>
      <c r="DM24" s="713"/>
      <c r="DN24" s="713"/>
      <c r="DO24" s="713"/>
      <c r="DP24" s="713"/>
      <c r="DQ24" s="713"/>
      <c r="DR24" s="713"/>
      <c r="DS24" s="713"/>
      <c r="DT24" s="713"/>
      <c r="DU24" s="713"/>
      <c r="DV24" s="738"/>
      <c r="DW24" s="739">
        <v>59.2</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8736929</v>
      </c>
      <c r="S25" s="658"/>
      <c r="T25" s="658"/>
      <c r="U25" s="658"/>
      <c r="V25" s="658"/>
      <c r="W25" s="658"/>
      <c r="X25" s="658"/>
      <c r="Y25" s="659"/>
      <c r="Z25" s="695">
        <v>58.8</v>
      </c>
      <c r="AA25" s="695"/>
      <c r="AB25" s="695"/>
      <c r="AC25" s="695"/>
      <c r="AD25" s="696">
        <v>7931880</v>
      </c>
      <c r="AE25" s="696"/>
      <c r="AF25" s="696"/>
      <c r="AG25" s="696"/>
      <c r="AH25" s="696"/>
      <c r="AI25" s="696"/>
      <c r="AJ25" s="696"/>
      <c r="AK25" s="696"/>
      <c r="AL25" s="660">
        <v>99.9</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2400508</v>
      </c>
      <c r="CS25" s="670"/>
      <c r="CT25" s="670"/>
      <c r="CU25" s="670"/>
      <c r="CV25" s="670"/>
      <c r="CW25" s="670"/>
      <c r="CX25" s="670"/>
      <c r="CY25" s="671"/>
      <c r="CZ25" s="660">
        <v>16.3</v>
      </c>
      <c r="DA25" s="672"/>
      <c r="DB25" s="672"/>
      <c r="DC25" s="673"/>
      <c r="DD25" s="663">
        <v>2154883</v>
      </c>
      <c r="DE25" s="670"/>
      <c r="DF25" s="670"/>
      <c r="DG25" s="670"/>
      <c r="DH25" s="670"/>
      <c r="DI25" s="670"/>
      <c r="DJ25" s="670"/>
      <c r="DK25" s="671"/>
      <c r="DL25" s="663">
        <v>1976026</v>
      </c>
      <c r="DM25" s="670"/>
      <c r="DN25" s="670"/>
      <c r="DO25" s="670"/>
      <c r="DP25" s="670"/>
      <c r="DQ25" s="670"/>
      <c r="DR25" s="670"/>
      <c r="DS25" s="670"/>
      <c r="DT25" s="670"/>
      <c r="DU25" s="670"/>
      <c r="DV25" s="671"/>
      <c r="DW25" s="660">
        <v>24.8</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1873</v>
      </c>
      <c r="S26" s="658"/>
      <c r="T26" s="658"/>
      <c r="U26" s="658"/>
      <c r="V26" s="658"/>
      <c r="W26" s="658"/>
      <c r="X26" s="658"/>
      <c r="Y26" s="659"/>
      <c r="Z26" s="695">
        <v>0</v>
      </c>
      <c r="AA26" s="695"/>
      <c r="AB26" s="695"/>
      <c r="AC26" s="695"/>
      <c r="AD26" s="696">
        <v>1873</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1388680</v>
      </c>
      <c r="CS26" s="658"/>
      <c r="CT26" s="658"/>
      <c r="CU26" s="658"/>
      <c r="CV26" s="658"/>
      <c r="CW26" s="658"/>
      <c r="CX26" s="658"/>
      <c r="CY26" s="659"/>
      <c r="CZ26" s="660">
        <v>9.4</v>
      </c>
      <c r="DA26" s="672"/>
      <c r="DB26" s="672"/>
      <c r="DC26" s="673"/>
      <c r="DD26" s="663">
        <v>1257784</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33894</v>
      </c>
      <c r="S27" s="658"/>
      <c r="T27" s="658"/>
      <c r="U27" s="658"/>
      <c r="V27" s="658"/>
      <c r="W27" s="658"/>
      <c r="X27" s="658"/>
      <c r="Y27" s="659"/>
      <c r="Z27" s="695">
        <v>0.2</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2704275</v>
      </c>
      <c r="BH27" s="658"/>
      <c r="BI27" s="658"/>
      <c r="BJ27" s="658"/>
      <c r="BK27" s="658"/>
      <c r="BL27" s="658"/>
      <c r="BM27" s="658"/>
      <c r="BN27" s="659"/>
      <c r="BO27" s="695">
        <v>100</v>
      </c>
      <c r="BP27" s="695"/>
      <c r="BQ27" s="695"/>
      <c r="BR27" s="695"/>
      <c r="BS27" s="696">
        <v>107660</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2868591</v>
      </c>
      <c r="CS27" s="670"/>
      <c r="CT27" s="670"/>
      <c r="CU27" s="670"/>
      <c r="CV27" s="670"/>
      <c r="CW27" s="670"/>
      <c r="CX27" s="670"/>
      <c r="CY27" s="671"/>
      <c r="CZ27" s="660">
        <v>19.5</v>
      </c>
      <c r="DA27" s="672"/>
      <c r="DB27" s="672"/>
      <c r="DC27" s="673"/>
      <c r="DD27" s="663">
        <v>1302819</v>
      </c>
      <c r="DE27" s="670"/>
      <c r="DF27" s="670"/>
      <c r="DG27" s="670"/>
      <c r="DH27" s="670"/>
      <c r="DI27" s="670"/>
      <c r="DJ27" s="670"/>
      <c r="DK27" s="671"/>
      <c r="DL27" s="663">
        <v>1216986</v>
      </c>
      <c r="DM27" s="670"/>
      <c r="DN27" s="670"/>
      <c r="DO27" s="670"/>
      <c r="DP27" s="670"/>
      <c r="DQ27" s="670"/>
      <c r="DR27" s="670"/>
      <c r="DS27" s="670"/>
      <c r="DT27" s="670"/>
      <c r="DU27" s="670"/>
      <c r="DV27" s="671"/>
      <c r="DW27" s="660">
        <v>15.2</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101372</v>
      </c>
      <c r="S28" s="658"/>
      <c r="T28" s="658"/>
      <c r="U28" s="658"/>
      <c r="V28" s="658"/>
      <c r="W28" s="658"/>
      <c r="X28" s="658"/>
      <c r="Y28" s="659"/>
      <c r="Z28" s="695">
        <v>0.7</v>
      </c>
      <c r="AA28" s="695"/>
      <c r="AB28" s="695"/>
      <c r="AC28" s="695"/>
      <c r="AD28" s="696">
        <v>5368</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1546276</v>
      </c>
      <c r="CS28" s="658"/>
      <c r="CT28" s="658"/>
      <c r="CU28" s="658"/>
      <c r="CV28" s="658"/>
      <c r="CW28" s="658"/>
      <c r="CX28" s="658"/>
      <c r="CY28" s="659"/>
      <c r="CZ28" s="660">
        <v>10.5</v>
      </c>
      <c r="DA28" s="672"/>
      <c r="DB28" s="672"/>
      <c r="DC28" s="673"/>
      <c r="DD28" s="663">
        <v>1534266</v>
      </c>
      <c r="DE28" s="658"/>
      <c r="DF28" s="658"/>
      <c r="DG28" s="658"/>
      <c r="DH28" s="658"/>
      <c r="DI28" s="658"/>
      <c r="DJ28" s="658"/>
      <c r="DK28" s="659"/>
      <c r="DL28" s="663">
        <v>1534266</v>
      </c>
      <c r="DM28" s="658"/>
      <c r="DN28" s="658"/>
      <c r="DO28" s="658"/>
      <c r="DP28" s="658"/>
      <c r="DQ28" s="658"/>
      <c r="DR28" s="658"/>
      <c r="DS28" s="658"/>
      <c r="DT28" s="658"/>
      <c r="DU28" s="658"/>
      <c r="DV28" s="659"/>
      <c r="DW28" s="660">
        <v>19.2</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68318</v>
      </c>
      <c r="S29" s="658"/>
      <c r="T29" s="658"/>
      <c r="U29" s="658"/>
      <c r="V29" s="658"/>
      <c r="W29" s="658"/>
      <c r="X29" s="658"/>
      <c r="Y29" s="659"/>
      <c r="Z29" s="695">
        <v>0.5</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1546274</v>
      </c>
      <c r="CS29" s="670"/>
      <c r="CT29" s="670"/>
      <c r="CU29" s="670"/>
      <c r="CV29" s="670"/>
      <c r="CW29" s="670"/>
      <c r="CX29" s="670"/>
      <c r="CY29" s="671"/>
      <c r="CZ29" s="660">
        <v>10.5</v>
      </c>
      <c r="DA29" s="672"/>
      <c r="DB29" s="672"/>
      <c r="DC29" s="673"/>
      <c r="DD29" s="663">
        <v>1534264</v>
      </c>
      <c r="DE29" s="670"/>
      <c r="DF29" s="670"/>
      <c r="DG29" s="670"/>
      <c r="DH29" s="670"/>
      <c r="DI29" s="670"/>
      <c r="DJ29" s="670"/>
      <c r="DK29" s="671"/>
      <c r="DL29" s="663">
        <v>1534264</v>
      </c>
      <c r="DM29" s="670"/>
      <c r="DN29" s="670"/>
      <c r="DO29" s="670"/>
      <c r="DP29" s="670"/>
      <c r="DQ29" s="670"/>
      <c r="DR29" s="670"/>
      <c r="DS29" s="670"/>
      <c r="DT29" s="670"/>
      <c r="DU29" s="670"/>
      <c r="DV29" s="671"/>
      <c r="DW29" s="660">
        <v>19.2</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2388340</v>
      </c>
      <c r="S30" s="658"/>
      <c r="T30" s="658"/>
      <c r="U30" s="658"/>
      <c r="V30" s="658"/>
      <c r="W30" s="658"/>
      <c r="X30" s="658"/>
      <c r="Y30" s="659"/>
      <c r="Z30" s="695">
        <v>16.100000000000001</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1470311</v>
      </c>
      <c r="CS30" s="658"/>
      <c r="CT30" s="658"/>
      <c r="CU30" s="658"/>
      <c r="CV30" s="658"/>
      <c r="CW30" s="658"/>
      <c r="CX30" s="658"/>
      <c r="CY30" s="659"/>
      <c r="CZ30" s="660">
        <v>10</v>
      </c>
      <c r="DA30" s="672"/>
      <c r="DB30" s="672"/>
      <c r="DC30" s="673"/>
      <c r="DD30" s="663">
        <v>1459817</v>
      </c>
      <c r="DE30" s="658"/>
      <c r="DF30" s="658"/>
      <c r="DG30" s="658"/>
      <c r="DH30" s="658"/>
      <c r="DI30" s="658"/>
      <c r="DJ30" s="658"/>
      <c r="DK30" s="659"/>
      <c r="DL30" s="663">
        <v>1459817</v>
      </c>
      <c r="DM30" s="658"/>
      <c r="DN30" s="658"/>
      <c r="DO30" s="658"/>
      <c r="DP30" s="658"/>
      <c r="DQ30" s="658"/>
      <c r="DR30" s="658"/>
      <c r="DS30" s="658"/>
      <c r="DT30" s="658"/>
      <c r="DU30" s="658"/>
      <c r="DV30" s="659"/>
      <c r="DW30" s="660">
        <v>18.3</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97.7</v>
      </c>
      <c r="BN31" s="720"/>
      <c r="BO31" s="720"/>
      <c r="BP31" s="720"/>
      <c r="BQ31" s="722"/>
      <c r="BR31" s="719">
        <v>99.5</v>
      </c>
      <c r="BS31" s="720"/>
      <c r="BT31" s="720"/>
      <c r="BU31" s="720"/>
      <c r="BV31" s="720"/>
      <c r="BW31" s="720"/>
      <c r="BX31" s="721">
        <v>97.8</v>
      </c>
      <c r="BY31" s="720"/>
      <c r="BZ31" s="720"/>
      <c r="CA31" s="720"/>
      <c r="CB31" s="722"/>
      <c r="CD31" s="678"/>
      <c r="CE31" s="679"/>
      <c r="CF31" s="654" t="s">
        <v>300</v>
      </c>
      <c r="CG31" s="655"/>
      <c r="CH31" s="655"/>
      <c r="CI31" s="655"/>
      <c r="CJ31" s="655"/>
      <c r="CK31" s="655"/>
      <c r="CL31" s="655"/>
      <c r="CM31" s="655"/>
      <c r="CN31" s="655"/>
      <c r="CO31" s="655"/>
      <c r="CP31" s="655"/>
      <c r="CQ31" s="656"/>
      <c r="CR31" s="657">
        <v>75963</v>
      </c>
      <c r="CS31" s="670"/>
      <c r="CT31" s="670"/>
      <c r="CU31" s="670"/>
      <c r="CV31" s="670"/>
      <c r="CW31" s="670"/>
      <c r="CX31" s="670"/>
      <c r="CY31" s="671"/>
      <c r="CZ31" s="660">
        <v>0.5</v>
      </c>
      <c r="DA31" s="672"/>
      <c r="DB31" s="672"/>
      <c r="DC31" s="673"/>
      <c r="DD31" s="663">
        <v>74447</v>
      </c>
      <c r="DE31" s="670"/>
      <c r="DF31" s="670"/>
      <c r="DG31" s="670"/>
      <c r="DH31" s="670"/>
      <c r="DI31" s="670"/>
      <c r="DJ31" s="670"/>
      <c r="DK31" s="671"/>
      <c r="DL31" s="663">
        <v>74447</v>
      </c>
      <c r="DM31" s="670"/>
      <c r="DN31" s="670"/>
      <c r="DO31" s="670"/>
      <c r="DP31" s="670"/>
      <c r="DQ31" s="670"/>
      <c r="DR31" s="670"/>
      <c r="DS31" s="670"/>
      <c r="DT31" s="670"/>
      <c r="DU31" s="670"/>
      <c r="DV31" s="671"/>
      <c r="DW31" s="660">
        <v>0.9</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1184958</v>
      </c>
      <c r="S32" s="658"/>
      <c r="T32" s="658"/>
      <c r="U32" s="658"/>
      <c r="V32" s="658"/>
      <c r="W32" s="658"/>
      <c r="X32" s="658"/>
      <c r="Y32" s="659"/>
      <c r="Z32" s="695">
        <v>8</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302</v>
      </c>
      <c r="AX32" s="654" t="s">
        <v>303</v>
      </c>
      <c r="AY32" s="655"/>
      <c r="AZ32" s="655"/>
      <c r="BA32" s="655"/>
      <c r="BB32" s="655"/>
      <c r="BC32" s="655"/>
      <c r="BD32" s="655"/>
      <c r="BE32" s="655"/>
      <c r="BF32" s="656"/>
      <c r="BG32" s="723">
        <v>98.8</v>
      </c>
      <c r="BH32" s="670"/>
      <c r="BI32" s="670"/>
      <c r="BJ32" s="670"/>
      <c r="BK32" s="670"/>
      <c r="BL32" s="670"/>
      <c r="BM32" s="661">
        <v>97.6</v>
      </c>
      <c r="BN32" s="670"/>
      <c r="BO32" s="670"/>
      <c r="BP32" s="670"/>
      <c r="BQ32" s="693"/>
      <c r="BR32" s="723">
        <v>99.5</v>
      </c>
      <c r="BS32" s="670"/>
      <c r="BT32" s="670"/>
      <c r="BU32" s="670"/>
      <c r="BV32" s="670"/>
      <c r="BW32" s="670"/>
      <c r="BX32" s="661">
        <v>98.2</v>
      </c>
      <c r="BY32" s="670"/>
      <c r="BZ32" s="670"/>
      <c r="CA32" s="670"/>
      <c r="CB32" s="693"/>
      <c r="CD32" s="680"/>
      <c r="CE32" s="681"/>
      <c r="CF32" s="654" t="s">
        <v>304</v>
      </c>
      <c r="CG32" s="655"/>
      <c r="CH32" s="655"/>
      <c r="CI32" s="655"/>
      <c r="CJ32" s="655"/>
      <c r="CK32" s="655"/>
      <c r="CL32" s="655"/>
      <c r="CM32" s="655"/>
      <c r="CN32" s="655"/>
      <c r="CO32" s="655"/>
      <c r="CP32" s="655"/>
      <c r="CQ32" s="656"/>
      <c r="CR32" s="657">
        <v>2</v>
      </c>
      <c r="CS32" s="658"/>
      <c r="CT32" s="658"/>
      <c r="CU32" s="658"/>
      <c r="CV32" s="658"/>
      <c r="CW32" s="658"/>
      <c r="CX32" s="658"/>
      <c r="CY32" s="659"/>
      <c r="CZ32" s="660">
        <v>0</v>
      </c>
      <c r="DA32" s="672"/>
      <c r="DB32" s="672"/>
      <c r="DC32" s="673"/>
      <c r="DD32" s="663">
        <v>2</v>
      </c>
      <c r="DE32" s="658"/>
      <c r="DF32" s="658"/>
      <c r="DG32" s="658"/>
      <c r="DH32" s="658"/>
      <c r="DI32" s="658"/>
      <c r="DJ32" s="658"/>
      <c r="DK32" s="659"/>
      <c r="DL32" s="663">
        <v>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5002</v>
      </c>
      <c r="S33" s="658"/>
      <c r="T33" s="658"/>
      <c r="U33" s="658"/>
      <c r="V33" s="658"/>
      <c r="W33" s="658"/>
      <c r="X33" s="658"/>
      <c r="Y33" s="659"/>
      <c r="Z33" s="695">
        <v>0</v>
      </c>
      <c r="AA33" s="695"/>
      <c r="AB33" s="695"/>
      <c r="AC33" s="695"/>
      <c r="AD33" s="696" t="s">
        <v>121</v>
      </c>
      <c r="AE33" s="696"/>
      <c r="AF33" s="696"/>
      <c r="AG33" s="696"/>
      <c r="AH33" s="696"/>
      <c r="AI33" s="696"/>
      <c r="AJ33" s="696"/>
      <c r="AK33" s="696"/>
      <c r="AL33" s="660" t="s">
        <v>121</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99.3</v>
      </c>
      <c r="BH33" s="642"/>
      <c r="BI33" s="642"/>
      <c r="BJ33" s="642"/>
      <c r="BK33" s="642"/>
      <c r="BL33" s="642"/>
      <c r="BM33" s="688">
        <v>97.3</v>
      </c>
      <c r="BN33" s="642"/>
      <c r="BO33" s="642"/>
      <c r="BP33" s="642"/>
      <c r="BQ33" s="705"/>
      <c r="BR33" s="718">
        <v>99.4</v>
      </c>
      <c r="BS33" s="642"/>
      <c r="BT33" s="642"/>
      <c r="BU33" s="642"/>
      <c r="BV33" s="642"/>
      <c r="BW33" s="642"/>
      <c r="BX33" s="688">
        <v>97</v>
      </c>
      <c r="BY33" s="642"/>
      <c r="BZ33" s="642"/>
      <c r="CA33" s="642"/>
      <c r="CB33" s="705"/>
      <c r="CD33" s="654" t="s">
        <v>307</v>
      </c>
      <c r="CE33" s="655"/>
      <c r="CF33" s="655"/>
      <c r="CG33" s="655"/>
      <c r="CH33" s="655"/>
      <c r="CI33" s="655"/>
      <c r="CJ33" s="655"/>
      <c r="CK33" s="655"/>
      <c r="CL33" s="655"/>
      <c r="CM33" s="655"/>
      <c r="CN33" s="655"/>
      <c r="CO33" s="655"/>
      <c r="CP33" s="655"/>
      <c r="CQ33" s="656"/>
      <c r="CR33" s="657">
        <v>6101110</v>
      </c>
      <c r="CS33" s="670"/>
      <c r="CT33" s="670"/>
      <c r="CU33" s="670"/>
      <c r="CV33" s="670"/>
      <c r="CW33" s="670"/>
      <c r="CX33" s="670"/>
      <c r="CY33" s="671"/>
      <c r="CZ33" s="660">
        <v>41.5</v>
      </c>
      <c r="DA33" s="672"/>
      <c r="DB33" s="672"/>
      <c r="DC33" s="673"/>
      <c r="DD33" s="663">
        <v>4133828</v>
      </c>
      <c r="DE33" s="670"/>
      <c r="DF33" s="670"/>
      <c r="DG33" s="670"/>
      <c r="DH33" s="670"/>
      <c r="DI33" s="670"/>
      <c r="DJ33" s="670"/>
      <c r="DK33" s="671"/>
      <c r="DL33" s="663">
        <v>2558056</v>
      </c>
      <c r="DM33" s="670"/>
      <c r="DN33" s="670"/>
      <c r="DO33" s="670"/>
      <c r="DP33" s="670"/>
      <c r="DQ33" s="670"/>
      <c r="DR33" s="670"/>
      <c r="DS33" s="670"/>
      <c r="DT33" s="670"/>
      <c r="DU33" s="670"/>
      <c r="DV33" s="671"/>
      <c r="DW33" s="660">
        <v>32</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771520</v>
      </c>
      <c r="S34" s="658"/>
      <c r="T34" s="658"/>
      <c r="U34" s="658"/>
      <c r="V34" s="658"/>
      <c r="W34" s="658"/>
      <c r="X34" s="658"/>
      <c r="Y34" s="659"/>
      <c r="Z34" s="695">
        <v>5.2</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2039703</v>
      </c>
      <c r="CS34" s="658"/>
      <c r="CT34" s="658"/>
      <c r="CU34" s="658"/>
      <c r="CV34" s="658"/>
      <c r="CW34" s="658"/>
      <c r="CX34" s="658"/>
      <c r="CY34" s="659"/>
      <c r="CZ34" s="660">
        <v>13.9</v>
      </c>
      <c r="DA34" s="672"/>
      <c r="DB34" s="672"/>
      <c r="DC34" s="673"/>
      <c r="DD34" s="663">
        <v>1241761</v>
      </c>
      <c r="DE34" s="658"/>
      <c r="DF34" s="658"/>
      <c r="DG34" s="658"/>
      <c r="DH34" s="658"/>
      <c r="DI34" s="658"/>
      <c r="DJ34" s="658"/>
      <c r="DK34" s="659"/>
      <c r="DL34" s="663">
        <v>726338</v>
      </c>
      <c r="DM34" s="658"/>
      <c r="DN34" s="658"/>
      <c r="DO34" s="658"/>
      <c r="DP34" s="658"/>
      <c r="DQ34" s="658"/>
      <c r="DR34" s="658"/>
      <c r="DS34" s="658"/>
      <c r="DT34" s="658"/>
      <c r="DU34" s="658"/>
      <c r="DV34" s="659"/>
      <c r="DW34" s="660">
        <v>9.1</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121118</v>
      </c>
      <c r="S35" s="658"/>
      <c r="T35" s="658"/>
      <c r="U35" s="658"/>
      <c r="V35" s="658"/>
      <c r="W35" s="658"/>
      <c r="X35" s="658"/>
      <c r="Y35" s="659"/>
      <c r="Z35" s="695">
        <v>0.8</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27408</v>
      </c>
      <c r="CS35" s="670"/>
      <c r="CT35" s="670"/>
      <c r="CU35" s="670"/>
      <c r="CV35" s="670"/>
      <c r="CW35" s="670"/>
      <c r="CX35" s="670"/>
      <c r="CY35" s="671"/>
      <c r="CZ35" s="660">
        <v>0.2</v>
      </c>
      <c r="DA35" s="672"/>
      <c r="DB35" s="672"/>
      <c r="DC35" s="673"/>
      <c r="DD35" s="663">
        <v>21564</v>
      </c>
      <c r="DE35" s="670"/>
      <c r="DF35" s="670"/>
      <c r="DG35" s="670"/>
      <c r="DH35" s="670"/>
      <c r="DI35" s="670"/>
      <c r="DJ35" s="670"/>
      <c r="DK35" s="671"/>
      <c r="DL35" s="663">
        <v>21499</v>
      </c>
      <c r="DM35" s="670"/>
      <c r="DN35" s="670"/>
      <c r="DO35" s="670"/>
      <c r="DP35" s="670"/>
      <c r="DQ35" s="670"/>
      <c r="DR35" s="670"/>
      <c r="DS35" s="670"/>
      <c r="DT35" s="670"/>
      <c r="DU35" s="670"/>
      <c r="DV35" s="671"/>
      <c r="DW35" s="660">
        <v>0.3</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146666</v>
      </c>
      <c r="S36" s="658"/>
      <c r="T36" s="658"/>
      <c r="U36" s="658"/>
      <c r="V36" s="658"/>
      <c r="W36" s="658"/>
      <c r="X36" s="658"/>
      <c r="Y36" s="659"/>
      <c r="Z36" s="695">
        <v>1</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1940201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-17551</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1846824</v>
      </c>
      <c r="CS36" s="658"/>
      <c r="CT36" s="658"/>
      <c r="CU36" s="658"/>
      <c r="CV36" s="658"/>
      <c r="CW36" s="658"/>
      <c r="CX36" s="658"/>
      <c r="CY36" s="659"/>
      <c r="CZ36" s="660">
        <v>12.6</v>
      </c>
      <c r="DA36" s="672"/>
      <c r="DB36" s="672"/>
      <c r="DC36" s="673"/>
      <c r="DD36" s="663">
        <v>1370883</v>
      </c>
      <c r="DE36" s="658"/>
      <c r="DF36" s="658"/>
      <c r="DG36" s="658"/>
      <c r="DH36" s="658"/>
      <c r="DI36" s="658"/>
      <c r="DJ36" s="658"/>
      <c r="DK36" s="659"/>
      <c r="DL36" s="663">
        <v>641785</v>
      </c>
      <c r="DM36" s="658"/>
      <c r="DN36" s="658"/>
      <c r="DO36" s="658"/>
      <c r="DP36" s="658"/>
      <c r="DQ36" s="658"/>
      <c r="DR36" s="658"/>
      <c r="DS36" s="658"/>
      <c r="DT36" s="658"/>
      <c r="DU36" s="658"/>
      <c r="DV36" s="659"/>
      <c r="DW36" s="660">
        <v>8</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227253</v>
      </c>
      <c r="S37" s="658"/>
      <c r="T37" s="658"/>
      <c r="U37" s="658"/>
      <c r="V37" s="658"/>
      <c r="W37" s="658"/>
      <c r="X37" s="658"/>
      <c r="Y37" s="659"/>
      <c r="Z37" s="695">
        <v>1.5</v>
      </c>
      <c r="AA37" s="695"/>
      <c r="AB37" s="695"/>
      <c r="AC37" s="695"/>
      <c r="AD37" s="696" t="s">
        <v>121</v>
      </c>
      <c r="AE37" s="696"/>
      <c r="AF37" s="696"/>
      <c r="AG37" s="696"/>
      <c r="AH37" s="696"/>
      <c r="AI37" s="696"/>
      <c r="AJ37" s="696"/>
      <c r="AK37" s="696"/>
      <c r="AL37" s="660" t="s">
        <v>121</v>
      </c>
      <c r="AM37" s="661"/>
      <c r="AN37" s="661"/>
      <c r="AO37" s="697"/>
      <c r="AQ37" s="690" t="s">
        <v>319</v>
      </c>
      <c r="AR37" s="691"/>
      <c r="AS37" s="691"/>
      <c r="AT37" s="691"/>
      <c r="AU37" s="691"/>
      <c r="AV37" s="691"/>
      <c r="AW37" s="691"/>
      <c r="AX37" s="691"/>
      <c r="AY37" s="692"/>
      <c r="AZ37" s="657">
        <v>358348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-71200</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355690</v>
      </c>
      <c r="CS37" s="670"/>
      <c r="CT37" s="670"/>
      <c r="CU37" s="670"/>
      <c r="CV37" s="670"/>
      <c r="CW37" s="670"/>
      <c r="CX37" s="670"/>
      <c r="CY37" s="671"/>
      <c r="CZ37" s="660">
        <v>2.4</v>
      </c>
      <c r="DA37" s="672"/>
      <c r="DB37" s="672"/>
      <c r="DC37" s="673"/>
      <c r="DD37" s="663">
        <v>355690</v>
      </c>
      <c r="DE37" s="670"/>
      <c r="DF37" s="670"/>
      <c r="DG37" s="670"/>
      <c r="DH37" s="670"/>
      <c r="DI37" s="670"/>
      <c r="DJ37" s="670"/>
      <c r="DK37" s="671"/>
      <c r="DL37" s="663">
        <v>344652</v>
      </c>
      <c r="DM37" s="670"/>
      <c r="DN37" s="670"/>
      <c r="DO37" s="670"/>
      <c r="DP37" s="670"/>
      <c r="DQ37" s="670"/>
      <c r="DR37" s="670"/>
      <c r="DS37" s="670"/>
      <c r="DT37" s="670"/>
      <c r="DU37" s="670"/>
      <c r="DV37" s="671"/>
      <c r="DW37" s="660">
        <v>4.3</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1070366</v>
      </c>
      <c r="S38" s="658"/>
      <c r="T38" s="658"/>
      <c r="U38" s="658"/>
      <c r="V38" s="658"/>
      <c r="W38" s="658"/>
      <c r="X38" s="658"/>
      <c r="Y38" s="659"/>
      <c r="Z38" s="695">
        <v>7.2</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57041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3974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1524678</v>
      </c>
      <c r="CS38" s="658"/>
      <c r="CT38" s="658"/>
      <c r="CU38" s="658"/>
      <c r="CV38" s="658"/>
      <c r="CW38" s="658"/>
      <c r="CX38" s="658"/>
      <c r="CY38" s="659"/>
      <c r="CZ38" s="660">
        <v>10.4</v>
      </c>
      <c r="DA38" s="672"/>
      <c r="DB38" s="672"/>
      <c r="DC38" s="673"/>
      <c r="DD38" s="663">
        <v>1231978</v>
      </c>
      <c r="DE38" s="658"/>
      <c r="DF38" s="658"/>
      <c r="DG38" s="658"/>
      <c r="DH38" s="658"/>
      <c r="DI38" s="658"/>
      <c r="DJ38" s="658"/>
      <c r="DK38" s="659"/>
      <c r="DL38" s="663">
        <v>1168434</v>
      </c>
      <c r="DM38" s="658"/>
      <c r="DN38" s="658"/>
      <c r="DO38" s="658"/>
      <c r="DP38" s="658"/>
      <c r="DQ38" s="658"/>
      <c r="DR38" s="658"/>
      <c r="DS38" s="658"/>
      <c r="DT38" s="658"/>
      <c r="DU38" s="658"/>
      <c r="DV38" s="659"/>
      <c r="DW38" s="660">
        <v>14.6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v>9469</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6232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432241</v>
      </c>
      <c r="CS39" s="670"/>
      <c r="CT39" s="670"/>
      <c r="CU39" s="670"/>
      <c r="CV39" s="670"/>
      <c r="CW39" s="670"/>
      <c r="CX39" s="670"/>
      <c r="CY39" s="671"/>
      <c r="CZ39" s="660">
        <v>2.9</v>
      </c>
      <c r="DA39" s="672"/>
      <c r="DB39" s="672"/>
      <c r="DC39" s="673"/>
      <c r="DD39" s="663">
        <v>89186</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44366</v>
      </c>
      <c r="S40" s="658"/>
      <c r="T40" s="658"/>
      <c r="U40" s="658"/>
      <c r="V40" s="658"/>
      <c r="W40" s="658"/>
      <c r="X40" s="658"/>
      <c r="Y40" s="659"/>
      <c r="Z40" s="695">
        <v>0.3</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v>134</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230256</v>
      </c>
      <c r="CS40" s="658"/>
      <c r="CT40" s="658"/>
      <c r="CU40" s="658"/>
      <c r="CV40" s="658"/>
      <c r="CW40" s="658"/>
      <c r="CX40" s="658"/>
      <c r="CY40" s="659"/>
      <c r="CZ40" s="660">
        <v>1.6</v>
      </c>
      <c r="DA40" s="672"/>
      <c r="DB40" s="672"/>
      <c r="DC40" s="673"/>
      <c r="DD40" s="663">
        <v>178456</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14857609</v>
      </c>
      <c r="S41" s="682"/>
      <c r="T41" s="682"/>
      <c r="U41" s="682"/>
      <c r="V41" s="682"/>
      <c r="W41" s="682"/>
      <c r="X41" s="682"/>
      <c r="Y41" s="685"/>
      <c r="Z41" s="686">
        <v>100</v>
      </c>
      <c r="AA41" s="686"/>
      <c r="AB41" s="686"/>
      <c r="AC41" s="686"/>
      <c r="AD41" s="687">
        <v>7939121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347684</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331</v>
      </c>
      <c r="AR42" s="703"/>
      <c r="AS42" s="703"/>
      <c r="AT42" s="703"/>
      <c r="AU42" s="703"/>
      <c r="AV42" s="703"/>
      <c r="AW42" s="703"/>
      <c r="AX42" s="703"/>
      <c r="AY42" s="704"/>
      <c r="AZ42" s="641">
        <v>1167525</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471</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1793036</v>
      </c>
      <c r="CS42" s="670"/>
      <c r="CT42" s="670"/>
      <c r="CU42" s="670"/>
      <c r="CV42" s="670"/>
      <c r="CW42" s="670"/>
      <c r="CX42" s="670"/>
      <c r="CY42" s="671"/>
      <c r="CZ42" s="660">
        <v>12.2</v>
      </c>
      <c r="DA42" s="672"/>
      <c r="DB42" s="672"/>
      <c r="DC42" s="673"/>
      <c r="DD42" s="663">
        <v>254219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40642</v>
      </c>
      <c r="CS43" s="670"/>
      <c r="CT43" s="670"/>
      <c r="CU43" s="670"/>
      <c r="CV43" s="670"/>
      <c r="CW43" s="670"/>
      <c r="CX43" s="670"/>
      <c r="CY43" s="671"/>
      <c r="CZ43" s="660">
        <v>0.3</v>
      </c>
      <c r="DA43" s="672"/>
      <c r="DB43" s="672"/>
      <c r="DC43" s="673"/>
      <c r="DD43" s="663">
        <v>26742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344</v>
      </c>
      <c r="CG44" s="655"/>
      <c r="CH44" s="655"/>
      <c r="CI44" s="655"/>
      <c r="CJ44" s="655"/>
      <c r="CK44" s="655"/>
      <c r="CL44" s="655"/>
      <c r="CM44" s="655"/>
      <c r="CN44" s="655"/>
      <c r="CO44" s="655"/>
      <c r="CP44" s="655"/>
      <c r="CQ44" s="656"/>
      <c r="CR44" s="657">
        <v>1788145</v>
      </c>
      <c r="CS44" s="658"/>
      <c r="CT44" s="658"/>
      <c r="CU44" s="658"/>
      <c r="CV44" s="658"/>
      <c r="CW44" s="658"/>
      <c r="CX44" s="658"/>
      <c r="CY44" s="659"/>
      <c r="CZ44" s="660">
        <v>12.2</v>
      </c>
      <c r="DA44" s="661"/>
      <c r="DB44" s="661"/>
      <c r="DC44" s="662"/>
      <c r="DD44" s="663">
        <v>252990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666715</v>
      </c>
      <c r="CS45" s="670"/>
      <c r="CT45" s="670"/>
      <c r="CU45" s="670"/>
      <c r="CV45" s="670"/>
      <c r="CW45" s="670"/>
      <c r="CX45" s="670"/>
      <c r="CY45" s="671"/>
      <c r="CZ45" s="660">
        <v>4.5</v>
      </c>
      <c r="DA45" s="672"/>
      <c r="DB45" s="672"/>
      <c r="DC45" s="673"/>
      <c r="DD45" s="663">
        <v>69133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1014918</v>
      </c>
      <c r="CS46" s="658"/>
      <c r="CT46" s="658"/>
      <c r="CU46" s="658"/>
      <c r="CV46" s="658"/>
      <c r="CW46" s="658"/>
      <c r="CX46" s="658"/>
      <c r="CY46" s="659"/>
      <c r="CZ46" s="660">
        <v>6.9</v>
      </c>
      <c r="DA46" s="661"/>
      <c r="DB46" s="661"/>
      <c r="DC46" s="662"/>
      <c r="DD46" s="663">
        <v>181192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4891</v>
      </c>
      <c r="CS47" s="670"/>
      <c r="CT47" s="670"/>
      <c r="CU47" s="670"/>
      <c r="CV47" s="670"/>
      <c r="CW47" s="670"/>
      <c r="CX47" s="670"/>
      <c r="CY47" s="671"/>
      <c r="CZ47" s="660">
        <v>0</v>
      </c>
      <c r="DA47" s="672"/>
      <c r="DB47" s="672"/>
      <c r="DC47" s="673"/>
      <c r="DD47" s="663">
        <v>1229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14709521</v>
      </c>
      <c r="CS49" s="642"/>
      <c r="CT49" s="642"/>
      <c r="CU49" s="642"/>
      <c r="CV49" s="642"/>
      <c r="CW49" s="642"/>
      <c r="CX49" s="642"/>
      <c r="CY49" s="643"/>
      <c r="CZ49" s="644">
        <v>100</v>
      </c>
      <c r="DA49" s="645"/>
      <c r="DB49" s="645"/>
      <c r="DC49" s="646"/>
      <c r="DD49" s="647">
        <v>9380015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Ti0Jczc7QVpqePRruN+rgTjINF94qxOLD4GBVlJrQ8ifFkDz+PNL1Lzyez9O8bxVNN8voBzIv1HdMK8cGd6Xcw==" saltValue="ZjYP9LHl5umYw/KeFqf9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38">
        <v>15482</v>
      </c>
      <c r="R7" s="1139"/>
      <c r="S7" s="1139"/>
      <c r="T7" s="1139"/>
      <c r="U7" s="1139"/>
      <c r="V7" s="1139">
        <v>15336</v>
      </c>
      <c r="W7" s="1139"/>
      <c r="X7" s="1139"/>
      <c r="Y7" s="1139"/>
      <c r="Z7" s="1139"/>
      <c r="AA7" s="1139">
        <v>146</v>
      </c>
      <c r="AB7" s="1139"/>
      <c r="AC7" s="1139"/>
      <c r="AD7" s="1139"/>
      <c r="AE7" s="1140"/>
      <c r="AF7" s="1141">
        <v>73</v>
      </c>
      <c r="AG7" s="1142"/>
      <c r="AH7" s="1142"/>
      <c r="AI7" s="1142"/>
      <c r="AJ7" s="1143"/>
      <c r="AK7" s="1144">
        <v>121</v>
      </c>
      <c r="AL7" s="1145"/>
      <c r="AM7" s="1145"/>
      <c r="AN7" s="1145"/>
      <c r="AO7" s="1145"/>
      <c r="AP7" s="1145">
        <v>18752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567</v>
      </c>
      <c r="BT7" s="1136"/>
      <c r="BU7" s="1136"/>
      <c r="BV7" s="1136"/>
      <c r="BW7" s="1136"/>
      <c r="BX7" s="1136"/>
      <c r="BY7" s="1136"/>
      <c r="BZ7" s="1136"/>
      <c r="CA7" s="1136"/>
      <c r="CB7" s="1136"/>
      <c r="CC7" s="1136"/>
      <c r="CD7" s="1136"/>
      <c r="CE7" s="1136"/>
      <c r="CF7" s="1136"/>
      <c r="CG7" s="1148"/>
      <c r="CH7" s="1132">
        <v>0</v>
      </c>
      <c r="CI7" s="1133"/>
      <c r="CJ7" s="1133"/>
      <c r="CK7" s="1133"/>
      <c r="CL7" s="1134"/>
      <c r="CM7" s="1132">
        <v>20</v>
      </c>
      <c r="CN7" s="1133"/>
      <c r="CO7" s="1133"/>
      <c r="CP7" s="1133"/>
      <c r="CQ7" s="1134"/>
      <c r="CR7" s="1132">
        <v>5</v>
      </c>
      <c r="CS7" s="1133"/>
      <c r="CT7" s="1133"/>
      <c r="CU7" s="1133"/>
      <c r="CV7" s="1134"/>
      <c r="CW7" s="1132">
        <v>0</v>
      </c>
      <c r="CX7" s="1133"/>
      <c r="CY7" s="1133"/>
      <c r="CZ7" s="1133"/>
      <c r="DA7" s="1134"/>
      <c r="DB7" s="1132">
        <v>0</v>
      </c>
      <c r="DC7" s="1133"/>
      <c r="DD7" s="1133"/>
      <c r="DE7" s="1133"/>
      <c r="DF7" s="1134"/>
      <c r="DG7" s="1132" t="s">
        <v>558</v>
      </c>
      <c r="DH7" s="1133"/>
      <c r="DI7" s="1133"/>
      <c r="DJ7" s="1133"/>
      <c r="DK7" s="1134"/>
      <c r="DL7" s="1132" t="s">
        <v>558</v>
      </c>
      <c r="DM7" s="1133"/>
      <c r="DN7" s="1133"/>
      <c r="DO7" s="1133"/>
      <c r="DP7" s="1134"/>
      <c r="DQ7" s="1132">
        <v>0</v>
      </c>
      <c r="DR7" s="1133"/>
      <c r="DS7" s="1133"/>
      <c r="DT7" s="1133"/>
      <c r="DU7" s="1134"/>
      <c r="DV7" s="1135"/>
      <c r="DW7" s="1136"/>
      <c r="DX7" s="1136"/>
      <c r="DY7" s="1136"/>
      <c r="DZ7" s="1137"/>
      <c r="EA7" s="234"/>
    </row>
    <row r="8" spans="1:131" s="235" customFormat="1" ht="26.25" customHeight="1" x14ac:dyDescent="0.15">
      <c r="A8" s="238">
        <v>2</v>
      </c>
      <c r="B8" s="1066" t="s">
        <v>374</v>
      </c>
      <c r="C8" s="1067"/>
      <c r="D8" s="1067"/>
      <c r="E8" s="1067"/>
      <c r="F8" s="1067"/>
      <c r="G8" s="1067"/>
      <c r="H8" s="1067"/>
      <c r="I8" s="1067"/>
      <c r="J8" s="1067"/>
      <c r="K8" s="1067"/>
      <c r="L8" s="1067"/>
      <c r="M8" s="1067"/>
      <c r="N8" s="1067"/>
      <c r="O8" s="1067"/>
      <c r="P8" s="1068"/>
      <c r="Q8" s="1074">
        <v>0</v>
      </c>
      <c r="R8" s="1075"/>
      <c r="S8" s="1075"/>
      <c r="T8" s="1075"/>
      <c r="U8" s="1075"/>
      <c r="V8" s="1075">
        <v>0</v>
      </c>
      <c r="W8" s="1075"/>
      <c r="X8" s="1075"/>
      <c r="Y8" s="1075"/>
      <c r="Z8" s="1075"/>
      <c r="AA8" s="1075" t="s">
        <v>558</v>
      </c>
      <c r="AB8" s="1075"/>
      <c r="AC8" s="1075"/>
      <c r="AD8" s="1075"/>
      <c r="AE8" s="1076"/>
      <c r="AF8" s="1071" t="s">
        <v>121</v>
      </c>
      <c r="AG8" s="1072"/>
      <c r="AH8" s="1072"/>
      <c r="AI8" s="1072"/>
      <c r="AJ8" s="1073"/>
      <c r="AK8" s="1116">
        <v>0</v>
      </c>
      <c r="AL8" s="1117"/>
      <c r="AM8" s="1117"/>
      <c r="AN8" s="1117"/>
      <c r="AO8" s="1117"/>
      <c r="AP8" s="1117" t="s">
        <v>558</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375</v>
      </c>
      <c r="C9" s="1067"/>
      <c r="D9" s="1067"/>
      <c r="E9" s="1067"/>
      <c r="F9" s="1067"/>
      <c r="G9" s="1067"/>
      <c r="H9" s="1067"/>
      <c r="I9" s="1067"/>
      <c r="J9" s="1067"/>
      <c r="K9" s="1067"/>
      <c r="L9" s="1067"/>
      <c r="M9" s="1067"/>
      <c r="N9" s="1067"/>
      <c r="O9" s="1067"/>
      <c r="P9" s="1068"/>
      <c r="Q9" s="1074">
        <v>6</v>
      </c>
      <c r="R9" s="1075"/>
      <c r="S9" s="1075"/>
      <c r="T9" s="1075"/>
      <c r="U9" s="1075"/>
      <c r="V9" s="1075">
        <v>6</v>
      </c>
      <c r="W9" s="1075"/>
      <c r="X9" s="1075"/>
      <c r="Y9" s="1075"/>
      <c r="Z9" s="1075"/>
      <c r="AA9" s="1075" t="s">
        <v>558</v>
      </c>
      <c r="AB9" s="1075"/>
      <c r="AC9" s="1075"/>
      <c r="AD9" s="1075"/>
      <c r="AE9" s="1076"/>
      <c r="AF9" s="1071" t="s">
        <v>121</v>
      </c>
      <c r="AG9" s="1072"/>
      <c r="AH9" s="1072"/>
      <c r="AI9" s="1072"/>
      <c r="AJ9" s="1073"/>
      <c r="AK9" s="1116">
        <v>3</v>
      </c>
      <c r="AL9" s="1117"/>
      <c r="AM9" s="1117"/>
      <c r="AN9" s="1117"/>
      <c r="AO9" s="1117"/>
      <c r="AP9" s="1117" t="s">
        <v>558</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t="s">
        <v>376</v>
      </c>
      <c r="C10" s="1067"/>
      <c r="D10" s="1067"/>
      <c r="E10" s="1067"/>
      <c r="F10" s="1067"/>
      <c r="G10" s="1067"/>
      <c r="H10" s="1067"/>
      <c r="I10" s="1067"/>
      <c r="J10" s="1067"/>
      <c r="K10" s="1067"/>
      <c r="L10" s="1067"/>
      <c r="M10" s="1067"/>
      <c r="N10" s="1067"/>
      <c r="O10" s="1067"/>
      <c r="P10" s="1068"/>
      <c r="Q10" s="1074">
        <v>247</v>
      </c>
      <c r="R10" s="1075"/>
      <c r="S10" s="1075"/>
      <c r="T10" s="1075"/>
      <c r="U10" s="1075"/>
      <c r="V10" s="1075">
        <v>245</v>
      </c>
      <c r="W10" s="1075"/>
      <c r="X10" s="1075"/>
      <c r="Y10" s="1075"/>
      <c r="Z10" s="1075"/>
      <c r="AA10" s="1075">
        <v>2</v>
      </c>
      <c r="AB10" s="1075"/>
      <c r="AC10" s="1075"/>
      <c r="AD10" s="1075"/>
      <c r="AE10" s="1076"/>
      <c r="AF10" s="1071">
        <v>0</v>
      </c>
      <c r="AG10" s="1072"/>
      <c r="AH10" s="1072"/>
      <c r="AI10" s="1072"/>
      <c r="AJ10" s="1073"/>
      <c r="AK10" s="1116">
        <v>193</v>
      </c>
      <c r="AL10" s="1117"/>
      <c r="AM10" s="1117"/>
      <c r="AN10" s="1117"/>
      <c r="AO10" s="1117"/>
      <c r="AP10" s="1117" t="s">
        <v>558</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t="s">
        <v>377</v>
      </c>
      <c r="C11" s="1067"/>
      <c r="D11" s="1067"/>
      <c r="E11" s="1067"/>
      <c r="F11" s="1067"/>
      <c r="G11" s="1067"/>
      <c r="H11" s="1067"/>
      <c r="I11" s="1067"/>
      <c r="J11" s="1067"/>
      <c r="K11" s="1067"/>
      <c r="L11" s="1067"/>
      <c r="M11" s="1067"/>
      <c r="N11" s="1067"/>
      <c r="O11" s="1067"/>
      <c r="P11" s="1068"/>
      <c r="Q11" s="1074">
        <v>0</v>
      </c>
      <c r="R11" s="1075"/>
      <c r="S11" s="1075"/>
      <c r="T11" s="1075"/>
      <c r="U11" s="1075"/>
      <c r="V11" s="1075">
        <v>0</v>
      </c>
      <c r="W11" s="1075"/>
      <c r="X11" s="1075"/>
      <c r="Y11" s="1075"/>
      <c r="Z11" s="1075"/>
      <c r="AA11" s="1075" t="s">
        <v>558</v>
      </c>
      <c r="AB11" s="1075"/>
      <c r="AC11" s="1075"/>
      <c r="AD11" s="1075"/>
      <c r="AE11" s="1076"/>
      <c r="AF11" s="1071" t="s">
        <v>121</v>
      </c>
      <c r="AG11" s="1072"/>
      <c r="AH11" s="1072"/>
      <c r="AI11" s="1072"/>
      <c r="AJ11" s="1073"/>
      <c r="AK11" s="1116" t="s">
        <v>558</v>
      </c>
      <c r="AL11" s="1117"/>
      <c r="AM11" s="1117"/>
      <c r="AN11" s="1117"/>
      <c r="AO11" s="1117"/>
      <c r="AP11" s="1117" t="s">
        <v>558</v>
      </c>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379</v>
      </c>
      <c r="B23" s="973" t="s">
        <v>380</v>
      </c>
      <c r="C23" s="974"/>
      <c r="D23" s="974"/>
      <c r="E23" s="974"/>
      <c r="F23" s="974"/>
      <c r="G23" s="974"/>
      <c r="H23" s="974"/>
      <c r="I23" s="974"/>
      <c r="J23" s="974"/>
      <c r="K23" s="974"/>
      <c r="L23" s="974"/>
      <c r="M23" s="974"/>
      <c r="N23" s="974"/>
      <c r="O23" s="974"/>
      <c r="P23" s="984"/>
      <c r="Q23" s="1103">
        <v>14858</v>
      </c>
      <c r="R23" s="1097"/>
      <c r="S23" s="1097"/>
      <c r="T23" s="1097"/>
      <c r="U23" s="1097"/>
      <c r="V23" s="1097">
        <v>14710</v>
      </c>
      <c r="W23" s="1097"/>
      <c r="X23" s="1097"/>
      <c r="Y23" s="1097"/>
      <c r="Z23" s="1097"/>
      <c r="AA23" s="1097">
        <v>148</v>
      </c>
      <c r="AB23" s="1097"/>
      <c r="AC23" s="1097"/>
      <c r="AD23" s="1097"/>
      <c r="AE23" s="1104"/>
      <c r="AF23" s="1105">
        <v>73</v>
      </c>
      <c r="AG23" s="1097"/>
      <c r="AH23" s="1097"/>
      <c r="AI23" s="1097"/>
      <c r="AJ23" s="1106"/>
      <c r="AK23" s="1107"/>
      <c r="AL23" s="1108"/>
      <c r="AM23" s="1108"/>
      <c r="AN23" s="1108"/>
      <c r="AO23" s="1108"/>
      <c r="AP23" s="1097">
        <v>18752</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391</v>
      </c>
      <c r="C28" s="1084"/>
      <c r="D28" s="1084"/>
      <c r="E28" s="1084"/>
      <c r="F28" s="1084"/>
      <c r="G28" s="1084"/>
      <c r="H28" s="1084"/>
      <c r="I28" s="1084"/>
      <c r="J28" s="1084"/>
      <c r="K28" s="1084"/>
      <c r="L28" s="1084"/>
      <c r="M28" s="1084"/>
      <c r="N28" s="1084"/>
      <c r="O28" s="1084"/>
      <c r="P28" s="1085"/>
      <c r="Q28" s="1086">
        <v>3982</v>
      </c>
      <c r="R28" s="1087"/>
      <c r="S28" s="1087"/>
      <c r="T28" s="1087"/>
      <c r="U28" s="1087"/>
      <c r="V28" s="1087">
        <v>3999</v>
      </c>
      <c r="W28" s="1087"/>
      <c r="X28" s="1087"/>
      <c r="Y28" s="1087"/>
      <c r="Z28" s="1087"/>
      <c r="AA28" s="1087">
        <v>-18</v>
      </c>
      <c r="AB28" s="1087"/>
      <c r="AC28" s="1087"/>
      <c r="AD28" s="1087"/>
      <c r="AE28" s="1088"/>
      <c r="AF28" s="1089">
        <v>-18</v>
      </c>
      <c r="AG28" s="1087"/>
      <c r="AH28" s="1087"/>
      <c r="AI28" s="1087"/>
      <c r="AJ28" s="1090"/>
      <c r="AK28" s="1078">
        <v>348</v>
      </c>
      <c r="AL28" s="1079"/>
      <c r="AM28" s="1079"/>
      <c r="AN28" s="1079"/>
      <c r="AO28" s="1079"/>
      <c r="AP28" s="1079" t="s">
        <v>558</v>
      </c>
      <c r="AQ28" s="1079"/>
      <c r="AR28" s="1079"/>
      <c r="AS28" s="1079"/>
      <c r="AT28" s="1079"/>
      <c r="AU28" s="1079" t="s">
        <v>558</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392</v>
      </c>
      <c r="C29" s="1067"/>
      <c r="D29" s="1067"/>
      <c r="E29" s="1067"/>
      <c r="F29" s="1067"/>
      <c r="G29" s="1067"/>
      <c r="H29" s="1067"/>
      <c r="I29" s="1067"/>
      <c r="J29" s="1067"/>
      <c r="K29" s="1067"/>
      <c r="L29" s="1067"/>
      <c r="M29" s="1067"/>
      <c r="N29" s="1067"/>
      <c r="O29" s="1067"/>
      <c r="P29" s="1068"/>
      <c r="Q29" s="1074">
        <v>3001</v>
      </c>
      <c r="R29" s="1075"/>
      <c r="S29" s="1075"/>
      <c r="T29" s="1075"/>
      <c r="U29" s="1075"/>
      <c r="V29" s="1075">
        <v>2993</v>
      </c>
      <c r="W29" s="1075"/>
      <c r="X29" s="1075"/>
      <c r="Y29" s="1075"/>
      <c r="Z29" s="1075"/>
      <c r="AA29" s="1075">
        <v>8</v>
      </c>
      <c r="AB29" s="1075"/>
      <c r="AC29" s="1075"/>
      <c r="AD29" s="1075"/>
      <c r="AE29" s="1076"/>
      <c r="AF29" s="1071">
        <v>8</v>
      </c>
      <c r="AG29" s="1072"/>
      <c r="AH29" s="1072"/>
      <c r="AI29" s="1072"/>
      <c r="AJ29" s="1073"/>
      <c r="AK29" s="1016">
        <v>478</v>
      </c>
      <c r="AL29" s="1007"/>
      <c r="AM29" s="1007"/>
      <c r="AN29" s="1007"/>
      <c r="AO29" s="1007"/>
      <c r="AP29" s="1007" t="s">
        <v>558</v>
      </c>
      <c r="AQ29" s="1007"/>
      <c r="AR29" s="1007"/>
      <c r="AS29" s="1007"/>
      <c r="AT29" s="1007"/>
      <c r="AU29" s="1007" t="s">
        <v>558</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393</v>
      </c>
      <c r="C30" s="1067"/>
      <c r="D30" s="1067"/>
      <c r="E30" s="1067"/>
      <c r="F30" s="1067"/>
      <c r="G30" s="1067"/>
      <c r="H30" s="1067"/>
      <c r="I30" s="1067"/>
      <c r="J30" s="1067"/>
      <c r="K30" s="1067"/>
      <c r="L30" s="1067"/>
      <c r="M30" s="1067"/>
      <c r="N30" s="1067"/>
      <c r="O30" s="1067"/>
      <c r="P30" s="1068"/>
      <c r="Q30" s="1074">
        <v>533</v>
      </c>
      <c r="R30" s="1075"/>
      <c r="S30" s="1075"/>
      <c r="T30" s="1075"/>
      <c r="U30" s="1075"/>
      <c r="V30" s="1075">
        <v>521</v>
      </c>
      <c r="W30" s="1075"/>
      <c r="X30" s="1075"/>
      <c r="Y30" s="1075"/>
      <c r="Z30" s="1075"/>
      <c r="AA30" s="1075">
        <v>12</v>
      </c>
      <c r="AB30" s="1075"/>
      <c r="AC30" s="1075"/>
      <c r="AD30" s="1075"/>
      <c r="AE30" s="1076"/>
      <c r="AF30" s="1071">
        <v>12</v>
      </c>
      <c r="AG30" s="1072"/>
      <c r="AH30" s="1072"/>
      <c r="AI30" s="1072"/>
      <c r="AJ30" s="1073"/>
      <c r="AK30" s="1016">
        <v>151</v>
      </c>
      <c r="AL30" s="1007"/>
      <c r="AM30" s="1007"/>
      <c r="AN30" s="1007"/>
      <c r="AO30" s="1007"/>
      <c r="AP30" s="1007" t="s">
        <v>558</v>
      </c>
      <c r="AQ30" s="1007"/>
      <c r="AR30" s="1007"/>
      <c r="AS30" s="1007"/>
      <c r="AT30" s="1007"/>
      <c r="AU30" s="1007" t="s">
        <v>558</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394</v>
      </c>
      <c r="C31" s="1067"/>
      <c r="D31" s="1067"/>
      <c r="E31" s="1067"/>
      <c r="F31" s="1067"/>
      <c r="G31" s="1067"/>
      <c r="H31" s="1067"/>
      <c r="I31" s="1067"/>
      <c r="J31" s="1067"/>
      <c r="K31" s="1067"/>
      <c r="L31" s="1067"/>
      <c r="M31" s="1067"/>
      <c r="N31" s="1067"/>
      <c r="O31" s="1067"/>
      <c r="P31" s="1068"/>
      <c r="Q31" s="1074">
        <v>394</v>
      </c>
      <c r="R31" s="1075"/>
      <c r="S31" s="1075"/>
      <c r="T31" s="1075"/>
      <c r="U31" s="1075"/>
      <c r="V31" s="1075">
        <v>368</v>
      </c>
      <c r="W31" s="1075"/>
      <c r="X31" s="1075"/>
      <c r="Y31" s="1075"/>
      <c r="Z31" s="1075"/>
      <c r="AA31" s="1075">
        <v>26</v>
      </c>
      <c r="AB31" s="1075"/>
      <c r="AC31" s="1075"/>
      <c r="AD31" s="1075"/>
      <c r="AE31" s="1076"/>
      <c r="AF31" s="1071">
        <v>1610</v>
      </c>
      <c r="AG31" s="1072"/>
      <c r="AH31" s="1072"/>
      <c r="AI31" s="1072"/>
      <c r="AJ31" s="1073"/>
      <c r="AK31" s="1016">
        <v>57</v>
      </c>
      <c r="AL31" s="1007"/>
      <c r="AM31" s="1007"/>
      <c r="AN31" s="1007"/>
      <c r="AO31" s="1007"/>
      <c r="AP31" s="1007">
        <v>3205</v>
      </c>
      <c r="AQ31" s="1007"/>
      <c r="AR31" s="1007"/>
      <c r="AS31" s="1007"/>
      <c r="AT31" s="1007"/>
      <c r="AU31" s="1007">
        <v>0</v>
      </c>
      <c r="AV31" s="1007"/>
      <c r="AW31" s="1007"/>
      <c r="AX31" s="1007"/>
      <c r="AY31" s="1007"/>
      <c r="AZ31" s="1077"/>
      <c r="BA31" s="1077"/>
      <c r="BB31" s="1077"/>
      <c r="BC31" s="1077"/>
      <c r="BD31" s="1077"/>
      <c r="BE31" s="1008" t="s">
        <v>395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396</v>
      </c>
      <c r="C32" s="1067"/>
      <c r="D32" s="1067"/>
      <c r="E32" s="1067"/>
      <c r="F32" s="1067"/>
      <c r="G32" s="1067"/>
      <c r="H32" s="1067"/>
      <c r="I32" s="1067"/>
      <c r="J32" s="1067"/>
      <c r="K32" s="1067"/>
      <c r="L32" s="1067"/>
      <c r="M32" s="1067"/>
      <c r="N32" s="1067"/>
      <c r="O32" s="1067"/>
      <c r="P32" s="1068"/>
      <c r="Q32" s="1074">
        <v>3541</v>
      </c>
      <c r="R32" s="1075"/>
      <c r="S32" s="1075"/>
      <c r="T32" s="1075"/>
      <c r="U32" s="1075"/>
      <c r="V32" s="1075">
        <v>3817</v>
      </c>
      <c r="W32" s="1075"/>
      <c r="X32" s="1075"/>
      <c r="Y32" s="1075"/>
      <c r="Z32" s="1075"/>
      <c r="AA32" s="1075">
        <v>-276</v>
      </c>
      <c r="AB32" s="1075"/>
      <c r="AC32" s="1075"/>
      <c r="AD32" s="1075"/>
      <c r="AE32" s="1076"/>
      <c r="AF32" s="1071">
        <v>4624</v>
      </c>
      <c r="AG32" s="1072"/>
      <c r="AH32" s="1072"/>
      <c r="AI32" s="1072"/>
      <c r="AJ32" s="1073"/>
      <c r="AK32" s="1016">
        <v>358</v>
      </c>
      <c r="AL32" s="1007"/>
      <c r="AM32" s="1007"/>
      <c r="AN32" s="1007"/>
      <c r="AO32" s="1007"/>
      <c r="AP32" s="1007">
        <v>2687</v>
      </c>
      <c r="AQ32" s="1007"/>
      <c r="AR32" s="1007"/>
      <c r="AS32" s="1007"/>
      <c r="AT32" s="1007"/>
      <c r="AU32" s="1007">
        <v>1405</v>
      </c>
      <c r="AV32" s="1007"/>
      <c r="AW32" s="1007"/>
      <c r="AX32" s="1007"/>
      <c r="AY32" s="1007"/>
      <c r="AZ32" s="1077"/>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397</v>
      </c>
      <c r="C33" s="1067"/>
      <c r="D33" s="1067"/>
      <c r="E33" s="1067"/>
      <c r="F33" s="1067"/>
      <c r="G33" s="1067"/>
      <c r="H33" s="1067"/>
      <c r="I33" s="1067"/>
      <c r="J33" s="1067"/>
      <c r="K33" s="1067"/>
      <c r="L33" s="1067"/>
      <c r="M33" s="1067"/>
      <c r="N33" s="1067"/>
      <c r="O33" s="1067"/>
      <c r="P33" s="1068"/>
      <c r="Q33" s="1074">
        <v>29</v>
      </c>
      <c r="R33" s="1075"/>
      <c r="S33" s="1075"/>
      <c r="T33" s="1075"/>
      <c r="U33" s="1075"/>
      <c r="V33" s="1075">
        <v>26</v>
      </c>
      <c r="W33" s="1075"/>
      <c r="X33" s="1075"/>
      <c r="Y33" s="1075"/>
      <c r="Z33" s="1075"/>
      <c r="AA33" s="1075">
        <v>3</v>
      </c>
      <c r="AB33" s="1075"/>
      <c r="AC33" s="1075"/>
      <c r="AD33" s="1075"/>
      <c r="AE33" s="1076"/>
      <c r="AF33" s="1071">
        <v>4</v>
      </c>
      <c r="AG33" s="1072"/>
      <c r="AH33" s="1072"/>
      <c r="AI33" s="1072"/>
      <c r="AJ33" s="1073"/>
      <c r="AK33" s="1016">
        <v>0</v>
      </c>
      <c r="AL33" s="1007"/>
      <c r="AM33" s="1007"/>
      <c r="AN33" s="1007"/>
      <c r="AO33" s="1007"/>
      <c r="AP33" s="1007">
        <v>1</v>
      </c>
      <c r="AQ33" s="1007"/>
      <c r="AR33" s="1007"/>
      <c r="AS33" s="1007"/>
      <c r="AT33" s="1007"/>
      <c r="AU33" s="1007">
        <v>1</v>
      </c>
      <c r="AV33" s="1007"/>
      <c r="AW33" s="1007"/>
      <c r="AX33" s="1007"/>
      <c r="AY33" s="1007"/>
      <c r="AZ33" s="1077"/>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398</v>
      </c>
      <c r="C34" s="1067"/>
      <c r="D34" s="1067"/>
      <c r="E34" s="1067"/>
      <c r="F34" s="1067"/>
      <c r="G34" s="1067"/>
      <c r="H34" s="1067"/>
      <c r="I34" s="1067"/>
      <c r="J34" s="1067"/>
      <c r="K34" s="1067"/>
      <c r="L34" s="1067"/>
      <c r="M34" s="1067"/>
      <c r="N34" s="1067"/>
      <c r="O34" s="1067"/>
      <c r="P34" s="1068"/>
      <c r="Q34" s="1074">
        <v>3</v>
      </c>
      <c r="R34" s="1075"/>
      <c r="S34" s="1075"/>
      <c r="T34" s="1075"/>
      <c r="U34" s="1075"/>
      <c r="V34" s="1075">
        <v>3</v>
      </c>
      <c r="W34" s="1075"/>
      <c r="X34" s="1075"/>
      <c r="Y34" s="1075"/>
      <c r="Z34" s="1075"/>
      <c r="AA34" s="1075">
        <v>1</v>
      </c>
      <c r="AB34" s="1075"/>
      <c r="AC34" s="1075"/>
      <c r="AD34" s="1075"/>
      <c r="AE34" s="1076"/>
      <c r="AF34" s="1071">
        <v>1</v>
      </c>
      <c r="AG34" s="1072"/>
      <c r="AH34" s="1072"/>
      <c r="AI34" s="1072"/>
      <c r="AJ34" s="1073"/>
      <c r="AK34" s="1016">
        <v>9</v>
      </c>
      <c r="AL34" s="1007"/>
      <c r="AM34" s="1007"/>
      <c r="AN34" s="1007"/>
      <c r="AO34" s="1007"/>
      <c r="AP34" s="1007">
        <v>59</v>
      </c>
      <c r="AQ34" s="1007"/>
      <c r="AR34" s="1007"/>
      <c r="AS34" s="1007"/>
      <c r="AT34" s="1007"/>
      <c r="AU34" s="1007">
        <v>59</v>
      </c>
      <c r="AV34" s="1007"/>
      <c r="AW34" s="1007"/>
      <c r="AX34" s="1007"/>
      <c r="AY34" s="1007"/>
      <c r="AZ34" s="1077"/>
      <c r="BA34" s="1077"/>
      <c r="BB34" s="1077"/>
      <c r="BC34" s="1077"/>
      <c r="BD34" s="1077"/>
      <c r="BE34" s="1008" t="s">
        <v>399</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379</v>
      </c>
      <c r="B63" s="973" t="s">
        <v>401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6240</v>
      </c>
      <c r="AG63" s="995"/>
      <c r="AH63" s="995"/>
      <c r="AI63" s="995"/>
      <c r="AJ63" s="1058"/>
      <c r="AK63" s="1059"/>
      <c r="AL63" s="999"/>
      <c r="AM63" s="999"/>
      <c r="AN63" s="999"/>
      <c r="AO63" s="999"/>
      <c r="AP63" s="995">
        <v>5952</v>
      </c>
      <c r="AQ63" s="995"/>
      <c r="AR63" s="995"/>
      <c r="AS63" s="995"/>
      <c r="AT63" s="995"/>
      <c r="AU63" s="995">
        <v>1465</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403</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404</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559</v>
      </c>
      <c r="C68" s="1022"/>
      <c r="D68" s="1022"/>
      <c r="E68" s="1022"/>
      <c r="F68" s="1022"/>
      <c r="G68" s="1022"/>
      <c r="H68" s="1022"/>
      <c r="I68" s="1022"/>
      <c r="J68" s="1022"/>
      <c r="K68" s="1022"/>
      <c r="L68" s="1022"/>
      <c r="M68" s="1022"/>
      <c r="N68" s="1022"/>
      <c r="O68" s="1022"/>
      <c r="P68" s="1023"/>
      <c r="Q68" s="1024">
        <v>335</v>
      </c>
      <c r="R68" s="1018"/>
      <c r="S68" s="1018"/>
      <c r="T68" s="1018"/>
      <c r="U68" s="1018"/>
      <c r="V68" s="1018">
        <v>295</v>
      </c>
      <c r="W68" s="1018"/>
      <c r="X68" s="1018"/>
      <c r="Y68" s="1018"/>
      <c r="Z68" s="1018"/>
      <c r="AA68" s="1018">
        <v>41</v>
      </c>
      <c r="AB68" s="1018"/>
      <c r="AC68" s="1018"/>
      <c r="AD68" s="1018"/>
      <c r="AE68" s="1018"/>
      <c r="AF68" s="1018">
        <v>41</v>
      </c>
      <c r="AG68" s="1018"/>
      <c r="AH68" s="1018"/>
      <c r="AI68" s="1018"/>
      <c r="AJ68" s="1018"/>
      <c r="AK68" s="1018" t="s">
        <v>558</v>
      </c>
      <c r="AL68" s="1018"/>
      <c r="AM68" s="1018"/>
      <c r="AN68" s="1018"/>
      <c r="AO68" s="1018"/>
      <c r="AP68" s="1018" t="s">
        <v>558</v>
      </c>
      <c r="AQ68" s="1018"/>
      <c r="AR68" s="1018"/>
      <c r="AS68" s="1018"/>
      <c r="AT68" s="1018"/>
      <c r="AU68" s="1018" t="s">
        <v>558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560</v>
      </c>
      <c r="C69" s="1011"/>
      <c r="D69" s="1011"/>
      <c r="E69" s="1011"/>
      <c r="F69" s="1011"/>
      <c r="G69" s="1011"/>
      <c r="H69" s="1011"/>
      <c r="I69" s="1011"/>
      <c r="J69" s="1011"/>
      <c r="K69" s="1011"/>
      <c r="L69" s="1011"/>
      <c r="M69" s="1011"/>
      <c r="N69" s="1011"/>
      <c r="O69" s="1011"/>
      <c r="P69" s="1012"/>
      <c r="Q69" s="1013">
        <v>13</v>
      </c>
      <c r="R69" s="1007"/>
      <c r="S69" s="1007"/>
      <c r="T69" s="1007"/>
      <c r="U69" s="1007"/>
      <c r="V69" s="1007">
        <v>5</v>
      </c>
      <c r="W69" s="1007"/>
      <c r="X69" s="1007"/>
      <c r="Y69" s="1007"/>
      <c r="Z69" s="1007"/>
      <c r="AA69" s="1007">
        <v>7</v>
      </c>
      <c r="AB69" s="1007"/>
      <c r="AC69" s="1007"/>
      <c r="AD69" s="1007"/>
      <c r="AE69" s="1007"/>
      <c r="AF69" s="1007">
        <v>7</v>
      </c>
      <c r="AG69" s="1007"/>
      <c r="AH69" s="1007"/>
      <c r="AI69" s="1007"/>
      <c r="AJ69" s="1007"/>
      <c r="AK69" s="1007" t="s">
        <v>558</v>
      </c>
      <c r="AL69" s="1007"/>
      <c r="AM69" s="1007"/>
      <c r="AN69" s="1007"/>
      <c r="AO69" s="1007"/>
      <c r="AP69" s="1007" t="s">
        <v>558</v>
      </c>
      <c r="AQ69" s="1007"/>
      <c r="AR69" s="1007"/>
      <c r="AS69" s="1007"/>
      <c r="AT69" s="1007"/>
      <c r="AU69" s="1007" t="s">
        <v>558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561</v>
      </c>
      <c r="C70" s="1011"/>
      <c r="D70" s="1011"/>
      <c r="E70" s="1011"/>
      <c r="F70" s="1011"/>
      <c r="G70" s="1011"/>
      <c r="H70" s="1011"/>
      <c r="I70" s="1011"/>
      <c r="J70" s="1011"/>
      <c r="K70" s="1011"/>
      <c r="L70" s="1011"/>
      <c r="M70" s="1011"/>
      <c r="N70" s="1011"/>
      <c r="O70" s="1011"/>
      <c r="P70" s="1012"/>
      <c r="Q70" s="1013">
        <v>616</v>
      </c>
      <c r="R70" s="1007"/>
      <c r="S70" s="1007"/>
      <c r="T70" s="1007"/>
      <c r="U70" s="1007"/>
      <c r="V70" s="1007">
        <v>582</v>
      </c>
      <c r="W70" s="1007"/>
      <c r="X70" s="1007"/>
      <c r="Y70" s="1007"/>
      <c r="Z70" s="1007"/>
      <c r="AA70" s="1007">
        <v>34</v>
      </c>
      <c r="AB70" s="1007"/>
      <c r="AC70" s="1007"/>
      <c r="AD70" s="1007"/>
      <c r="AE70" s="1007"/>
      <c r="AF70" s="1007">
        <v>-31</v>
      </c>
      <c r="AG70" s="1007"/>
      <c r="AH70" s="1007"/>
      <c r="AI70" s="1007"/>
      <c r="AJ70" s="1007"/>
      <c r="AK70" s="1007" t="s">
        <v>558</v>
      </c>
      <c r="AL70" s="1007"/>
      <c r="AM70" s="1007"/>
      <c r="AN70" s="1007"/>
      <c r="AO70" s="1007"/>
      <c r="AP70" s="1007" t="s">
        <v>558</v>
      </c>
      <c r="AQ70" s="1007"/>
      <c r="AR70" s="1007"/>
      <c r="AS70" s="1007"/>
      <c r="AT70" s="1007"/>
      <c r="AU70" s="1007" t="s">
        <v>558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562</v>
      </c>
      <c r="C71" s="1011"/>
      <c r="D71" s="1011"/>
      <c r="E71" s="1011"/>
      <c r="F71" s="1011"/>
      <c r="G71" s="1011"/>
      <c r="H71" s="1011"/>
      <c r="I71" s="1011"/>
      <c r="J71" s="1011"/>
      <c r="K71" s="1011"/>
      <c r="L71" s="1011"/>
      <c r="M71" s="1011"/>
      <c r="N71" s="1011"/>
      <c r="O71" s="1011"/>
      <c r="P71" s="1012"/>
      <c r="Q71" s="1013">
        <v>142</v>
      </c>
      <c r="R71" s="1007"/>
      <c r="S71" s="1007"/>
      <c r="T71" s="1007"/>
      <c r="U71" s="1007"/>
      <c r="V71" s="1007">
        <v>133</v>
      </c>
      <c r="W71" s="1007"/>
      <c r="X71" s="1007"/>
      <c r="Y71" s="1007"/>
      <c r="Z71" s="1007"/>
      <c r="AA71" s="1007">
        <v>9</v>
      </c>
      <c r="AB71" s="1007"/>
      <c r="AC71" s="1007"/>
      <c r="AD71" s="1007"/>
      <c r="AE71" s="1007"/>
      <c r="AF71" s="1007">
        <v>9</v>
      </c>
      <c r="AG71" s="1007"/>
      <c r="AH71" s="1007"/>
      <c r="AI71" s="1007"/>
      <c r="AJ71" s="1007"/>
      <c r="AK71" s="1007" t="s">
        <v>558</v>
      </c>
      <c r="AL71" s="1007"/>
      <c r="AM71" s="1007"/>
      <c r="AN71" s="1007"/>
      <c r="AO71" s="1007"/>
      <c r="AP71" s="1007" t="s">
        <v>558</v>
      </c>
      <c r="AQ71" s="1007"/>
      <c r="AR71" s="1007"/>
      <c r="AS71" s="1007"/>
      <c r="AT71" s="1007"/>
      <c r="AU71" s="1007" t="s">
        <v>558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563</v>
      </c>
      <c r="C72" s="1011"/>
      <c r="D72" s="1011"/>
      <c r="E72" s="1011"/>
      <c r="F72" s="1011"/>
      <c r="G72" s="1011"/>
      <c r="H72" s="1011"/>
      <c r="I72" s="1011"/>
      <c r="J72" s="1011"/>
      <c r="K72" s="1011"/>
      <c r="L72" s="1011"/>
      <c r="M72" s="1011"/>
      <c r="N72" s="1011"/>
      <c r="O72" s="1011"/>
      <c r="P72" s="1012"/>
      <c r="Q72" s="1013">
        <v>3281</v>
      </c>
      <c r="R72" s="1007"/>
      <c r="S72" s="1007"/>
      <c r="T72" s="1007"/>
      <c r="U72" s="1007"/>
      <c r="V72" s="1007">
        <v>2177</v>
      </c>
      <c r="W72" s="1007"/>
      <c r="X72" s="1007"/>
      <c r="Y72" s="1007"/>
      <c r="Z72" s="1007"/>
      <c r="AA72" s="1007">
        <v>1103</v>
      </c>
      <c r="AB72" s="1007"/>
      <c r="AC72" s="1007"/>
      <c r="AD72" s="1007"/>
      <c r="AE72" s="1007"/>
      <c r="AF72" s="1007">
        <v>1103</v>
      </c>
      <c r="AG72" s="1007"/>
      <c r="AH72" s="1007"/>
      <c r="AI72" s="1007"/>
      <c r="AJ72" s="1007"/>
      <c r="AK72" s="1007">
        <v>2</v>
      </c>
      <c r="AL72" s="1007"/>
      <c r="AM72" s="1007"/>
      <c r="AN72" s="1007"/>
      <c r="AO72" s="1007"/>
      <c r="AP72" s="1007" t="s">
        <v>558</v>
      </c>
      <c r="AQ72" s="1007"/>
      <c r="AR72" s="1007"/>
      <c r="AS72" s="1007"/>
      <c r="AT72" s="1007"/>
      <c r="AU72" s="1007" t="s">
        <v>558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564</v>
      </c>
      <c r="C73" s="1011"/>
      <c r="D73" s="1011"/>
      <c r="E73" s="1011"/>
      <c r="F73" s="1011"/>
      <c r="G73" s="1011"/>
      <c r="H73" s="1011"/>
      <c r="I73" s="1011"/>
      <c r="J73" s="1011"/>
      <c r="K73" s="1011"/>
      <c r="L73" s="1011"/>
      <c r="M73" s="1011"/>
      <c r="N73" s="1011"/>
      <c r="O73" s="1011"/>
      <c r="P73" s="1012"/>
      <c r="Q73" s="1013">
        <v>6</v>
      </c>
      <c r="R73" s="1007"/>
      <c r="S73" s="1007"/>
      <c r="T73" s="1007"/>
      <c r="U73" s="1007"/>
      <c r="V73" s="1007">
        <v>6</v>
      </c>
      <c r="W73" s="1007"/>
      <c r="X73" s="1007"/>
      <c r="Y73" s="1007"/>
      <c r="Z73" s="1007"/>
      <c r="AA73" s="1007">
        <v>0</v>
      </c>
      <c r="AB73" s="1007"/>
      <c r="AC73" s="1007"/>
      <c r="AD73" s="1007"/>
      <c r="AE73" s="1007"/>
      <c r="AF73" s="1007">
        <v>0</v>
      </c>
      <c r="AG73" s="1007"/>
      <c r="AH73" s="1007"/>
      <c r="AI73" s="1007"/>
      <c r="AJ73" s="1007"/>
      <c r="AK73" s="1007" t="s">
        <v>558</v>
      </c>
      <c r="AL73" s="1007"/>
      <c r="AM73" s="1007"/>
      <c r="AN73" s="1007"/>
      <c r="AO73" s="1007"/>
      <c r="AP73" s="1007" t="s">
        <v>558</v>
      </c>
      <c r="AQ73" s="1007"/>
      <c r="AR73" s="1007"/>
      <c r="AS73" s="1007"/>
      <c r="AT73" s="1007"/>
      <c r="AU73" s="1007" t="s">
        <v>558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565</v>
      </c>
      <c r="C74" s="1011"/>
      <c r="D74" s="1011"/>
      <c r="E74" s="1011"/>
      <c r="F74" s="1011"/>
      <c r="G74" s="1011"/>
      <c r="H74" s="1011"/>
      <c r="I74" s="1011"/>
      <c r="J74" s="1011"/>
      <c r="K74" s="1011"/>
      <c r="L74" s="1011"/>
      <c r="M74" s="1011"/>
      <c r="N74" s="1011"/>
      <c r="O74" s="1011"/>
      <c r="P74" s="1012"/>
      <c r="Q74" s="1013">
        <v>80</v>
      </c>
      <c r="R74" s="1007"/>
      <c r="S74" s="1007"/>
      <c r="T74" s="1007"/>
      <c r="U74" s="1007"/>
      <c r="V74" s="1007">
        <v>57</v>
      </c>
      <c r="W74" s="1007"/>
      <c r="X74" s="1007"/>
      <c r="Y74" s="1007"/>
      <c r="Z74" s="1007"/>
      <c r="AA74" s="1007">
        <v>23</v>
      </c>
      <c r="AB74" s="1007"/>
      <c r="AC74" s="1007"/>
      <c r="AD74" s="1007"/>
      <c r="AE74" s="1007"/>
      <c r="AF74" s="1007">
        <v>23</v>
      </c>
      <c r="AG74" s="1007"/>
      <c r="AH74" s="1007"/>
      <c r="AI74" s="1007"/>
      <c r="AJ74" s="1007"/>
      <c r="AK74" s="1007" t="s">
        <v>558</v>
      </c>
      <c r="AL74" s="1007"/>
      <c r="AM74" s="1007"/>
      <c r="AN74" s="1007"/>
      <c r="AO74" s="1007"/>
      <c r="AP74" s="1007" t="s">
        <v>558</v>
      </c>
      <c r="AQ74" s="1007"/>
      <c r="AR74" s="1007"/>
      <c r="AS74" s="1007"/>
      <c r="AT74" s="1007"/>
      <c r="AU74" s="1007" t="s">
        <v>558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566</v>
      </c>
      <c r="C75" s="1011"/>
      <c r="D75" s="1011"/>
      <c r="E75" s="1011"/>
      <c r="F75" s="1011"/>
      <c r="G75" s="1011"/>
      <c r="H75" s="1011"/>
      <c r="I75" s="1011"/>
      <c r="J75" s="1011"/>
      <c r="K75" s="1011"/>
      <c r="L75" s="1011"/>
      <c r="M75" s="1011"/>
      <c r="N75" s="1011"/>
      <c r="O75" s="1011"/>
      <c r="P75" s="1012"/>
      <c r="Q75" s="1014">
        <v>152422</v>
      </c>
      <c r="R75" s="1015"/>
      <c r="S75" s="1015"/>
      <c r="T75" s="1015"/>
      <c r="U75" s="1016"/>
      <c r="V75" s="1017">
        <v>149637</v>
      </c>
      <c r="W75" s="1015"/>
      <c r="X75" s="1015"/>
      <c r="Y75" s="1015"/>
      <c r="Z75" s="1016"/>
      <c r="AA75" s="1017">
        <v>2785</v>
      </c>
      <c r="AB75" s="1015"/>
      <c r="AC75" s="1015"/>
      <c r="AD75" s="1015"/>
      <c r="AE75" s="1016"/>
      <c r="AF75" s="1017">
        <v>2785</v>
      </c>
      <c r="AG75" s="1015"/>
      <c r="AH75" s="1015"/>
      <c r="AI75" s="1015"/>
      <c r="AJ75" s="1016"/>
      <c r="AK75" s="1017" t="s">
        <v>558</v>
      </c>
      <c r="AL75" s="1015"/>
      <c r="AM75" s="1015"/>
      <c r="AN75" s="1015"/>
      <c r="AO75" s="1016"/>
      <c r="AP75" s="1007" t="s">
        <v>558</v>
      </c>
      <c r="AQ75" s="1007"/>
      <c r="AR75" s="1007"/>
      <c r="AS75" s="1007"/>
      <c r="AT75" s="1007"/>
      <c r="AU75" s="1007" t="s">
        <v>558</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379</v>
      </c>
      <c r="B88" s="973" t="s">
        <v>405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3937</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v>0</v>
      </c>
      <c r="CX102" s="989"/>
      <c r="CY102" s="989"/>
      <c r="CZ102" s="989"/>
      <c r="DA102" s="990"/>
      <c r="DB102" s="988">
        <v>0</v>
      </c>
      <c r="DC102" s="989"/>
      <c r="DD102" s="989"/>
      <c r="DE102" s="989"/>
      <c r="DF102" s="990"/>
      <c r="DG102" s="988" t="s">
        <v>558</v>
      </c>
      <c r="DH102" s="989"/>
      <c r="DI102" s="989"/>
      <c r="DJ102" s="989"/>
      <c r="DK102" s="990"/>
      <c r="DL102" s="988" t="s">
        <v>558</v>
      </c>
      <c r="DM102" s="989"/>
      <c r="DN102" s="989"/>
      <c r="DO102" s="989"/>
      <c r="DP102" s="990"/>
      <c r="DQ102" s="988">
        <v>0</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414</v>
      </c>
      <c r="AB109" s="932"/>
      <c r="AC109" s="932"/>
      <c r="AD109" s="932"/>
      <c r="AE109" s="933"/>
      <c r="AF109" s="934" t="s">
        <v>415</v>
      </c>
      <c r="AG109" s="932"/>
      <c r="AH109" s="932"/>
      <c r="AI109" s="932"/>
      <c r="AJ109" s="933"/>
      <c r="AK109" s="934" t="s">
        <v>294</v>
      </c>
      <c r="AL109" s="932"/>
      <c r="AM109" s="932"/>
      <c r="AN109" s="932"/>
      <c r="AO109" s="933"/>
      <c r="AP109" s="934" t="s">
        <v>416</v>
      </c>
      <c r="AQ109" s="932"/>
      <c r="AR109" s="932"/>
      <c r="AS109" s="932"/>
      <c r="AT109" s="965"/>
      <c r="AU109" s="931" t="s">
        <v>413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414</v>
      </c>
      <c r="BR109" s="932"/>
      <c r="BS109" s="932"/>
      <c r="BT109" s="932"/>
      <c r="BU109" s="933"/>
      <c r="BV109" s="934" t="s">
        <v>415</v>
      </c>
      <c r="BW109" s="932"/>
      <c r="BX109" s="932"/>
      <c r="BY109" s="932"/>
      <c r="BZ109" s="933"/>
      <c r="CA109" s="934" t="s">
        <v>294</v>
      </c>
      <c r="CB109" s="932"/>
      <c r="CC109" s="932"/>
      <c r="CD109" s="932"/>
      <c r="CE109" s="933"/>
      <c r="CF109" s="972" t="s">
        <v>416</v>
      </c>
      <c r="CG109" s="972"/>
      <c r="CH109" s="972"/>
      <c r="CI109" s="972"/>
      <c r="CJ109" s="972"/>
      <c r="CK109" s="934" t="s">
        <v>417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414</v>
      </c>
      <c r="DH109" s="932"/>
      <c r="DI109" s="932"/>
      <c r="DJ109" s="932"/>
      <c r="DK109" s="933"/>
      <c r="DL109" s="934" t="s">
        <v>415</v>
      </c>
      <c r="DM109" s="932"/>
      <c r="DN109" s="932"/>
      <c r="DO109" s="932"/>
      <c r="DP109" s="933"/>
      <c r="DQ109" s="934" t="s">
        <v>294</v>
      </c>
      <c r="DR109" s="932"/>
      <c r="DS109" s="932"/>
      <c r="DT109" s="932"/>
      <c r="DU109" s="933"/>
      <c r="DV109" s="934" t="s">
        <v>416</v>
      </c>
      <c r="DW109" s="932"/>
      <c r="DX109" s="932"/>
      <c r="DY109" s="932"/>
      <c r="DZ109" s="965"/>
    </row>
    <row r="110" spans="1:131" s="230" customFormat="1" ht="26.25" customHeight="1" x14ac:dyDescent="0.15">
      <c r="A110" s="843" t="s">
        <v>418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1682048</v>
      </c>
      <c r="AB110" s="925"/>
      <c r="AC110" s="925"/>
      <c r="AD110" s="925"/>
      <c r="AE110" s="926"/>
      <c r="AF110" s="927">
        <v>1602413</v>
      </c>
      <c r="AG110" s="925"/>
      <c r="AH110" s="925"/>
      <c r="AI110" s="925"/>
      <c r="AJ110" s="926"/>
      <c r="AK110" s="927">
        <v>1546274</v>
      </c>
      <c r="AL110" s="925"/>
      <c r="AM110" s="925"/>
      <c r="AN110" s="925"/>
      <c r="AO110" s="926"/>
      <c r="AP110" s="928">
        <v>21.9</v>
      </c>
      <c r="AQ110" s="929"/>
      <c r="AR110" s="929"/>
      <c r="AS110" s="929"/>
      <c r="AT110" s="930"/>
      <c r="AU110" s="966" t="s">
        <v>69</v>
      </c>
      <c r="AV110" s="967"/>
      <c r="AW110" s="967"/>
      <c r="AX110" s="967"/>
      <c r="AY110" s="967"/>
      <c r="AZ110" s="896" t="s">
        <v>419</v>
      </c>
      <c r="BA110" s="844"/>
      <c r="BB110" s="844"/>
      <c r="BC110" s="844"/>
      <c r="BD110" s="844"/>
      <c r="BE110" s="844"/>
      <c r="BF110" s="844"/>
      <c r="BG110" s="844"/>
      <c r="BH110" s="844"/>
      <c r="BI110" s="844"/>
      <c r="BJ110" s="844"/>
      <c r="BK110" s="844"/>
      <c r="BL110" s="844"/>
      <c r="BM110" s="844"/>
      <c r="BN110" s="844"/>
      <c r="BO110" s="844"/>
      <c r="BP110" s="845"/>
      <c r="BQ110" s="897">
        <v>18572482</v>
      </c>
      <c r="BR110" s="878"/>
      <c r="BS110" s="878"/>
      <c r="BT110" s="878"/>
      <c r="BU110" s="878"/>
      <c r="BV110" s="878">
        <v>19152346</v>
      </c>
      <c r="BW110" s="878"/>
      <c r="BX110" s="878"/>
      <c r="BY110" s="878"/>
      <c r="BZ110" s="878"/>
      <c r="CA110" s="878">
        <v>18752401</v>
      </c>
      <c r="CB110" s="878"/>
      <c r="CC110" s="878"/>
      <c r="CD110" s="878"/>
      <c r="CE110" s="878"/>
      <c r="CF110" s="902">
        <v>265.7</v>
      </c>
      <c r="CG110" s="903"/>
      <c r="CH110" s="903"/>
      <c r="CI110" s="903"/>
      <c r="CJ110" s="903"/>
      <c r="CK110" s="962" t="s">
        <v>420</v>
      </c>
      <c r="CL110" s="855"/>
      <c r="CM110" s="896" t="s">
        <v>421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422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423</v>
      </c>
      <c r="BA111" s="788"/>
      <c r="BB111" s="788"/>
      <c r="BC111" s="788"/>
      <c r="BD111" s="788"/>
      <c r="BE111" s="788"/>
      <c r="BF111" s="788"/>
      <c r="BG111" s="788"/>
      <c r="BH111" s="788"/>
      <c r="BI111" s="788"/>
      <c r="BJ111" s="788"/>
      <c r="BK111" s="788"/>
      <c r="BL111" s="788"/>
      <c r="BM111" s="788"/>
      <c r="BN111" s="788"/>
      <c r="BO111" s="788"/>
      <c r="BP111" s="789"/>
      <c r="BQ111" s="852" t="s">
        <v>121</v>
      </c>
      <c r="BR111" s="853"/>
      <c r="BS111" s="853"/>
      <c r="BT111" s="853"/>
      <c r="BU111" s="853"/>
      <c r="BV111" s="853" t="s">
        <v>121</v>
      </c>
      <c r="BW111" s="853"/>
      <c r="BX111" s="853"/>
      <c r="BY111" s="853"/>
      <c r="BZ111" s="853"/>
      <c r="CA111" s="853" t="s">
        <v>121</v>
      </c>
      <c r="CB111" s="853"/>
      <c r="CC111" s="853"/>
      <c r="CD111" s="853"/>
      <c r="CE111" s="853"/>
      <c r="CF111" s="911" t="s">
        <v>121</v>
      </c>
      <c r="CG111" s="912"/>
      <c r="CH111" s="912"/>
      <c r="CI111" s="912"/>
      <c r="CJ111" s="912"/>
      <c r="CK111" s="963"/>
      <c r="CL111" s="857"/>
      <c r="CM111" s="851" t="s">
        <v>424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425</v>
      </c>
      <c r="B112" s="949"/>
      <c r="C112" s="788" t="s">
        <v>426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427</v>
      </c>
      <c r="BA112" s="788"/>
      <c r="BB112" s="788"/>
      <c r="BC112" s="788"/>
      <c r="BD112" s="788"/>
      <c r="BE112" s="788"/>
      <c r="BF112" s="788"/>
      <c r="BG112" s="788"/>
      <c r="BH112" s="788"/>
      <c r="BI112" s="788"/>
      <c r="BJ112" s="788"/>
      <c r="BK112" s="788"/>
      <c r="BL112" s="788"/>
      <c r="BM112" s="788"/>
      <c r="BN112" s="788"/>
      <c r="BO112" s="788"/>
      <c r="BP112" s="789"/>
      <c r="BQ112" s="852">
        <v>1584741</v>
      </c>
      <c r="BR112" s="853"/>
      <c r="BS112" s="853"/>
      <c r="BT112" s="853"/>
      <c r="BU112" s="853"/>
      <c r="BV112" s="853">
        <v>1549445</v>
      </c>
      <c r="BW112" s="853"/>
      <c r="BX112" s="853"/>
      <c r="BY112" s="853"/>
      <c r="BZ112" s="853"/>
      <c r="CA112" s="853">
        <v>1465511</v>
      </c>
      <c r="CB112" s="853"/>
      <c r="CC112" s="853"/>
      <c r="CD112" s="853"/>
      <c r="CE112" s="853"/>
      <c r="CF112" s="911">
        <v>20.8</v>
      </c>
      <c r="CG112" s="912"/>
      <c r="CH112" s="912"/>
      <c r="CI112" s="912"/>
      <c r="CJ112" s="912"/>
      <c r="CK112" s="963"/>
      <c r="CL112" s="857"/>
      <c r="CM112" s="851" t="s">
        <v>428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168362</v>
      </c>
      <c r="AB113" s="955"/>
      <c r="AC113" s="955"/>
      <c r="AD113" s="955"/>
      <c r="AE113" s="956"/>
      <c r="AF113" s="957">
        <v>199591</v>
      </c>
      <c r="AG113" s="955"/>
      <c r="AH113" s="955"/>
      <c r="AI113" s="955"/>
      <c r="AJ113" s="956"/>
      <c r="AK113" s="957">
        <v>217733</v>
      </c>
      <c r="AL113" s="955"/>
      <c r="AM113" s="955"/>
      <c r="AN113" s="955"/>
      <c r="AO113" s="956"/>
      <c r="AP113" s="958">
        <v>3.1</v>
      </c>
      <c r="AQ113" s="959"/>
      <c r="AR113" s="959"/>
      <c r="AS113" s="959"/>
      <c r="AT113" s="960"/>
      <c r="AU113" s="968"/>
      <c r="AV113" s="969"/>
      <c r="AW113" s="969"/>
      <c r="AX113" s="969"/>
      <c r="AY113" s="969"/>
      <c r="AZ113" s="851" t="s">
        <v>430</v>
      </c>
      <c r="BA113" s="788"/>
      <c r="BB113" s="788"/>
      <c r="BC113" s="788"/>
      <c r="BD113" s="788"/>
      <c r="BE113" s="788"/>
      <c r="BF113" s="788"/>
      <c r="BG113" s="788"/>
      <c r="BH113" s="788"/>
      <c r="BI113" s="788"/>
      <c r="BJ113" s="788"/>
      <c r="BK113" s="788"/>
      <c r="BL113" s="788"/>
      <c r="BM113" s="788"/>
      <c r="BN113" s="788"/>
      <c r="BO113" s="788"/>
      <c r="BP113" s="789"/>
      <c r="BQ113" s="852" t="s">
        <v>121</v>
      </c>
      <c r="BR113" s="853"/>
      <c r="BS113" s="853"/>
      <c r="BT113" s="853"/>
      <c r="BU113" s="853"/>
      <c r="BV113" s="853" t="s">
        <v>121</v>
      </c>
      <c r="BW113" s="853"/>
      <c r="BX113" s="853"/>
      <c r="BY113" s="853"/>
      <c r="BZ113" s="853"/>
      <c r="CA113" s="853" t="s">
        <v>121</v>
      </c>
      <c r="CB113" s="853"/>
      <c r="CC113" s="853"/>
      <c r="CD113" s="853"/>
      <c r="CE113" s="853"/>
      <c r="CF113" s="911" t="s">
        <v>121</v>
      </c>
      <c r="CG113" s="912"/>
      <c r="CH113" s="912"/>
      <c r="CI113" s="912"/>
      <c r="CJ113" s="912"/>
      <c r="CK113" s="963"/>
      <c r="CL113" s="857"/>
      <c r="CM113" s="851" t="s">
        <v>431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432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121</v>
      </c>
      <c r="AB114" s="816"/>
      <c r="AC114" s="816"/>
      <c r="AD114" s="816"/>
      <c r="AE114" s="817"/>
      <c r="AF114" s="818" t="s">
        <v>121</v>
      </c>
      <c r="AG114" s="816"/>
      <c r="AH114" s="816"/>
      <c r="AI114" s="816"/>
      <c r="AJ114" s="817"/>
      <c r="AK114" s="818" t="s">
        <v>121</v>
      </c>
      <c r="AL114" s="816"/>
      <c r="AM114" s="816"/>
      <c r="AN114" s="816"/>
      <c r="AO114" s="817"/>
      <c r="AP114" s="860" t="s">
        <v>121</v>
      </c>
      <c r="AQ114" s="861"/>
      <c r="AR114" s="861"/>
      <c r="AS114" s="861"/>
      <c r="AT114" s="862"/>
      <c r="AU114" s="968"/>
      <c r="AV114" s="969"/>
      <c r="AW114" s="969"/>
      <c r="AX114" s="969"/>
      <c r="AY114" s="969"/>
      <c r="AZ114" s="851" t="s">
        <v>433</v>
      </c>
      <c r="BA114" s="788"/>
      <c r="BB114" s="788"/>
      <c r="BC114" s="788"/>
      <c r="BD114" s="788"/>
      <c r="BE114" s="788"/>
      <c r="BF114" s="788"/>
      <c r="BG114" s="788"/>
      <c r="BH114" s="788"/>
      <c r="BI114" s="788"/>
      <c r="BJ114" s="788"/>
      <c r="BK114" s="788"/>
      <c r="BL114" s="788"/>
      <c r="BM114" s="788"/>
      <c r="BN114" s="788"/>
      <c r="BO114" s="788"/>
      <c r="BP114" s="789"/>
      <c r="BQ114" s="852">
        <v>2061230</v>
      </c>
      <c r="BR114" s="853"/>
      <c r="BS114" s="853"/>
      <c r="BT114" s="853"/>
      <c r="BU114" s="853"/>
      <c r="BV114" s="853">
        <v>2104227</v>
      </c>
      <c r="BW114" s="853"/>
      <c r="BX114" s="853"/>
      <c r="BY114" s="853"/>
      <c r="BZ114" s="853"/>
      <c r="CA114" s="853">
        <v>2175515</v>
      </c>
      <c r="CB114" s="853"/>
      <c r="CC114" s="853"/>
      <c r="CD114" s="853"/>
      <c r="CE114" s="853"/>
      <c r="CF114" s="911">
        <v>30.8</v>
      </c>
      <c r="CG114" s="912"/>
      <c r="CH114" s="912"/>
      <c r="CI114" s="912"/>
      <c r="CJ114" s="912"/>
      <c r="CK114" s="963"/>
      <c r="CL114" s="857"/>
      <c r="CM114" s="851" t="s">
        <v>434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435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7075</v>
      </c>
      <c r="AB115" s="955"/>
      <c r="AC115" s="955"/>
      <c r="AD115" s="955"/>
      <c r="AE115" s="956"/>
      <c r="AF115" s="957">
        <v>6673</v>
      </c>
      <c r="AG115" s="955"/>
      <c r="AH115" s="955"/>
      <c r="AI115" s="955"/>
      <c r="AJ115" s="956"/>
      <c r="AK115" s="957">
        <v>6685</v>
      </c>
      <c r="AL115" s="955"/>
      <c r="AM115" s="955"/>
      <c r="AN115" s="955"/>
      <c r="AO115" s="956"/>
      <c r="AP115" s="958">
        <v>0.1</v>
      </c>
      <c r="AQ115" s="959"/>
      <c r="AR115" s="959"/>
      <c r="AS115" s="959"/>
      <c r="AT115" s="960"/>
      <c r="AU115" s="968"/>
      <c r="AV115" s="969"/>
      <c r="AW115" s="969"/>
      <c r="AX115" s="969"/>
      <c r="AY115" s="969"/>
      <c r="AZ115" s="851" t="s">
        <v>436</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v>3</v>
      </c>
      <c r="AG116" s="816"/>
      <c r="AH116" s="816"/>
      <c r="AI116" s="816"/>
      <c r="AJ116" s="817"/>
      <c r="AK116" s="818">
        <v>1</v>
      </c>
      <c r="AL116" s="816"/>
      <c r="AM116" s="816"/>
      <c r="AN116" s="816"/>
      <c r="AO116" s="817"/>
      <c r="AP116" s="860">
        <v>0</v>
      </c>
      <c r="AQ116" s="861"/>
      <c r="AR116" s="861"/>
      <c r="AS116" s="861"/>
      <c r="AT116" s="862"/>
      <c r="AU116" s="968"/>
      <c r="AV116" s="969"/>
      <c r="AW116" s="969"/>
      <c r="AX116" s="969"/>
      <c r="AY116" s="969"/>
      <c r="AZ116" s="945" t="s">
        <v>439</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440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441</v>
      </c>
      <c r="Z117" s="933"/>
      <c r="AA117" s="938">
        <v>1857485</v>
      </c>
      <c r="AB117" s="939"/>
      <c r="AC117" s="939"/>
      <c r="AD117" s="939"/>
      <c r="AE117" s="940"/>
      <c r="AF117" s="941">
        <v>1808680</v>
      </c>
      <c r="AG117" s="939"/>
      <c r="AH117" s="939"/>
      <c r="AI117" s="939"/>
      <c r="AJ117" s="940"/>
      <c r="AK117" s="941">
        <v>1770693</v>
      </c>
      <c r="AL117" s="939"/>
      <c r="AM117" s="939"/>
      <c r="AN117" s="939"/>
      <c r="AO117" s="940"/>
      <c r="AP117" s="942"/>
      <c r="AQ117" s="943"/>
      <c r="AR117" s="943"/>
      <c r="AS117" s="943"/>
      <c r="AT117" s="944"/>
      <c r="AU117" s="968"/>
      <c r="AV117" s="969"/>
      <c r="AW117" s="969"/>
      <c r="AX117" s="969"/>
      <c r="AY117" s="969"/>
      <c r="AZ117" s="899" t="s">
        <v>442</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443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414</v>
      </c>
      <c r="AB118" s="932"/>
      <c r="AC118" s="932"/>
      <c r="AD118" s="932"/>
      <c r="AE118" s="933"/>
      <c r="AF118" s="934" t="s">
        <v>415</v>
      </c>
      <c r="AG118" s="932"/>
      <c r="AH118" s="932"/>
      <c r="AI118" s="932"/>
      <c r="AJ118" s="933"/>
      <c r="AK118" s="934" t="s">
        <v>294</v>
      </c>
      <c r="AL118" s="932"/>
      <c r="AM118" s="932"/>
      <c r="AN118" s="932"/>
      <c r="AO118" s="933"/>
      <c r="AP118" s="935" t="s">
        <v>416</v>
      </c>
      <c r="AQ118" s="936"/>
      <c r="AR118" s="936"/>
      <c r="AS118" s="936"/>
      <c r="AT118" s="937"/>
      <c r="AU118" s="968"/>
      <c r="AV118" s="969"/>
      <c r="AW118" s="969"/>
      <c r="AX118" s="969"/>
      <c r="AY118" s="969"/>
      <c r="AZ118" s="874" t="s">
        <v>444</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420</v>
      </c>
      <c r="B119" s="855"/>
      <c r="C119" s="896" t="s">
        <v>421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446</v>
      </c>
      <c r="BP119" s="914"/>
      <c r="BQ119" s="915">
        <v>22218453</v>
      </c>
      <c r="BR119" s="881"/>
      <c r="BS119" s="881"/>
      <c r="BT119" s="881"/>
      <c r="BU119" s="881"/>
      <c r="BV119" s="881">
        <v>22806018</v>
      </c>
      <c r="BW119" s="881"/>
      <c r="BX119" s="881"/>
      <c r="BY119" s="881"/>
      <c r="BZ119" s="881"/>
      <c r="CA119" s="881">
        <v>22393427</v>
      </c>
      <c r="CB119" s="881"/>
      <c r="CC119" s="881"/>
      <c r="CD119" s="881"/>
      <c r="CE119" s="881"/>
      <c r="CF119" s="784"/>
      <c r="CG119" s="785"/>
      <c r="CH119" s="785"/>
      <c r="CI119" s="785"/>
      <c r="CJ119" s="870"/>
      <c r="CK119" s="964"/>
      <c r="CL119" s="859"/>
      <c r="CM119" s="874" t="s">
        <v>447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15">
      <c r="A120" s="856"/>
      <c r="B120" s="857"/>
      <c r="C120" s="851" t="s">
        <v>424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448</v>
      </c>
      <c r="AV120" s="917"/>
      <c r="AW120" s="917"/>
      <c r="AX120" s="917"/>
      <c r="AY120" s="918"/>
      <c r="AZ120" s="896" t="s">
        <v>449</v>
      </c>
      <c r="BA120" s="844"/>
      <c r="BB120" s="844"/>
      <c r="BC120" s="844"/>
      <c r="BD120" s="844"/>
      <c r="BE120" s="844"/>
      <c r="BF120" s="844"/>
      <c r="BG120" s="844"/>
      <c r="BH120" s="844"/>
      <c r="BI120" s="844"/>
      <c r="BJ120" s="844"/>
      <c r="BK120" s="844"/>
      <c r="BL120" s="844"/>
      <c r="BM120" s="844"/>
      <c r="BN120" s="844"/>
      <c r="BO120" s="844"/>
      <c r="BP120" s="845"/>
      <c r="BQ120" s="897">
        <v>5534137</v>
      </c>
      <c r="BR120" s="878"/>
      <c r="BS120" s="878"/>
      <c r="BT120" s="878"/>
      <c r="BU120" s="878"/>
      <c r="BV120" s="878">
        <v>6369469</v>
      </c>
      <c r="BW120" s="878"/>
      <c r="BX120" s="878"/>
      <c r="BY120" s="878"/>
      <c r="BZ120" s="878"/>
      <c r="CA120" s="878">
        <v>6747684</v>
      </c>
      <c r="CB120" s="878"/>
      <c r="CC120" s="878"/>
      <c r="CD120" s="878"/>
      <c r="CE120" s="878"/>
      <c r="CF120" s="902">
        <v>95.6</v>
      </c>
      <c r="CG120" s="903"/>
      <c r="CH120" s="903"/>
      <c r="CI120" s="903"/>
      <c r="CJ120" s="903"/>
      <c r="CK120" s="904" t="s">
        <v>450</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1525756</v>
      </c>
      <c r="DH120" s="878"/>
      <c r="DI120" s="878"/>
      <c r="DJ120" s="878"/>
      <c r="DK120" s="878"/>
      <c r="DL120" s="878">
        <v>1493168</v>
      </c>
      <c r="DM120" s="878"/>
      <c r="DN120" s="878"/>
      <c r="DO120" s="878"/>
      <c r="DP120" s="878"/>
      <c r="DQ120" s="878">
        <v>1405520</v>
      </c>
      <c r="DR120" s="878"/>
      <c r="DS120" s="878"/>
      <c r="DT120" s="878"/>
      <c r="DU120" s="878"/>
      <c r="DV120" s="879">
        <v>19.899999999999999</v>
      </c>
      <c r="DW120" s="879"/>
      <c r="DX120" s="879"/>
      <c r="DY120" s="879"/>
      <c r="DZ120" s="880"/>
    </row>
    <row r="121" spans="1:130" s="230" customFormat="1" ht="26.25" customHeight="1" x14ac:dyDescent="0.15">
      <c r="A121" s="856"/>
      <c r="B121" s="857"/>
      <c r="C121" s="899" t="s">
        <v>451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452</v>
      </c>
      <c r="BA121" s="788"/>
      <c r="BB121" s="788"/>
      <c r="BC121" s="788"/>
      <c r="BD121" s="788"/>
      <c r="BE121" s="788"/>
      <c r="BF121" s="788"/>
      <c r="BG121" s="788"/>
      <c r="BH121" s="788"/>
      <c r="BI121" s="788"/>
      <c r="BJ121" s="788"/>
      <c r="BK121" s="788"/>
      <c r="BL121" s="788"/>
      <c r="BM121" s="788"/>
      <c r="BN121" s="788"/>
      <c r="BO121" s="788"/>
      <c r="BP121" s="789"/>
      <c r="BQ121" s="852">
        <v>481769</v>
      </c>
      <c r="BR121" s="853"/>
      <c r="BS121" s="853"/>
      <c r="BT121" s="853"/>
      <c r="BU121" s="853"/>
      <c r="BV121" s="853">
        <v>496849</v>
      </c>
      <c r="BW121" s="853"/>
      <c r="BX121" s="853"/>
      <c r="BY121" s="853"/>
      <c r="BZ121" s="853"/>
      <c r="CA121" s="853">
        <v>463095</v>
      </c>
      <c r="CB121" s="853"/>
      <c r="CC121" s="853"/>
      <c r="CD121" s="853"/>
      <c r="CE121" s="853"/>
      <c r="CF121" s="911">
        <v>6.6</v>
      </c>
      <c r="CG121" s="912"/>
      <c r="CH121" s="912"/>
      <c r="CI121" s="912"/>
      <c r="CJ121" s="912"/>
      <c r="CK121" s="905"/>
      <c r="CL121" s="891"/>
      <c r="CM121" s="891"/>
      <c r="CN121" s="891"/>
      <c r="CO121" s="892"/>
      <c r="CP121" s="871" t="s">
        <v>398</v>
      </c>
      <c r="CQ121" s="872"/>
      <c r="CR121" s="872"/>
      <c r="CS121" s="872"/>
      <c r="CT121" s="872"/>
      <c r="CU121" s="872"/>
      <c r="CV121" s="872"/>
      <c r="CW121" s="872"/>
      <c r="CX121" s="872"/>
      <c r="CY121" s="872"/>
      <c r="CZ121" s="872"/>
      <c r="DA121" s="872"/>
      <c r="DB121" s="872"/>
      <c r="DC121" s="872"/>
      <c r="DD121" s="872"/>
      <c r="DE121" s="872"/>
      <c r="DF121" s="873"/>
      <c r="DG121" s="852">
        <v>58525</v>
      </c>
      <c r="DH121" s="853"/>
      <c r="DI121" s="853"/>
      <c r="DJ121" s="853"/>
      <c r="DK121" s="853"/>
      <c r="DL121" s="853">
        <v>55857</v>
      </c>
      <c r="DM121" s="853"/>
      <c r="DN121" s="853"/>
      <c r="DO121" s="853"/>
      <c r="DP121" s="853"/>
      <c r="DQ121" s="853">
        <v>59702</v>
      </c>
      <c r="DR121" s="853"/>
      <c r="DS121" s="853"/>
      <c r="DT121" s="853"/>
      <c r="DU121" s="853"/>
      <c r="DV121" s="830">
        <v>0.8</v>
      </c>
      <c r="DW121" s="830"/>
      <c r="DX121" s="830"/>
      <c r="DY121" s="830"/>
      <c r="DZ121" s="831"/>
    </row>
    <row r="122" spans="1:130" s="230" customFormat="1" ht="26.25" customHeight="1" x14ac:dyDescent="0.15">
      <c r="A122" s="856"/>
      <c r="B122" s="857"/>
      <c r="C122" s="851" t="s">
        <v>434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453</v>
      </c>
      <c r="BA122" s="875"/>
      <c r="BB122" s="875"/>
      <c r="BC122" s="875"/>
      <c r="BD122" s="875"/>
      <c r="BE122" s="875"/>
      <c r="BF122" s="875"/>
      <c r="BG122" s="875"/>
      <c r="BH122" s="875"/>
      <c r="BI122" s="875"/>
      <c r="BJ122" s="875"/>
      <c r="BK122" s="875"/>
      <c r="BL122" s="875"/>
      <c r="BM122" s="875"/>
      <c r="BN122" s="875"/>
      <c r="BO122" s="875"/>
      <c r="BP122" s="876"/>
      <c r="BQ122" s="915">
        <v>10752760</v>
      </c>
      <c r="BR122" s="881"/>
      <c r="BS122" s="881"/>
      <c r="BT122" s="881"/>
      <c r="BU122" s="881"/>
      <c r="BV122" s="881">
        <v>10736764</v>
      </c>
      <c r="BW122" s="881"/>
      <c r="BX122" s="881"/>
      <c r="BY122" s="881"/>
      <c r="BZ122" s="881"/>
      <c r="CA122" s="881">
        <v>10570074</v>
      </c>
      <c r="CB122" s="881"/>
      <c r="CC122" s="881"/>
      <c r="CD122" s="881"/>
      <c r="CE122" s="881"/>
      <c r="CF122" s="882">
        <v>149.80000000000001</v>
      </c>
      <c r="CG122" s="883"/>
      <c r="CH122" s="883"/>
      <c r="CI122" s="883"/>
      <c r="CJ122" s="883"/>
      <c r="CK122" s="905"/>
      <c r="CL122" s="891"/>
      <c r="CM122" s="891"/>
      <c r="CN122" s="891"/>
      <c r="CO122" s="892"/>
      <c r="CP122" s="871" t="s">
        <v>397</v>
      </c>
      <c r="CQ122" s="872"/>
      <c r="CR122" s="872"/>
      <c r="CS122" s="872"/>
      <c r="CT122" s="872"/>
      <c r="CU122" s="872"/>
      <c r="CV122" s="872"/>
      <c r="CW122" s="872"/>
      <c r="CX122" s="872"/>
      <c r="CY122" s="872"/>
      <c r="CZ122" s="872"/>
      <c r="DA122" s="872"/>
      <c r="DB122" s="872"/>
      <c r="DC122" s="872"/>
      <c r="DD122" s="872"/>
      <c r="DE122" s="872"/>
      <c r="DF122" s="873"/>
      <c r="DG122" s="852">
        <v>460</v>
      </c>
      <c r="DH122" s="853"/>
      <c r="DI122" s="853"/>
      <c r="DJ122" s="853"/>
      <c r="DK122" s="853"/>
      <c r="DL122" s="853">
        <v>420</v>
      </c>
      <c r="DM122" s="853"/>
      <c r="DN122" s="853"/>
      <c r="DO122" s="853"/>
      <c r="DP122" s="853"/>
      <c r="DQ122" s="853">
        <v>289</v>
      </c>
      <c r="DR122" s="853"/>
      <c r="DS122" s="853"/>
      <c r="DT122" s="853"/>
      <c r="DU122" s="853"/>
      <c r="DV122" s="830">
        <v>0</v>
      </c>
      <c r="DW122" s="830"/>
      <c r="DX122" s="830"/>
      <c r="DY122" s="830"/>
      <c r="DZ122" s="831"/>
    </row>
    <row r="123" spans="1:130" s="230" customFormat="1" ht="26.25" customHeight="1" x14ac:dyDescent="0.15">
      <c r="A123" s="856"/>
      <c r="B123" s="857"/>
      <c r="C123" s="851" t="s">
        <v>440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454</v>
      </c>
      <c r="BP123" s="914"/>
      <c r="BQ123" s="868">
        <v>16768666</v>
      </c>
      <c r="BR123" s="869"/>
      <c r="BS123" s="869"/>
      <c r="BT123" s="869"/>
      <c r="BU123" s="869"/>
      <c r="BV123" s="869">
        <v>17603082</v>
      </c>
      <c r="BW123" s="869"/>
      <c r="BX123" s="869"/>
      <c r="BY123" s="869"/>
      <c r="BZ123" s="869"/>
      <c r="CA123" s="869">
        <v>17780853</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
      <c r="A124" s="856"/>
      <c r="B124" s="857"/>
      <c r="C124" s="851" t="s">
        <v>443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76.5</v>
      </c>
      <c r="BR124" s="867"/>
      <c r="BS124" s="867"/>
      <c r="BT124" s="867"/>
      <c r="BU124" s="867"/>
      <c r="BV124" s="867">
        <v>74.2</v>
      </c>
      <c r="BW124" s="867"/>
      <c r="BX124" s="867"/>
      <c r="BY124" s="867"/>
      <c r="BZ124" s="867"/>
      <c r="CA124" s="867">
        <v>65.3</v>
      </c>
      <c r="CB124" s="867"/>
      <c r="CC124" s="867"/>
      <c r="CD124" s="867"/>
      <c r="CE124" s="867"/>
      <c r="CF124" s="762"/>
      <c r="CG124" s="763"/>
      <c r="CH124" s="763"/>
      <c r="CI124" s="763"/>
      <c r="CJ124" s="898"/>
      <c r="CK124" s="906"/>
      <c r="CL124" s="906"/>
      <c r="CM124" s="906"/>
      <c r="CN124" s="906"/>
      <c r="CO124" s="907"/>
      <c r="CP124" s="871" t="s">
        <v>456</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445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457</v>
      </c>
      <c r="CL125" s="888"/>
      <c r="CM125" s="888"/>
      <c r="CN125" s="888"/>
      <c r="CO125" s="889"/>
      <c r="CP125" s="896" t="s">
        <v>458</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459</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460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7075</v>
      </c>
      <c r="AB127" s="816"/>
      <c r="AC127" s="816"/>
      <c r="AD127" s="816"/>
      <c r="AE127" s="817"/>
      <c r="AF127" s="818">
        <v>6673</v>
      </c>
      <c r="AG127" s="816"/>
      <c r="AH127" s="816"/>
      <c r="AI127" s="816"/>
      <c r="AJ127" s="817"/>
      <c r="AK127" s="818">
        <v>6685</v>
      </c>
      <c r="AL127" s="816"/>
      <c r="AM127" s="816"/>
      <c r="AN127" s="816"/>
      <c r="AO127" s="817"/>
      <c r="AP127" s="860">
        <v>0.1</v>
      </c>
      <c r="AQ127" s="861"/>
      <c r="AR127" s="861"/>
      <c r="AS127" s="861"/>
      <c r="AT127" s="862"/>
      <c r="AU127" s="232"/>
      <c r="AV127" s="232"/>
      <c r="AW127" s="232"/>
      <c r="AX127" s="877" t="s">
        <v>461</v>
      </c>
      <c r="AY127" s="848"/>
      <c r="AZ127" s="848"/>
      <c r="BA127" s="848"/>
      <c r="BB127" s="848"/>
      <c r="BC127" s="848"/>
      <c r="BD127" s="848"/>
      <c r="BE127" s="849"/>
      <c r="BF127" s="847" t="s">
        <v>462</v>
      </c>
      <c r="BG127" s="848"/>
      <c r="BH127" s="848"/>
      <c r="BI127" s="848"/>
      <c r="BJ127" s="848"/>
      <c r="BK127" s="848"/>
      <c r="BL127" s="849"/>
      <c r="BM127" s="847" t="s">
        <v>463</v>
      </c>
      <c r="BN127" s="848"/>
      <c r="BO127" s="848"/>
      <c r="BP127" s="848"/>
      <c r="BQ127" s="848"/>
      <c r="BR127" s="848"/>
      <c r="BS127" s="849"/>
      <c r="BT127" s="847" t="s">
        <v>464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465</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467</v>
      </c>
      <c r="X128" s="834"/>
      <c r="Y128" s="834"/>
      <c r="Z128" s="835"/>
      <c r="AA128" s="836">
        <v>9733</v>
      </c>
      <c r="AB128" s="837"/>
      <c r="AC128" s="837"/>
      <c r="AD128" s="837"/>
      <c r="AE128" s="838"/>
      <c r="AF128" s="839">
        <v>12583</v>
      </c>
      <c r="AG128" s="837"/>
      <c r="AH128" s="837"/>
      <c r="AI128" s="837"/>
      <c r="AJ128" s="838"/>
      <c r="AK128" s="839">
        <v>12010</v>
      </c>
      <c r="AL128" s="837"/>
      <c r="AM128" s="837"/>
      <c r="AN128" s="837"/>
      <c r="AO128" s="838"/>
      <c r="AP128" s="840"/>
      <c r="AQ128" s="841"/>
      <c r="AR128" s="841"/>
      <c r="AS128" s="841"/>
      <c r="AT128" s="842"/>
      <c r="AU128" s="232"/>
      <c r="AV128" s="232"/>
      <c r="AW128" s="232"/>
      <c r="AX128" s="843" t="s">
        <v>468</v>
      </c>
      <c r="AY128" s="844"/>
      <c r="AZ128" s="844"/>
      <c r="BA128" s="844"/>
      <c r="BB128" s="844"/>
      <c r="BC128" s="844"/>
      <c r="BD128" s="844"/>
      <c r="BE128" s="845"/>
      <c r="BF128" s="822" t="s">
        <v>121</v>
      </c>
      <c r="BG128" s="823"/>
      <c r="BH128" s="823"/>
      <c r="BI128" s="823"/>
      <c r="BJ128" s="823"/>
      <c r="BK128" s="823"/>
      <c r="BL128" s="846"/>
      <c r="BM128" s="822">
        <v>13.78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469</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470</v>
      </c>
      <c r="X129" s="813"/>
      <c r="Y129" s="813"/>
      <c r="Z129" s="814"/>
      <c r="AA129" s="815">
        <v>8126556</v>
      </c>
      <c r="AB129" s="816"/>
      <c r="AC129" s="816"/>
      <c r="AD129" s="816"/>
      <c r="AE129" s="817"/>
      <c r="AF129" s="818">
        <v>7949053</v>
      </c>
      <c r="AG129" s="816"/>
      <c r="AH129" s="816"/>
      <c r="AI129" s="816"/>
      <c r="AJ129" s="817"/>
      <c r="AK129" s="818">
        <v>7892694</v>
      </c>
      <c r="AL129" s="816"/>
      <c r="AM129" s="816"/>
      <c r="AN129" s="816"/>
      <c r="AO129" s="817"/>
      <c r="AP129" s="819"/>
      <c r="AQ129" s="820"/>
      <c r="AR129" s="820"/>
      <c r="AS129" s="820"/>
      <c r="AT129" s="821"/>
      <c r="AU129" s="233"/>
      <c r="AV129" s="233"/>
      <c r="AW129" s="233"/>
      <c r="AX129" s="787" t="s">
        <v>471</v>
      </c>
      <c r="AY129" s="788"/>
      <c r="AZ129" s="788"/>
      <c r="BA129" s="788"/>
      <c r="BB129" s="788"/>
      <c r="BC129" s="788"/>
      <c r="BD129" s="788"/>
      <c r="BE129" s="789"/>
      <c r="BF129" s="806" t="s">
        <v>121</v>
      </c>
      <c r="BG129" s="807"/>
      <c r="BH129" s="807"/>
      <c r="BI129" s="807"/>
      <c r="BJ129" s="807"/>
      <c r="BK129" s="807"/>
      <c r="BL129" s="808"/>
      <c r="BM129" s="806">
        <v>18.78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473</v>
      </c>
      <c r="X130" s="813"/>
      <c r="Y130" s="813"/>
      <c r="Z130" s="814"/>
      <c r="AA130" s="815">
        <v>1003968</v>
      </c>
      <c r="AB130" s="816"/>
      <c r="AC130" s="816"/>
      <c r="AD130" s="816"/>
      <c r="AE130" s="817"/>
      <c r="AF130" s="818">
        <v>942758</v>
      </c>
      <c r="AG130" s="816"/>
      <c r="AH130" s="816"/>
      <c r="AI130" s="816"/>
      <c r="AJ130" s="817"/>
      <c r="AK130" s="818">
        <v>835003</v>
      </c>
      <c r="AL130" s="816"/>
      <c r="AM130" s="816"/>
      <c r="AN130" s="816"/>
      <c r="AO130" s="817"/>
      <c r="AP130" s="819"/>
      <c r="AQ130" s="820"/>
      <c r="AR130" s="820"/>
      <c r="AS130" s="820"/>
      <c r="AT130" s="821"/>
      <c r="AU130" s="233"/>
      <c r="AV130" s="233"/>
      <c r="AW130" s="233"/>
      <c r="AX130" s="787" t="s">
        <v>474</v>
      </c>
      <c r="AY130" s="788"/>
      <c r="AZ130" s="788"/>
      <c r="BA130" s="788"/>
      <c r="BB130" s="788"/>
      <c r="BC130" s="788"/>
      <c r="BD130" s="788"/>
      <c r="BE130" s="789"/>
      <c r="BF130" s="790">
        <v>12.3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475</v>
      </c>
      <c r="X131" s="797"/>
      <c r="Y131" s="797"/>
      <c r="Z131" s="798"/>
      <c r="AA131" s="799">
        <v>7122588</v>
      </c>
      <c r="AB131" s="800"/>
      <c r="AC131" s="800"/>
      <c r="AD131" s="800"/>
      <c r="AE131" s="801"/>
      <c r="AF131" s="802">
        <v>7006295</v>
      </c>
      <c r="AG131" s="800"/>
      <c r="AH131" s="800"/>
      <c r="AI131" s="800"/>
      <c r="AJ131" s="801"/>
      <c r="AK131" s="802">
        <v>7057691</v>
      </c>
      <c r="AL131" s="800"/>
      <c r="AM131" s="800"/>
      <c r="AN131" s="800"/>
      <c r="AO131" s="801"/>
      <c r="AP131" s="803"/>
      <c r="AQ131" s="804"/>
      <c r="AR131" s="804"/>
      <c r="AS131" s="804"/>
      <c r="AT131" s="805"/>
      <c r="AU131" s="233"/>
      <c r="AV131" s="233"/>
      <c r="AW131" s="233"/>
      <c r="AX131" s="765" t="s">
        <v>476</v>
      </c>
      <c r="AY131" s="766"/>
      <c r="AZ131" s="766"/>
      <c r="BA131" s="766"/>
      <c r="BB131" s="766"/>
      <c r="BC131" s="766"/>
      <c r="BD131" s="766"/>
      <c r="BE131" s="767"/>
      <c r="BF131" s="768">
        <v>65.3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478</v>
      </c>
      <c r="W132" s="778"/>
      <c r="X132" s="778"/>
      <c r="Y132" s="778"/>
      <c r="Z132" s="779"/>
      <c r="AA132" s="780">
        <v>11.84659284</v>
      </c>
      <c r="AB132" s="781"/>
      <c r="AC132" s="781"/>
      <c r="AD132" s="781"/>
      <c r="AE132" s="782"/>
      <c r="AF132" s="783">
        <v>12.1796042</v>
      </c>
      <c r="AG132" s="781"/>
      <c r="AH132" s="781"/>
      <c r="AI132" s="781"/>
      <c r="AJ132" s="782"/>
      <c r="AK132" s="783">
        <v>13.08756646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479</v>
      </c>
      <c r="W133" s="757"/>
      <c r="X133" s="757"/>
      <c r="Y133" s="757"/>
      <c r="Z133" s="758"/>
      <c r="AA133" s="759">
        <v>12.1</v>
      </c>
      <c r="AB133" s="760"/>
      <c r="AC133" s="760"/>
      <c r="AD133" s="760"/>
      <c r="AE133" s="761"/>
      <c r="AF133" s="759">
        <v>11.7</v>
      </c>
      <c r="AG133" s="760"/>
      <c r="AH133" s="760"/>
      <c r="AI133" s="760"/>
      <c r="AJ133" s="761"/>
      <c r="AK133" s="759">
        <v>12.3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Yzdyl/LEcALNsh3YUcm/8ox4DROfSRL0DntH6QLMscS2VeWa3dCEycv9aPAni9DpbcT082Z5rgLYrdHP8IcAw==" saltValue="yDBJTA8XuIPY0ZLOlba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3HdTCmjEeCPeTJDcygZo4EMop5DzdNCo1dUFp4V2ijPed4POa3UrFS++Au5CsXfnZt9gYlMpY3YC5yHl6Hz0cA==" saltValue="v6W3dGFhLy/LcDYdpZJR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oFEdVnAGo3+PhHm1LD1MlsZCeW78Svx1NEwSwMxpE8hhCjxAHLJDDY1usxC7II4Ie9v9NlzQvpDlB7nCXPFOw==" saltValue="/o3Zigtiu1agEDOWE6qr8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488</v>
      </c>
      <c r="AL9" s="1167"/>
      <c r="AM9" s="1167"/>
      <c r="AN9" s="1168"/>
      <c r="AO9" s="281">
        <v>2400508</v>
      </c>
      <c r="AP9" s="281">
        <v>92416</v>
      </c>
      <c r="AQ9" s="282">
        <v>107616</v>
      </c>
      <c r="AR9" s="283">
        <v>-14.1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489</v>
      </c>
      <c r="AL10" s="1167"/>
      <c r="AM10" s="1167"/>
      <c r="AN10" s="1168"/>
      <c r="AO10" s="284">
        <v>54071</v>
      </c>
      <c r="AP10" s="284">
        <v>2082</v>
      </c>
      <c r="AQ10" s="285">
        <v>10095</v>
      </c>
      <c r="AR10" s="286">
        <v>-79.400000000000006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490</v>
      </c>
      <c r="AL11" s="1167"/>
      <c r="AM11" s="1167"/>
      <c r="AN11" s="1168"/>
      <c r="AO11" s="284">
        <v>4358</v>
      </c>
      <c r="AP11" s="284">
        <v>168</v>
      </c>
      <c r="AQ11" s="285">
        <v>1704</v>
      </c>
      <c r="AR11" s="286">
        <v>-90.1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491</v>
      </c>
      <c r="AL12" s="1167"/>
      <c r="AM12" s="1167"/>
      <c r="AN12" s="1168"/>
      <c r="AO12" s="284" t="s">
        <v>492</v>
      </c>
      <c r="AP12" s="284" t="s">
        <v>492</v>
      </c>
      <c r="AQ12" s="285">
        <v>7</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493</v>
      </c>
      <c r="AL13" s="1167"/>
      <c r="AM13" s="1167"/>
      <c r="AN13" s="1168"/>
      <c r="AO13" s="284">
        <v>85402</v>
      </c>
      <c r="AP13" s="284">
        <v>3288</v>
      </c>
      <c r="AQ13" s="285">
        <v>4110</v>
      </c>
      <c r="AR13" s="286">
        <v>-20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494</v>
      </c>
      <c r="AL14" s="1167"/>
      <c r="AM14" s="1167"/>
      <c r="AN14" s="1168"/>
      <c r="AO14" s="284">
        <v>40642</v>
      </c>
      <c r="AP14" s="284">
        <v>1565</v>
      </c>
      <c r="AQ14" s="285">
        <v>2451</v>
      </c>
      <c r="AR14" s="286">
        <v>-36.1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495</v>
      </c>
      <c r="AL15" s="1170"/>
      <c r="AM15" s="1170"/>
      <c r="AN15" s="1171"/>
      <c r="AO15" s="284">
        <v>-199685</v>
      </c>
      <c r="AP15" s="284">
        <v>-7688</v>
      </c>
      <c r="AQ15" s="285">
        <v>-6399</v>
      </c>
      <c r="AR15" s="286">
        <v>20.100000000000001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2385296</v>
      </c>
      <c r="AP16" s="284">
        <v>91830</v>
      </c>
      <c r="AQ16" s="285">
        <v>119584</v>
      </c>
      <c r="AR16" s="286">
        <v>-23.2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500</v>
      </c>
      <c r="AL21" s="1173"/>
      <c r="AM21" s="1173"/>
      <c r="AN21" s="1174"/>
      <c r="AO21" s="297">
        <v>10.28</v>
      </c>
      <c r="AP21" s="298">
        <v>10.86</v>
      </c>
      <c r="AQ21" s="299">
        <v>-0.57999999999999996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501</v>
      </c>
      <c r="AL22" s="1173"/>
      <c r="AM22" s="1173"/>
      <c r="AN22" s="1174"/>
      <c r="AO22" s="302">
        <v>96.9</v>
      </c>
      <c r="AP22" s="303">
        <v>97.3</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505</v>
      </c>
      <c r="AL32" s="1157"/>
      <c r="AM32" s="1157"/>
      <c r="AN32" s="1158"/>
      <c r="AO32" s="312">
        <v>1546274</v>
      </c>
      <c r="AP32" s="312">
        <v>59529</v>
      </c>
      <c r="AQ32" s="313">
        <v>75090</v>
      </c>
      <c r="AR32" s="314">
        <v>-20.7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506</v>
      </c>
      <c r="AL33" s="1157"/>
      <c r="AM33" s="1157"/>
      <c r="AN33" s="1158"/>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507</v>
      </c>
      <c r="AL34" s="1157"/>
      <c r="AM34" s="1157"/>
      <c r="AN34" s="1158"/>
      <c r="AO34" s="312" t="s">
        <v>492</v>
      </c>
      <c r="AP34" s="312" t="s">
        <v>492</v>
      </c>
      <c r="AQ34" s="313">
        <v>1</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508</v>
      </c>
      <c r="AL35" s="1157"/>
      <c r="AM35" s="1157"/>
      <c r="AN35" s="1158"/>
      <c r="AO35" s="312">
        <v>217733</v>
      </c>
      <c r="AP35" s="312">
        <v>8382</v>
      </c>
      <c r="AQ35" s="313">
        <v>17211</v>
      </c>
      <c r="AR35" s="314">
        <v>-51.3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509</v>
      </c>
      <c r="AL36" s="1157"/>
      <c r="AM36" s="1157"/>
      <c r="AN36" s="1158"/>
      <c r="AO36" s="312" t="s">
        <v>492</v>
      </c>
      <c r="AP36" s="312" t="s">
        <v>492</v>
      </c>
      <c r="AQ36" s="313">
        <v>2478</v>
      </c>
      <c r="AR36" s="314" t="s">
        <v>492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510</v>
      </c>
      <c r="AL37" s="1157"/>
      <c r="AM37" s="1157"/>
      <c r="AN37" s="1158"/>
      <c r="AO37" s="312">
        <v>6685</v>
      </c>
      <c r="AP37" s="312">
        <v>257</v>
      </c>
      <c r="AQ37" s="313">
        <v>654</v>
      </c>
      <c r="AR37" s="314">
        <v>-60.7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511</v>
      </c>
      <c r="AL38" s="1160"/>
      <c r="AM38" s="1160"/>
      <c r="AN38" s="1161"/>
      <c r="AO38" s="315">
        <v>1</v>
      </c>
      <c r="AP38" s="315">
        <v>0</v>
      </c>
      <c r="AQ38" s="316">
        <v>4</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512</v>
      </c>
      <c r="AL39" s="1160"/>
      <c r="AM39" s="1160"/>
      <c r="AN39" s="1161"/>
      <c r="AO39" s="312">
        <v>-12010</v>
      </c>
      <c r="AP39" s="312">
        <v>-462</v>
      </c>
      <c r="AQ39" s="313">
        <v>-3502</v>
      </c>
      <c r="AR39" s="314">
        <v>-86.8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513</v>
      </c>
      <c r="AL40" s="1157"/>
      <c r="AM40" s="1157"/>
      <c r="AN40" s="1158"/>
      <c r="AO40" s="312">
        <v>-835003</v>
      </c>
      <c r="AP40" s="312">
        <v>-32146</v>
      </c>
      <c r="AQ40" s="313">
        <v>-63750</v>
      </c>
      <c r="AR40" s="314">
        <v>-49.6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923680</v>
      </c>
      <c r="AP41" s="312">
        <v>35560</v>
      </c>
      <c r="AQ41" s="313">
        <v>28185</v>
      </c>
      <c r="AR41" s="314">
        <v>26.2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483</v>
      </c>
      <c r="AN49" s="1151" t="s">
        <v>516</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6145665</v>
      </c>
      <c r="AN51" s="334">
        <v>228056</v>
      </c>
      <c r="AO51" s="335">
        <v>45.9</v>
      </c>
      <c r="AP51" s="336">
        <v>94081</v>
      </c>
      <c r="AQ51" s="337">
        <v>10.5</v>
      </c>
      <c r="AR51" s="338">
        <v>35.4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2052268</v>
      </c>
      <c r="AN52" s="342">
        <v>76157</v>
      </c>
      <c r="AO52" s="343">
        <v>52.3</v>
      </c>
      <c r="AP52" s="344">
        <v>48949</v>
      </c>
      <c r="AQ52" s="345">
        <v>11.5</v>
      </c>
      <c r="AR52" s="346">
        <v>40.799999999999997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1812686</v>
      </c>
      <c r="AN53" s="334">
        <v>67871</v>
      </c>
      <c r="AO53" s="335">
        <v>-70.2</v>
      </c>
      <c r="AP53" s="336">
        <v>92632</v>
      </c>
      <c r="AQ53" s="337">
        <v>-1.5</v>
      </c>
      <c r="AR53" s="338">
        <v>-68.7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816391</v>
      </c>
      <c r="AN54" s="342">
        <v>30567</v>
      </c>
      <c r="AO54" s="343">
        <v>-59.9</v>
      </c>
      <c r="AP54" s="344">
        <v>47978</v>
      </c>
      <c r="AQ54" s="345">
        <v>-2</v>
      </c>
      <c r="AR54" s="346">
        <v>-57.9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3618051</v>
      </c>
      <c r="AN55" s="334">
        <v>136546</v>
      </c>
      <c r="AO55" s="335">
        <v>101.2</v>
      </c>
      <c r="AP55" s="336">
        <v>96469</v>
      </c>
      <c r="AQ55" s="337">
        <v>4.0999999999999996</v>
      </c>
      <c r="AR55" s="338">
        <v>97.1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2607292</v>
      </c>
      <c r="AN56" s="342">
        <v>98400</v>
      </c>
      <c r="AO56" s="343">
        <v>221.9</v>
      </c>
      <c r="AP56" s="344">
        <v>49775</v>
      </c>
      <c r="AQ56" s="345">
        <v>3.7</v>
      </c>
      <c r="AR56" s="346">
        <v>218.2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2957761</v>
      </c>
      <c r="AN57" s="334">
        <v>112317</v>
      </c>
      <c r="AO57" s="335">
        <v>-17.7</v>
      </c>
      <c r="AP57" s="336">
        <v>85743</v>
      </c>
      <c r="AQ57" s="337">
        <v>-11.1</v>
      </c>
      <c r="AR57" s="338">
        <v>-6.6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2398074</v>
      </c>
      <c r="AN58" s="342">
        <v>91064</v>
      </c>
      <c r="AO58" s="343">
        <v>-7.5</v>
      </c>
      <c r="AP58" s="344">
        <v>45231</v>
      </c>
      <c r="AQ58" s="345">
        <v>-9.1</v>
      </c>
      <c r="AR58" s="346">
        <v>1.6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1788145</v>
      </c>
      <c r="AN59" s="334">
        <v>68841</v>
      </c>
      <c r="AO59" s="335">
        <v>-38.700000000000003</v>
      </c>
      <c r="AP59" s="336">
        <v>92509</v>
      </c>
      <c r="AQ59" s="337">
        <v>7.9</v>
      </c>
      <c r="AR59" s="338">
        <v>-46.6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1014918</v>
      </c>
      <c r="AN60" s="342">
        <v>39073</v>
      </c>
      <c r="AO60" s="343">
        <v>-57.1</v>
      </c>
      <c r="AP60" s="344">
        <v>52274</v>
      </c>
      <c r="AQ60" s="345">
        <v>15.6</v>
      </c>
      <c r="AR60" s="346">
        <v>-72.7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3264462</v>
      </c>
      <c r="AN61" s="349">
        <v>122726</v>
      </c>
      <c r="AO61" s="350">
        <v>4.0999999999999996</v>
      </c>
      <c r="AP61" s="351">
        <v>92287</v>
      </c>
      <c r="AQ61" s="352">
        <v>2</v>
      </c>
      <c r="AR61" s="338">
        <v>2.1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1777789</v>
      </c>
      <c r="AN62" s="342">
        <v>67052</v>
      </c>
      <c r="AO62" s="343">
        <v>29.9</v>
      </c>
      <c r="AP62" s="344">
        <v>48841</v>
      </c>
      <c r="AQ62" s="345">
        <v>3.9</v>
      </c>
      <c r="AR62" s="346">
        <v>26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nPbcDKbsCXIDzorhI3pY7FeEUfJMnkBtk5tt5SjCHIYycsgF66Z1GURxOJKtnRw/m+XbBtrM7cpT2MSBr/EXw==" saltValue="4NDtGzs1SWUUMo61hipr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hLGmrwnx7mWSZPs1cpblwf+SObq0ObRp6P1Or9gCM3ayzr951IHiQ4eTaBjn211JcFYjAVreJP22UT+hi3AdPA==" saltValue="uAndVcdnd1N/WgAsUNOvH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115" zoomScaleNormal="11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A36MIyidJBVtd7q65vLRCTbwEGxVsSaf9lU4DKDb/s4AzwejAnON0zuQg5yExAgvTQyk4yO4WmEccx75BLZSuw==" saltValue="pvCSV3ByAmmAtyxBOiYsZ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115" zoomScaleNormal="11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5" t="s">
        <v>3</v>
      </c>
      <c r="D47" s="1175"/>
      <c r="E47" s="1176"/>
      <c r="F47" s="11">
        <v>19.420000000000002</v>
      </c>
      <c r="G47" s="12">
        <v>19.13</v>
      </c>
      <c r="H47" s="12">
        <v>19.18</v>
      </c>
      <c r="I47" s="12">
        <v>22.89</v>
      </c>
      <c r="J47" s="13">
        <v>23.69</v>
      </c>
    </row>
    <row r="48" spans="2:10" ht="57.75" customHeight="1" x14ac:dyDescent="0.15">
      <c r="B48" s="14"/>
      <c r="C48" s="1177" t="s">
        <v>4</v>
      </c>
      <c r="D48" s="1177"/>
      <c r="E48" s="1178"/>
      <c r="F48" s="15">
        <v>0.97</v>
      </c>
      <c r="G48" s="16">
        <v>1.59</v>
      </c>
      <c r="H48" s="16">
        <v>6.31</v>
      </c>
      <c r="I48" s="16">
        <v>1.21</v>
      </c>
      <c r="J48" s="17">
        <v>0.92</v>
      </c>
    </row>
    <row r="49" spans="2:10" ht="57.75" customHeight="1" thickBot="1" x14ac:dyDescent="0.2">
      <c r="B49" s="18"/>
      <c r="C49" s="1179" t="s">
        <v>5</v>
      </c>
      <c r="D49" s="1179"/>
      <c r="E49" s="1180"/>
      <c r="F49" s="19" t="s">
        <v>535</v>
      </c>
      <c r="G49" s="20">
        <v>8.2799999999999994</v>
      </c>
      <c r="H49" s="20">
        <v>9.36</v>
      </c>
      <c r="I49" s="20" t="s">
        <v>536</v>
      </c>
      <c r="J49" s="21" t="s">
        <v>537</v>
      </c>
    </row>
    <row r="50" spans="2:10" x14ac:dyDescent="0.15"/>
  </sheetData>
  <sheetProtection algorithmName="SHA-512" hashValue="pcfeJ3PCodRqERpn5LZnE32gSFRlQAcBsb35HLyXzbwC3cbZMJx1Qc/nzTkhCULNMspzOb5dVhU6uyE1xOiKpg==" saltValue="IEewPhmn20x50XLj9AJX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2025-03-05T02:11:14Z</cp:lastPrinted>
  <dcterms:created xsi:type="dcterms:W3CDTF">2025-02-19T04:38:41Z</dcterms:created>
  <dcterms:modified xsi:type="dcterms:W3CDTF">2025-09-24T07:24:38Z</dcterms:modified>
  <cp:category/>
</cp:coreProperties>
</file>