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総務)財政係\各種調査関係\※【財政状況資料集】\令和5年度\1回目\市→県\"/>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<sst xmlns="http://schemas.openxmlformats.org/spreadsheetml/2006/main" count="1088" uniqueCount="576">
  <si>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</si>
  <si>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</si>
  <si>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</si>
  <si>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</si>
  <si>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</si>
  <si>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</si>
  <si>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</si>
  <si>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</si>
  <si>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</si>
  <si>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</si>
  <si>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</si>
  <si>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</si>
  <si>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</si>
  <si>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</si>
  <si>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</si>
  <si>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</si>
  <si>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</si>
  <si>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</si>
  <si>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</si>
  <si>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</si>
  <si>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</si>
  <si>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</si>
  <si>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</si>
  <si>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</si>
  <si>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</si>
  <si>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</si>
  <si>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</si>
  <si>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</si>
  <si>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</si>
  <si>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</si>
  <si>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</si>
  <si>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</si>
  <si>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</si>
  <si>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</si>
  <si>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</si>
  <si>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</si>
  <si>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</si>
  <si>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</si>
  <si>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</si>
  <si>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</si>
  <si>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</si>
  <si>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</si>
  <si>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</si>
  <si>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</si>
  <si>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</si>
  <si>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</si>
  <si>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</si>
  <si>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</si>
  <si>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</si>
  <si>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</si>
  <si>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</si>
  <si>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</si>
  <si>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</si>
  <si>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</si>
  <si>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</si>
  <si>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</si>
  <si>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</si>
  <si>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</si>
  <si>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</si>
  <si>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</si>
  <si>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</si>
  <si>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</si>
  <si>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</si>
  <si>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</si>
  <si>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</si>
  <si>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</si>
  <si>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</si>
  <si>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</si>
  <si>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</si>
  <si>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</si>
  <si>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</si>
  <si>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</si>
  <si>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</si>
  <si>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</si>
  <si>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</si>
  <si>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</si>
  <si>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</si>
  <si>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</si>
  <si>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</si>
  <si>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</si>
  <si>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</si>
  <si>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</si>
  <si>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</si>
  <si>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</si>
  <si>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</si>
  <si>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</si>
  <si>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</si>
  <si>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</si>
  <si>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</si>
  <si>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</si>
  <si>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</si>
  <si>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</si>
  <si>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</si>
  <si>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</si>
  <si>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須崎市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</si>
  <si>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</si>
  <si>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</si>
  <si>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</si>
  <si>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</si>
  <si>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</si>
  <si>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</si>
  <si>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</si>
  <si>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</si>
  <si>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</si>
  <si>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</si>
  <si>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</si>
  <si>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</si>
  <si>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</si>
  <si>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</si>
  <si>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</si>
  <si>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</si>
  <si>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</si>
  <si>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</si>
  <si>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</si>
  <si>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</si>
  <si>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</si>
  <si>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</si>
  <si>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</si>
  <si>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</si>
  <si>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</si>
  <si>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</si>
  <si>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</si>
  <si>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</si>
  <si>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</si>
  <si>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</si>
  <si>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</si>
  <si>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</si>
  <si>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</si>
  <si>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</si>
  <si>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</si>
  <si>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</si>
  <si>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</si>
  <si>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</si>
  <si>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</si>
  <si>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</si>
  <si>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</si>
  <si>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</si>
  <si>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</si>
  <si>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</si>
  <si>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</si>
  <si>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</si>
  <si>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</si>
  <si>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6"/>
  </si>
  <si>
    <t>うち日本人(％)</t>
    <phoneticPr fontId="5"/>
  </si>
  <si>
    <t>-2.4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</si>
  <si>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</si>
  <si>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</si>
  <si>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</si>
  <si>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</si>
  <si>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</si>
  <si>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</si>
  <si>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</si>
  <si>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</si>
  <si>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</si>
  <si>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</si>
  <si>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</si>
  <si>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</si>
  <si>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</si>
  <si>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</si>
  <si>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</si>
  <si>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</si>
  <si>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</si>
  <si>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</si>
  <si>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</si>
  <si>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</si>
  <si>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</si>
  <si>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</si>
  <si>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</si>
  <si>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</si>
  <si>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</si>
  <si>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</si>
  <si>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</si>
  <si>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</si>
  <si>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</si>
  <si>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</si>
  <si>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</si>
  <si>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</si>
  <si>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</si>
  <si>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</si>
  <si>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</si>
  <si>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</si>
  <si>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</si>
  <si>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</si>
  <si>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</si>
  <si>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</si>
  <si>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</si>
  <si>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</si>
  <si>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</si>
  <si>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</si>
  <si>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</si>
  <si>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</si>
  <si>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</si>
  <si>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</si>
  <si>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</si>
  <si>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</si>
  <si>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</si>
  <si>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</si>
  <si>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</si>
  <si>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</si>
  <si>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</si>
  <si>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</si>
  <si>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</si>
  <si>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</si>
  <si>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高知県須崎市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</si>
  <si>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</si>
  <si>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</si>
  <si>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</si>
  <si>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</si>
  <si>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</si>
  <si>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</si>
  <si>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</si>
  <si>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</si>
  <si>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</si>
  <si>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</si>
  <si>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</si>
  <si>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</si>
  <si>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</si>
  <si>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</si>
  <si>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</si>
  <si>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</si>
  <si>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</si>
  <si>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</si>
  <si>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</si>
  <si>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</si>
  <si>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</si>
  <si>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</si>
  <si>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</si>
  <si>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</si>
  <si>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</si>
  <si>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</si>
  <si>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</si>
  <si>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</si>
  <si>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</si>
  <si>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</si>
  <si>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</si>
  <si>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</si>
  <si>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</si>
  <si>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</si>
  <si>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</si>
  <si>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</si>
  <si>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</si>
  <si>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</si>
  <si>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</si>
  <si>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</si>
  <si>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</si>
  <si>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</si>
  <si>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</si>
  <si>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</si>
  <si>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</si>
  <si>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</si>
  <si>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</si>
  <si>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</si>
  <si>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</si>
  <si>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</si>
  <si>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</si>
  <si>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</si>
  <si>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</si>
  <si>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</si>
  <si>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</si>
  <si>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</si>
  <si>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</si>
  <si>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</si>
  <si>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</si>
  <si>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</si>
  <si>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</si>
  <si>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</si>
  <si>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</si>
  <si>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</si>
  <si>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</si>
  <si>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</si>
  <si>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</si>
  <si>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</si>
  <si>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</si>
  <si>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</si>
  <si>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</si>
  <si>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</si>
  <si>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</si>
  <si>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</si>
  <si>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</si>
  <si>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</si>
  <si>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</si>
  <si>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</si>
  <si>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</si>
  <si>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</si>
  <si>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</si>
  <si>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</si>
  <si>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</si>
  <si>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</si>
  <si>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</si>
  <si>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</si>
  <si>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</si>
  <si>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</si>
  <si>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</si>
  <si>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</si>
  <si>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</si>
  <si>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</si>
  <si>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</si>
  <si>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</si>
  <si>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</si>
  <si>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</si>
  <si>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</si>
  <si>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</si>
  <si>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</si>
  <si>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</si>
  <si>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</si>
  <si>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</si>
  <si>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</si>
  <si>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</si>
  <si>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</si>
  <si>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</si>
  <si>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</si>
  <si>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</si>
  <si>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</si>
  <si>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</si>
  <si>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</si>
  <si>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</si>
  <si>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</si>
  <si>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</si>
  <si>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</si>
  <si>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</si>
  <si>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</si>
  <si>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</si>
  <si>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</si>
  <si>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</si>
  <si>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</si>
  <si>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</si>
  <si>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</si>
  <si>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</si>
  <si>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</si>
  <si>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</si>
  <si>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</si>
  <si>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</si>
  <si>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</si>
  <si>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</si>
  <si>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</si>
  <si>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</si>
  <si>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</si>
  <si>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</si>
  <si>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</si>
  <si>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</si>
  <si>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</si>
  <si>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</si>
  <si>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</si>
  <si>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</si>
  <si>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</si>
  <si>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</si>
  <si>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</si>
  <si>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</si>
  <si>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</si>
  <si>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</si>
  <si>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</si>
  <si>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</si>
  <si>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</si>
  <si>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</si>
  <si>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高知県須崎市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</si>
  <si>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</si>
  <si>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</si>
  <si>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</si>
  <si>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</si>
  <si>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</si>
  <si>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</si>
  <si>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</si>
  <si>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</si>
  <si>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</si>
  <si>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</si>
  <si>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</si>
  <si>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</si>
  <si>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</si>
  <si>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</si>
  <si>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</si>
  <si>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</si>
  <si>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</si>
  <si>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</si>
  <si>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</si>
  <si>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</si>
  <si>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</si>
  <si>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バス事業特別会計</t>
    <phoneticPr fontId="5"/>
  </si>
  <si>
    <t>スクールバス特別会計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</si>
  <si>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</si>
  <si>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</si>
  <si>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</si>
  <si>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</si>
  <si>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</si>
  <si>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</si>
  <si>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</si>
  <si>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</si>
  <si>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</si>
  <si>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</si>
  <si>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</si>
  <si>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</si>
  <si>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</si>
  <si>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</si>
  <si>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</si>
  <si>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</si>
  <si>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</si>
  <si>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</si>
  <si>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</si>
  <si>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</si>
  <si>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漁業集落排水事業特別会計</t>
    <phoneticPr fontId="5"/>
  </si>
  <si>
    <t>巡航船事業特別会計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</si>
  <si>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</si>
  <si>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</si>
  <si>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</si>
  <si>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</si>
  <si>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</si>
  <si>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</si>
  <si>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</si>
  <si>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</si>
  <si>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</si>
  <si>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</si>
  <si>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</si>
  <si>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</si>
  <si>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</si>
  <si>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</si>
  <si>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</si>
  <si>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</si>
  <si>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</si>
  <si>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</si>
  <si>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</si>
  <si>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</si>
  <si>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</si>
  <si>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</si>
  <si>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</si>
  <si>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</si>
  <si>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</si>
  <si>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</si>
  <si>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</si>
  <si>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</si>
  <si>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</si>
  <si>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</si>
  <si>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</si>
  <si>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</si>
  <si>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</si>
  <si>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</si>
  <si>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</si>
  <si>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</si>
  <si>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</si>
  <si>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</si>
  <si>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</si>
  <si>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</si>
  <si>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</si>
  <si>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</si>
  <si>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</si>
  <si>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</si>
  <si>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</si>
  <si>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</si>
  <si>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</si>
  <si>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</si>
  <si>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</si>
  <si>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</si>
  <si>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</si>
  <si>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</si>
  <si>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</si>
  <si>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</si>
  <si>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</si>
  <si>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</si>
  <si>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</si>
  <si>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</si>
  <si>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</si>
  <si>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</si>
  <si>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</si>
  <si>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</si>
  <si>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</si>
  <si>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</si>
  <si>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</si>
  <si>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</si>
  <si>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</si>
  <si>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</si>
  <si>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</si>
  <si>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</si>
  <si>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</si>
  <si>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</si>
  <si>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</si>
  <si>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</si>
  <si>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</si>
  <si>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</si>
  <si>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</si>
  <si>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</si>
  <si>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</si>
  <si>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</si>
  <si>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</si>
  <si>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</si>
  <si>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</si>
  <si>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</si>
  <si>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</si>
  <si>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</si>
  <si>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</si>
  <si>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</si>
  <si>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</si>
  <si>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</si>
  <si>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</si>
  <si>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</si>
  <si>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</si>
  <si>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</si>
  <si>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</si>
  <si>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</si>
  <si>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</si>
  <si>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</si>
  <si>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</si>
  <si>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</si>
  <si>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</si>
  <si>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</si>
  <si>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</si>
  <si>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</si>
  <si>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</si>
  <si>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</si>
  <si>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</si>
  <si>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</si>
  <si>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</si>
  <si>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</si>
  <si>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</si>
  <si>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</si>
  <si>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</si>
  <si>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</si>
  <si>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</si>
  <si>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</si>
  <si>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</si>
  <si>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</si>
  <si>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</si>
  <si>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</si>
  <si>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</si>
  <si>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</si>
  <si>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</si>
  <si>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</si>
  <si>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</si>
  <si>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</si>
  <si>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</si>
  <si>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</si>
  <si>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</si>
  <si>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</si>
  <si>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</si>
  <si>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</si>
  <si>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</si>
  <si>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</si>
  <si>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</si>
  <si>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1.04</t>
  </si>
  <si>
    <t>▲ 3.00</t>
  </si>
  <si>
    <t>▲ 7.38</t>
  </si>
  <si>
    <t>住宅新築資金等貸付事業特別会計</t>
  </si>
  <si>
    <t>▲ 3.38</t>
  </si>
  <si>
    <t>▲ 2.89</t>
  </si>
  <si>
    <t>▲ 2.57</t>
  </si>
  <si>
    <t>▲ 2.50</t>
  </si>
  <si>
    <t>▲ 2.19</t>
  </si>
  <si>
    <t>水道事業会計</t>
  </si>
  <si>
    <t>一般会計</t>
  </si>
  <si>
    <t>国民健康保険特別会計</t>
  </si>
  <si>
    <t>介護保険特別会計</t>
  </si>
  <si>
    <t>後期高齢者医療特別会計</t>
  </si>
  <si>
    <t>下水道事業特別会計</t>
  </si>
  <si>
    <t>漁業集落排水事業特別会計</t>
  </si>
  <si>
    <t>その他会計（赤字）</t>
  </si>
  <si>
    <t>その他会計（黒字）</t>
  </si>
  <si>
    <t>R01</t>
    <phoneticPr fontId="5"/>
  </si>
  <si>
    <t>R02</t>
    <phoneticPr fontId="5"/>
  </si>
  <si>
    <t>R03</t>
    <phoneticPr fontId="5"/>
  </si>
  <si>
    <t>R04</t>
    <phoneticPr fontId="5"/>
  </si>
  <si>
    <t>R05</t>
    <phoneticPr fontId="5"/>
  </si>
  <si>
    <t>高幡消防組合</t>
    <rPh sb="0" eb="2">
      <t>コウバン</t>
    </rPh>
    <rPh sb="2" eb="4">
      <t>ショウボウ</t>
    </rPh>
    <rPh sb="4" eb="6">
      <t>クミアイ</t>
    </rPh>
    <phoneticPr fontId="36"/>
  </si>
  <si>
    <t>高幡東部清掃組合</t>
    <rPh sb="0" eb="2">
      <t>コウバン</t>
    </rPh>
    <rPh sb="2" eb="4">
      <t>トウブ</t>
    </rPh>
    <rPh sb="4" eb="6">
      <t>セイソウ</t>
    </rPh>
    <rPh sb="6" eb="8">
      <t>クミアイ</t>
    </rPh>
    <phoneticPr fontId="36"/>
  </si>
  <si>
    <t>高幡広域市町村圏事務組合（一般会計）</t>
    <rPh sb="0" eb="2">
      <t>コウバン</t>
    </rPh>
    <rPh sb="2" eb="4">
      <t>コウイキ</t>
    </rPh>
    <rPh sb="4" eb="7">
      <t>シチョウソン</t>
    </rPh>
    <rPh sb="7" eb="8">
      <t>ケン</t>
    </rPh>
    <rPh sb="8" eb="10">
      <t>ジム</t>
    </rPh>
    <rPh sb="10" eb="12">
      <t>クミアイ</t>
    </rPh>
    <rPh sb="13" eb="15">
      <t>イッパン</t>
    </rPh>
    <rPh sb="15" eb="17">
      <t>カイケイ</t>
    </rPh>
    <phoneticPr fontId="36"/>
  </si>
  <si>
    <t>高幡広域市町村圏事務組合（滞納整理事業特別会計）</t>
    <rPh sb="0" eb="2">
      <t>コウバン</t>
    </rPh>
    <rPh sb="2" eb="4">
      <t>コウイキ</t>
    </rPh>
    <rPh sb="4" eb="7">
      <t>シチョウソン</t>
    </rPh>
    <rPh sb="7" eb="8">
      <t>ケン</t>
    </rPh>
    <rPh sb="8" eb="10">
      <t>ジム</t>
    </rPh>
    <rPh sb="10" eb="12">
      <t>クミアイ</t>
    </rPh>
    <rPh sb="13" eb="15">
      <t>タイノウ</t>
    </rPh>
    <rPh sb="15" eb="17">
      <t>セイリ</t>
    </rPh>
    <rPh sb="17" eb="19">
      <t>ジギョウ</t>
    </rPh>
    <rPh sb="19" eb="21">
      <t>トクベツ</t>
    </rPh>
    <rPh sb="21" eb="23">
      <t>カイケイ</t>
    </rPh>
    <phoneticPr fontId="36"/>
  </si>
  <si>
    <t>高幡障害者支援施設組合</t>
    <rPh sb="0" eb="2">
      <t>コウバン</t>
    </rPh>
    <rPh sb="2" eb="5">
      <t>ショウガイシャ</t>
    </rPh>
    <rPh sb="5" eb="7">
      <t>シエン</t>
    </rPh>
    <rPh sb="7" eb="9">
      <t>シセツ</t>
    </rPh>
    <rPh sb="9" eb="11">
      <t>クミアイ</t>
    </rPh>
    <phoneticPr fontId="36"/>
  </si>
  <si>
    <t>こうち人づくり広域連合</t>
    <rPh sb="3" eb="4">
      <t>ヒト</t>
    </rPh>
    <rPh sb="7" eb="9">
      <t>コウイキ</t>
    </rPh>
    <rPh sb="9" eb="11">
      <t>レンゴウ</t>
    </rPh>
    <phoneticPr fontId="36"/>
  </si>
  <si>
    <t>高陵特別養護老人ホーム組合（一般会計）</t>
    <rPh sb="0" eb="1">
      <t>コウ</t>
    </rPh>
    <rPh sb="1" eb="2">
      <t>リョウ</t>
    </rPh>
    <rPh sb="2" eb="4">
      <t>トクベツ</t>
    </rPh>
    <rPh sb="4" eb="6">
      <t>ヨウゴ</t>
    </rPh>
    <rPh sb="6" eb="8">
      <t>ロウジン</t>
    </rPh>
    <rPh sb="11" eb="13">
      <t>クミアイ</t>
    </rPh>
    <rPh sb="14" eb="16">
      <t>イッパン</t>
    </rPh>
    <rPh sb="16" eb="18">
      <t>カイケイ</t>
    </rPh>
    <phoneticPr fontId="36"/>
  </si>
  <si>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36"/>
  </si>
  <si>
    <t>高知県後期高齢者医療広域連合（後期高齢者医療特別会計）</t>
    <rPh sb="0" eb="3">
      <t>コウチケン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6"/>
  </si>
  <si>
    <t>-</t>
    <phoneticPr fontId="2"/>
  </si>
  <si>
    <t>須崎市土地開発公社</t>
    <rPh sb="0" eb="3">
      <t>スサキシ</t>
    </rPh>
    <rPh sb="3" eb="5">
      <t>トチ</t>
    </rPh>
    <rPh sb="5" eb="7">
      <t>カイハツ</t>
    </rPh>
    <rPh sb="7" eb="9">
      <t>コウシャ</t>
    </rPh>
    <phoneticPr fontId="36"/>
  </si>
  <si>
    <t>須崎市道の駅</t>
    <rPh sb="0" eb="3">
      <t>スサキシ</t>
    </rPh>
    <rPh sb="3" eb="4">
      <t>ミチ</t>
    </rPh>
    <rPh sb="5" eb="6">
      <t>エキ</t>
    </rPh>
    <phoneticPr fontId="38"/>
  </si>
  <si>
    <t>-</t>
    <phoneticPr fontId="2"/>
  </si>
  <si>
    <t>すさきがすきさ応援基金</t>
    <rPh sb="7" eb="9">
      <t>オウエン</t>
    </rPh>
    <rPh sb="9" eb="11">
      <t>キキン</t>
    </rPh>
    <phoneticPr fontId="5"/>
  </si>
  <si>
    <t>施設等整備基金</t>
    <rPh sb="0" eb="3">
      <t>シセツトウ</t>
    </rPh>
    <rPh sb="3" eb="5">
      <t>セイビ</t>
    </rPh>
    <rPh sb="5" eb="7">
      <t>キキン</t>
    </rPh>
    <phoneticPr fontId="2"/>
  </si>
  <si>
    <t>まち・ひと・しごと創生推進基金</t>
    <rPh sb="9" eb="13">
      <t>ソウセイスイシン</t>
    </rPh>
    <rPh sb="13" eb="15">
      <t>キキン</t>
    </rPh>
    <phoneticPr fontId="2"/>
  </si>
  <si>
    <t>高齢者福祉基金</t>
    <phoneticPr fontId="2"/>
  </si>
  <si>
    <t>森林環境譲与税基金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</si>
</sst>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F1C1-44F9-BCD6-1383D793640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129864</c:v>
                </c:pt>
                <c:pt idx="1">
                  <c:v>64089</c:v>
                </c:pt>
                <c:pt idx="2">
                  <c:v>153117</c:v>
                </c:pt>
                <c:pt idx="3">
                  <c:v>107997</c:v>
                </c:pt>
                <c:pt idx="4">
                  <c:v>163029</c:v>
                </c:pt>
              </c:numCache>
            </c:numRef>
          </c:val>
          <c:smooth val="0"/>
          <c:extLst>
            <c:ext xmlns:c16="http://schemas.microsoft.com/office/drawing/2014/chart" uri="{C3380CC4-5D6E-409C-BE32-E72D297353CC}">
              <c16:uniqueId val="{00000001-F1C1-44F9-BCD6-1383D793640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7.21</c:v>
                </c:pt>
                <c:pt idx="1">
                  <c:v>3.98</c:v>
                </c:pt>
                <c:pt idx="2">
                  <c:v>12.31</c:v>
                </c:pt>
                <c:pt idx="3">
                  <c:v>5.4</c:v>
                </c:pt>
                <c:pt idx="4">
                  <c:v>7.01</c:v>
                </c:pt>
              </c:numCache>
            </c:numRef>
          </c:val>
          <c:extLst>
            <c:ext xmlns:c16="http://schemas.microsoft.com/office/drawing/2014/chart" uri="{C3380CC4-5D6E-409C-BE32-E72D297353CC}">
              <c16:uniqueId val="{00000000-A73B-4EAF-936B-C150CC7C0AA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4.75</c:v>
                </c:pt>
                <c:pt idx="1">
                  <c:v>4.6100000000000003</c:v>
                </c:pt>
                <c:pt idx="2">
                  <c:v>4.43</c:v>
                </c:pt>
                <c:pt idx="3">
                  <c:v>11.54</c:v>
                </c:pt>
                <c:pt idx="4">
                  <c:v>14.36</c:v>
                </c:pt>
              </c:numCache>
            </c:numRef>
          </c:val>
          <c:extLst>
            <c:ext xmlns:c16="http://schemas.microsoft.com/office/drawing/2014/chart" uri="{C3380CC4-5D6E-409C-BE32-E72D297353CC}">
              <c16:uniqueId val="{00000001-A73B-4EAF-936B-C150CC7C0AA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-1.04</c:v>
                </c:pt>
                <c:pt idx="1">
                  <c:v>-3</c:v>
                </c:pt>
                <c:pt idx="2">
                  <c:v>8.5</c:v>
                </c:pt>
                <c:pt idx="3">
                  <c:v>-7.38</c:v>
                </c:pt>
                <c:pt idx="4">
                  <c:v>1.6</c:v>
                </c:pt>
              </c:numCache>
            </c:numRef>
          </c:val>
          <c:smooth val="0"/>
          <c:extLst>
            <c:ext xmlns:c16="http://schemas.microsoft.com/office/drawing/2014/chart" uri="{C3380CC4-5D6E-409C-BE32-E72D297353CC}">
              <c16:uniqueId val="{00000002-A73B-4EAF-936B-C150CC7C0AA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F6D-4EE8-8087-141EE1113A1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F6D-4EE8-8087-141EE1113A17}"/>
            </c:ext>
          </c:extLst>
        </c:ser>
        <c:ser>
          <c:idx val="2"/>
          <c:order val="2"/>
          <c:tx>
            <c:strRef>
              <c:f>データシート!$A$29</c:f>
              <c:strCache>
                <c:ptCount val="1"/>
                <c:pt idx="0">
                  <c:v>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2-7F6D-4EE8-8087-141EE1113A17}"/>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0.22</c:v>
                </c:pt>
              </c:numCache>
            </c:numRef>
          </c:val>
          <c:extLst>
            <c:ext xmlns:c16="http://schemas.microsoft.com/office/drawing/2014/chart" uri="{C3380CC4-5D6E-409C-BE32-E72D297353CC}">
              <c16:uniqueId val="{00000003-7F6D-4EE8-8087-141EE1113A1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0.26</c:v>
                </c:pt>
                <c:pt idx="2">
                  <c:v>#N/A</c:v>
                </c:pt>
                <c:pt idx="3">
                  <c:v>0.23</c:v>
                </c:pt>
                <c:pt idx="4">
                  <c:v>#N/A</c:v>
                </c:pt>
                <c:pt idx="5">
                  <c:v>0.24</c:v>
                </c:pt>
                <c:pt idx="6">
                  <c:v>#N/A</c:v>
                </c:pt>
                <c:pt idx="7">
                  <c:v>0.24</c:v>
                </c:pt>
                <c:pt idx="8">
                  <c:v>#N/A</c:v>
                </c:pt>
                <c:pt idx="9">
                  <c:v>0.25</c:v>
                </c:pt>
              </c:numCache>
            </c:numRef>
          </c:val>
          <c:extLst>
            <c:ext xmlns:c16="http://schemas.microsoft.com/office/drawing/2014/chart" uri="{C3380CC4-5D6E-409C-BE32-E72D297353CC}">
              <c16:uniqueId val="{00000004-7F6D-4EE8-8087-141EE1113A1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0.17</c:v>
                </c:pt>
                <c:pt idx="2">
                  <c:v>#N/A</c:v>
                </c:pt>
                <c:pt idx="3">
                  <c:v>0.59</c:v>
                </c:pt>
                <c:pt idx="4">
                  <c:v>#N/A</c:v>
                </c:pt>
                <c:pt idx="5">
                  <c:v>1.35</c:v>
                </c:pt>
                <c:pt idx="6">
                  <c:v>#N/A</c:v>
                </c:pt>
                <c:pt idx="7">
                  <c:v>2.33</c:v>
                </c:pt>
                <c:pt idx="8">
                  <c:v>#N/A</c:v>
                </c:pt>
                <c:pt idx="9">
                  <c:v>0.83</c:v>
                </c:pt>
              </c:numCache>
            </c:numRef>
          </c:val>
          <c:extLst>
            <c:ext xmlns:c16="http://schemas.microsoft.com/office/drawing/2014/chart" uri="{C3380CC4-5D6E-409C-BE32-E72D297353CC}">
              <c16:uniqueId val="{00000005-7F6D-4EE8-8087-141EE1113A1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0.13</c:v>
                </c:pt>
                <c:pt idx="2">
                  <c:v>#N/A</c:v>
                </c:pt>
                <c:pt idx="3">
                  <c:v>0.35</c:v>
                </c:pt>
                <c:pt idx="4">
                  <c:v>#N/A</c:v>
                </c:pt>
                <c:pt idx="5">
                  <c:v>0.7</c:v>
                </c:pt>
                <c:pt idx="6">
                  <c:v>#N/A</c:v>
                </c:pt>
                <c:pt idx="7">
                  <c:v>1.1299999999999999</c:v>
                </c:pt>
                <c:pt idx="8">
                  <c:v>#N/A</c:v>
                </c:pt>
                <c:pt idx="9">
                  <c:v>1.8</c:v>
                </c:pt>
              </c:numCache>
            </c:numRef>
          </c:val>
          <c:extLst>
            <c:ext xmlns:c16="http://schemas.microsoft.com/office/drawing/2014/chart" uri="{C3380CC4-5D6E-409C-BE32-E72D297353CC}">
              <c16:uniqueId val="{00000006-7F6D-4EE8-8087-141EE1113A1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10.6</c:v>
                </c:pt>
                <c:pt idx="2">
                  <c:v>#N/A</c:v>
                </c:pt>
                <c:pt idx="3">
                  <c:v>6.88</c:v>
                </c:pt>
                <c:pt idx="4">
                  <c:v>#N/A</c:v>
                </c:pt>
                <c:pt idx="5">
                  <c:v>14.88</c:v>
                </c:pt>
                <c:pt idx="6">
                  <c:v>#N/A</c:v>
                </c:pt>
                <c:pt idx="7">
                  <c:v>7.9</c:v>
                </c:pt>
                <c:pt idx="8">
                  <c:v>#N/A</c:v>
                </c:pt>
                <c:pt idx="9">
                  <c:v>9.1999999999999993</c:v>
                </c:pt>
              </c:numCache>
            </c:numRef>
          </c:val>
          <c:extLst>
            <c:ext xmlns:c16="http://schemas.microsoft.com/office/drawing/2014/chart" uri="{C3380CC4-5D6E-409C-BE32-E72D297353CC}">
              <c16:uniqueId val="{00000007-7F6D-4EE8-8087-141EE1113A1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8.66</c:v>
                </c:pt>
                <c:pt idx="2">
                  <c:v>#N/A</c:v>
                </c:pt>
                <c:pt idx="3">
                  <c:v>9.34</c:v>
                </c:pt>
                <c:pt idx="4">
                  <c:v>#N/A</c:v>
                </c:pt>
                <c:pt idx="5">
                  <c:v>9.41</c:v>
                </c:pt>
                <c:pt idx="6">
                  <c:v>#N/A</c:v>
                </c:pt>
                <c:pt idx="7">
                  <c:v>9.9600000000000009</c:v>
                </c:pt>
                <c:pt idx="8">
                  <c:v>#N/A</c:v>
                </c:pt>
                <c:pt idx="9">
                  <c:v>10.220000000000001</c:v>
                </c:pt>
              </c:numCache>
            </c:numRef>
          </c:val>
          <c:extLst>
            <c:ext xmlns:c16="http://schemas.microsoft.com/office/drawing/2014/chart" uri="{C3380CC4-5D6E-409C-BE32-E72D297353CC}">
              <c16:uniqueId val="{00000008-7F6D-4EE8-8087-141EE1113A17}"/>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3.38</c:v>
                </c:pt>
                <c:pt idx="1">
                  <c:v>#N/A</c:v>
                </c:pt>
                <c:pt idx="2">
                  <c:v>2.89</c:v>
                </c:pt>
                <c:pt idx="3">
                  <c:v>#N/A</c:v>
                </c:pt>
                <c:pt idx="4">
                  <c:v>2.57</c:v>
                </c:pt>
                <c:pt idx="5">
                  <c:v>#N/A</c:v>
                </c:pt>
                <c:pt idx="6">
                  <c:v>2.5</c:v>
                </c:pt>
                <c:pt idx="7">
                  <c:v>#N/A</c:v>
                </c:pt>
                <c:pt idx="8">
                  <c:v>2.19</c:v>
                </c:pt>
                <c:pt idx="9">
                  <c:v>#N/A</c:v>
                </c:pt>
              </c:numCache>
            </c:numRef>
          </c:val>
          <c:extLst>
            <c:ext xmlns:c16="http://schemas.microsoft.com/office/drawing/2014/chart" uri="{C3380CC4-5D6E-409C-BE32-E72D297353CC}">
              <c16:uniqueId val="{00000009-7F6D-4EE8-8087-141EE1113A1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1382</c:v>
                </c:pt>
                <c:pt idx="5">
                  <c:v>1365</c:v>
                </c:pt>
                <c:pt idx="8">
                  <c:v>1416</c:v>
                </c:pt>
                <c:pt idx="11">
                  <c:v>1437</c:v>
                </c:pt>
                <c:pt idx="14">
                  <c:v>1220</c:v>
                </c:pt>
              </c:numCache>
            </c:numRef>
          </c:val>
          <c:extLst>
            <c:ext xmlns:c16="http://schemas.microsoft.com/office/drawing/2014/chart" uri="{C3380CC4-5D6E-409C-BE32-E72D297353CC}">
              <c16:uniqueId val="{00000000-22B6-4355-9C29-E7C6490973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2B6-4355-9C29-E7C6490973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27</c:v>
                </c:pt>
                <c:pt idx="3">
                  <c:v>22</c:v>
                </c:pt>
                <c:pt idx="6">
                  <c:v>10</c:v>
                </c:pt>
                <c:pt idx="9">
                  <c:v>10</c:v>
                </c:pt>
                <c:pt idx="12">
                  <c:v>15</c:v>
                </c:pt>
              </c:numCache>
            </c:numRef>
          </c:val>
          <c:extLst>
            <c:ext xmlns:c16="http://schemas.microsoft.com/office/drawing/2014/chart" uri="{C3380CC4-5D6E-409C-BE32-E72D297353CC}">
              <c16:uniqueId val="{00000002-22B6-4355-9C29-E7C6490973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3-22B6-4355-9C29-E7C6490973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262</c:v>
                </c:pt>
                <c:pt idx="3">
                  <c:v>281</c:v>
                </c:pt>
                <c:pt idx="6">
                  <c:v>270</c:v>
                </c:pt>
                <c:pt idx="9">
                  <c:v>263</c:v>
                </c:pt>
                <c:pt idx="12">
                  <c:v>278</c:v>
                </c:pt>
              </c:numCache>
            </c:numRef>
          </c:val>
          <c:extLst>
            <c:ext xmlns:c16="http://schemas.microsoft.com/office/drawing/2014/chart" uri="{C3380CC4-5D6E-409C-BE32-E72D297353CC}">
              <c16:uniqueId val="{00000004-22B6-4355-9C29-E7C6490973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B6-4355-9C29-E7C6490973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2B6-4355-9C29-E7C6490973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1923</c:v>
                </c:pt>
                <c:pt idx="3">
                  <c:v>1932</c:v>
                </c:pt>
                <c:pt idx="6">
                  <c:v>1866</c:v>
                </c:pt>
                <c:pt idx="9">
                  <c:v>1810</c:v>
                </c:pt>
                <c:pt idx="12">
                  <c:v>1829</c:v>
                </c:pt>
              </c:numCache>
            </c:numRef>
          </c:val>
          <c:extLst>
            <c:ext xmlns:c16="http://schemas.microsoft.com/office/drawing/2014/chart" uri="{C3380CC4-5D6E-409C-BE32-E72D297353CC}">
              <c16:uniqueId val="{00000007-22B6-4355-9C29-E7C64909732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832</c:v>
                </c:pt>
                <c:pt idx="2">
                  <c:v>#N/A</c:v>
                </c:pt>
                <c:pt idx="3">
                  <c:v>#N/A</c:v>
                </c:pt>
                <c:pt idx="4">
                  <c:v>872</c:v>
                </c:pt>
                <c:pt idx="5">
                  <c:v>#N/A</c:v>
                </c:pt>
                <c:pt idx="6">
                  <c:v>#N/A</c:v>
                </c:pt>
                <c:pt idx="7">
                  <c:v>732</c:v>
                </c:pt>
                <c:pt idx="8">
                  <c:v>#N/A</c:v>
                </c:pt>
                <c:pt idx="9">
                  <c:v>#N/A</c:v>
                </c:pt>
                <c:pt idx="10">
                  <c:v>648</c:v>
                </c:pt>
                <c:pt idx="11">
                  <c:v>#N/A</c:v>
                </c:pt>
                <c:pt idx="12">
                  <c:v>#N/A</c:v>
                </c:pt>
                <c:pt idx="13">
                  <c:v>904</c:v>
                </c:pt>
                <c:pt idx="14">
                  <c:v>#N/A</c:v>
                </c:pt>
              </c:numCache>
            </c:numRef>
          </c:val>
          <c:smooth val="0"/>
          <c:extLst>
            <c:ext xmlns:c16="http://schemas.microsoft.com/office/drawing/2014/chart" uri="{C3380CC4-5D6E-409C-BE32-E72D297353CC}">
              <c16:uniqueId val="{00000008-22B6-4355-9C29-E7C64909732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13511</c:v>
                </c:pt>
                <c:pt idx="5">
                  <c:v>13869</c:v>
                </c:pt>
                <c:pt idx="8">
                  <c:v>14067</c:v>
                </c:pt>
                <c:pt idx="11">
                  <c:v>13804</c:v>
                </c:pt>
                <c:pt idx="14">
                  <c:v>13860</c:v>
                </c:pt>
              </c:numCache>
            </c:numRef>
          </c:val>
          <c:extLst>
            <c:ext xmlns:c16="http://schemas.microsoft.com/office/drawing/2014/chart" uri="{C3380CC4-5D6E-409C-BE32-E72D297353CC}">
              <c16:uniqueId val="{00000000-5874-4945-BF48-86CBDE5BE46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177</c:v>
                </c:pt>
                <c:pt idx="5">
                  <c:v>95</c:v>
                </c:pt>
                <c:pt idx="8">
                  <c:v>43</c:v>
                </c:pt>
                <c:pt idx="11">
                  <c:v>1</c:v>
                </c:pt>
                <c:pt idx="14">
                  <c:v>45</c:v>
                </c:pt>
              </c:numCache>
            </c:numRef>
          </c:val>
          <c:extLst>
            <c:ext xmlns:c16="http://schemas.microsoft.com/office/drawing/2014/chart" uri="{C3380CC4-5D6E-409C-BE32-E72D297353CC}">
              <c16:uniqueId val="{00000001-5874-4945-BF48-86CBDE5BE46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3295</c:v>
                </c:pt>
                <c:pt idx="5">
                  <c:v>4691</c:v>
                </c:pt>
                <c:pt idx="8">
                  <c:v>5893</c:v>
                </c:pt>
                <c:pt idx="11">
                  <c:v>7465</c:v>
                </c:pt>
                <c:pt idx="14">
                  <c:v>8448</c:v>
                </c:pt>
              </c:numCache>
            </c:numRef>
          </c:val>
          <c:extLst>
            <c:ext xmlns:c16="http://schemas.microsoft.com/office/drawing/2014/chart" uri="{C3380CC4-5D6E-409C-BE32-E72D297353CC}">
              <c16:uniqueId val="{00000002-5874-4945-BF48-86CBDE5BE46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874-4945-BF48-86CBDE5BE46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874-4945-BF48-86CBDE5BE46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874-4945-BF48-86CBDE5BE46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1665</c:v>
                </c:pt>
                <c:pt idx="3">
                  <c:v>1609</c:v>
                </c:pt>
                <c:pt idx="6">
                  <c:v>1638</c:v>
                </c:pt>
                <c:pt idx="9">
                  <c:v>1511</c:v>
                </c:pt>
                <c:pt idx="12">
                  <c:v>1566</c:v>
                </c:pt>
              </c:numCache>
            </c:numRef>
          </c:val>
          <c:extLst>
            <c:ext xmlns:c16="http://schemas.microsoft.com/office/drawing/2014/chart" uri="{C3380CC4-5D6E-409C-BE32-E72D297353CC}">
              <c16:uniqueId val="{00000006-5874-4945-BF48-86CBDE5BE46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c:v>
                </c:pt>
                <c:pt idx="3">
                  <c:v>6</c:v>
                </c:pt>
                <c:pt idx="6">
                  <c:v>4</c:v>
                </c:pt>
                <c:pt idx="9">
                  <c:v>3</c:v>
                </c:pt>
                <c:pt idx="12">
                  <c:v>1</c:v>
                </c:pt>
              </c:numCache>
            </c:numRef>
          </c:val>
          <c:extLst>
            <c:ext xmlns:c16="http://schemas.microsoft.com/office/drawing/2014/chart" uri="{C3380CC4-5D6E-409C-BE32-E72D297353CC}">
              <c16:uniqueId val="{00000007-5874-4945-BF48-86CBDE5BE46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3584</c:v>
                </c:pt>
                <c:pt idx="3">
                  <c:v>3661</c:v>
                </c:pt>
                <c:pt idx="6">
                  <c:v>3528</c:v>
                </c:pt>
                <c:pt idx="9">
                  <c:v>3510</c:v>
                </c:pt>
                <c:pt idx="12">
                  <c:v>3471</c:v>
                </c:pt>
              </c:numCache>
            </c:numRef>
          </c:val>
          <c:extLst>
            <c:ext xmlns:c16="http://schemas.microsoft.com/office/drawing/2014/chart" uri="{C3380CC4-5D6E-409C-BE32-E72D297353CC}">
              <c16:uniqueId val="{00000008-5874-4945-BF48-86CBDE5BE46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59</c:v>
                </c:pt>
                <c:pt idx="3">
                  <c:v>39</c:v>
                </c:pt>
                <c:pt idx="6">
                  <c:v>30</c:v>
                </c:pt>
                <c:pt idx="9">
                  <c:v>21</c:v>
                </c:pt>
                <c:pt idx="12">
                  <c:v>6</c:v>
                </c:pt>
              </c:numCache>
            </c:numRef>
          </c:val>
          <c:extLst>
            <c:ext xmlns:c16="http://schemas.microsoft.com/office/drawing/2014/chart" uri="{C3380CC4-5D6E-409C-BE32-E72D297353CC}">
              <c16:uniqueId val="{00000009-5874-4945-BF48-86CBDE5BE46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17237</c:v>
                </c:pt>
                <c:pt idx="3">
                  <c:v>16928</c:v>
                </c:pt>
                <c:pt idx="6">
                  <c:v>17574</c:v>
                </c:pt>
                <c:pt idx="9">
                  <c:v>17003</c:v>
                </c:pt>
                <c:pt idx="12">
                  <c:v>16842</c:v>
                </c:pt>
              </c:numCache>
            </c:numRef>
          </c:val>
          <c:extLst>
            <c:ext xmlns:c16="http://schemas.microsoft.com/office/drawing/2014/chart" uri="{C3380CC4-5D6E-409C-BE32-E72D297353CC}">
              <c16:uniqueId val="{0000000A-5874-4945-BF48-86CBDE5BE46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5570</c:v>
                </c:pt>
                <c:pt idx="2">
                  <c:v>#N/A</c:v>
                </c:pt>
                <c:pt idx="3">
                  <c:v>#N/A</c:v>
                </c:pt>
                <c:pt idx="4">
                  <c:v>3587</c:v>
                </c:pt>
                <c:pt idx="5">
                  <c:v>#N/A</c:v>
                </c:pt>
                <c:pt idx="6">
                  <c:v>#N/A</c:v>
                </c:pt>
                <c:pt idx="7">
                  <c:v>2771</c:v>
                </c:pt>
                <c:pt idx="8">
                  <c:v>#N/A</c:v>
                </c:pt>
                <c:pt idx="9">
                  <c:v>#N/A</c:v>
                </c:pt>
                <c:pt idx="10">
                  <c:v>777</c:v>
                </c:pt>
                <c:pt idx="11">
                  <c:v>#N/A</c:v>
                </c:pt>
                <c:pt idx="12">
                  <c:v>#N/A</c:v>
                </c:pt>
                <c:pt idx="13">
                  <c:v>0</c:v>
                </c:pt>
                <c:pt idx="14">
                  <c:v>#N/A</c:v>
                </c:pt>
              </c:numCache>
            </c:numRef>
          </c:val>
          <c:smooth val="0"/>
          <c:extLst>
            <c:ext xmlns:c16="http://schemas.microsoft.com/office/drawing/2014/chart" uri="{C3380CC4-5D6E-409C-BE32-E72D297353CC}">
              <c16:uniqueId val="{0000000B-5874-4945-BF48-86CBDE5BE46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331</c:v>
                </c:pt>
                <c:pt idx="1">
                  <c:v>832</c:v>
                </c:pt>
                <c:pt idx="2">
                  <c:v>1032</c:v>
                </c:pt>
              </c:numCache>
            </c:numRef>
          </c:val>
          <c:extLst>
            <c:ext xmlns:c16="http://schemas.microsoft.com/office/drawing/2014/chart" uri="{C3380CC4-5D6E-409C-BE32-E72D297353CC}">
              <c16:uniqueId val="{00000000-7BDD-4A5D-AF78-9790FD5B7B6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1761</c:v>
                </c:pt>
                <c:pt idx="1">
                  <c:v>2062</c:v>
                </c:pt>
                <c:pt idx="2">
                  <c:v>1728</c:v>
                </c:pt>
              </c:numCache>
            </c:numRef>
          </c:val>
          <c:extLst>
            <c:ext xmlns:c16="http://schemas.microsoft.com/office/drawing/2014/chart" uri="{C3380CC4-5D6E-409C-BE32-E72D297353CC}">
              <c16:uniqueId val="{00000001-7BDD-4A5D-AF78-9790FD5B7B6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3821</c:v>
                </c:pt>
                <c:pt idx="1">
                  <c:v>4651</c:v>
                </c:pt>
                <c:pt idx="2">
                  <c:v>5619</c:v>
                </c:pt>
              </c:numCache>
            </c:numRef>
          </c:val>
          <c:extLst>
            <c:ext xmlns:c16="http://schemas.microsoft.com/office/drawing/2014/chart" uri="{C3380CC4-5D6E-409C-BE32-E72D297353CC}">
              <c16:uniqueId val="{00000002-7BDD-4A5D-AF78-9790FD5B7B6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高知県須崎市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19,829
19,320
135.20
19,767,703
19,181,687
503,777
7,185,191
16,841,926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000" b="0" i="0" baseline="0">
              <a:solidFill>
                <a:schemeClr val="tx1"/>
              </a:solidFill>
              <a:effectLst/>
              <a:latin typeface="+mn-lt"/>
              <a:ea typeface="+mn-ea"/>
              <a:cs typeface="+mn-cs"/>
            </a:rPr>
            <a:t>基準財政収入額において、市民税においては法人税割の</a:t>
          </a:r>
          <a:r>
            <a:rPr lang="ja-JP" altLang="en-US" sz="1000" b="0" i="0" baseline="0">
              <a:solidFill>
                <a:schemeClr val="tx1"/>
              </a:solidFill>
              <a:effectLst/>
              <a:latin typeface="+mn-lt"/>
              <a:ea typeface="+mn-ea"/>
              <a:cs typeface="+mn-cs"/>
            </a:rPr>
            <a:t>減</a:t>
          </a:r>
          <a:r>
            <a:rPr lang="ja-JP" altLang="ja-JP" sz="1000" b="0" i="0" baseline="0">
              <a:solidFill>
                <a:schemeClr val="tx1"/>
              </a:solidFill>
              <a:effectLst/>
              <a:latin typeface="+mn-lt"/>
              <a:ea typeface="+mn-ea"/>
              <a:cs typeface="+mn-cs"/>
            </a:rPr>
            <a:t>により、対前年度比</a:t>
          </a:r>
          <a:r>
            <a:rPr lang="en-US" altLang="ja-JP" sz="1000" b="0" i="0" baseline="0">
              <a:solidFill>
                <a:schemeClr val="tx1"/>
              </a:solidFill>
              <a:effectLst/>
              <a:latin typeface="+mn-lt"/>
              <a:ea typeface="+mn-ea"/>
              <a:cs typeface="+mn-cs"/>
            </a:rPr>
            <a:t>9,499</a:t>
          </a:r>
          <a:r>
            <a:rPr lang="ja-JP" altLang="ja-JP" sz="1000" b="0" i="0" baseline="0">
              <a:solidFill>
                <a:schemeClr val="tx1"/>
              </a:solidFill>
              <a:effectLst/>
              <a:latin typeface="+mn-lt"/>
              <a:ea typeface="+mn-ea"/>
              <a:cs typeface="+mn-cs"/>
            </a:rPr>
            <a:t>千円</a:t>
          </a:r>
          <a:r>
            <a:rPr lang="ja-JP" altLang="en-US" sz="1000" b="0" i="0" baseline="0">
              <a:solidFill>
                <a:schemeClr val="tx1"/>
              </a:solidFill>
              <a:effectLst/>
              <a:latin typeface="+mn-lt"/>
              <a:ea typeface="+mn-ea"/>
              <a:cs typeface="+mn-cs"/>
            </a:rPr>
            <a:t>減</a:t>
          </a:r>
          <a:r>
            <a:rPr lang="ja-JP" altLang="ja-JP" sz="1000" b="0" i="0" baseline="0">
              <a:solidFill>
                <a:schemeClr val="tx1"/>
              </a:solidFill>
              <a:effectLst/>
              <a:latin typeface="+mn-lt"/>
              <a:ea typeface="+mn-ea"/>
              <a:cs typeface="+mn-cs"/>
            </a:rPr>
            <a:t>となり、固定資産税においても、償却資産の</a:t>
          </a:r>
          <a:r>
            <a:rPr lang="ja-JP" altLang="en-US" sz="1000" b="0" i="0" baseline="0">
              <a:solidFill>
                <a:schemeClr val="tx1"/>
              </a:solidFill>
              <a:effectLst/>
              <a:latin typeface="+mn-lt"/>
              <a:ea typeface="+mn-ea"/>
              <a:cs typeface="+mn-cs"/>
            </a:rPr>
            <a:t>減</a:t>
          </a:r>
          <a:r>
            <a:rPr lang="ja-JP" altLang="ja-JP" sz="1000" b="0" i="0" baseline="0">
              <a:solidFill>
                <a:schemeClr val="tx1"/>
              </a:solidFill>
              <a:effectLst/>
              <a:latin typeface="+mn-lt"/>
              <a:ea typeface="+mn-ea"/>
              <a:cs typeface="+mn-cs"/>
            </a:rPr>
            <a:t>により</a:t>
          </a:r>
          <a:r>
            <a:rPr lang="en-US" altLang="ja-JP" sz="1000" b="0" i="0" baseline="0">
              <a:solidFill>
                <a:schemeClr val="tx1"/>
              </a:solidFill>
              <a:effectLst/>
              <a:latin typeface="+mn-lt"/>
              <a:ea typeface="+mn-ea"/>
              <a:cs typeface="+mn-cs"/>
            </a:rPr>
            <a:t>15,905</a:t>
          </a:r>
          <a:r>
            <a:rPr lang="ja-JP" altLang="ja-JP" sz="1000" b="0" i="0" baseline="0">
              <a:solidFill>
                <a:schemeClr val="tx1"/>
              </a:solidFill>
              <a:effectLst/>
              <a:latin typeface="+mn-lt"/>
              <a:ea typeface="+mn-ea"/>
              <a:cs typeface="+mn-cs"/>
            </a:rPr>
            <a:t>千円</a:t>
          </a:r>
          <a:r>
            <a:rPr lang="ja-JP" altLang="en-US" sz="1000" b="0" i="0" baseline="0">
              <a:solidFill>
                <a:schemeClr val="tx1"/>
              </a:solidFill>
              <a:effectLst/>
              <a:latin typeface="+mn-lt"/>
              <a:ea typeface="+mn-ea"/>
              <a:cs typeface="+mn-cs"/>
            </a:rPr>
            <a:t>減</a:t>
          </a:r>
          <a:r>
            <a:rPr lang="ja-JP" altLang="ja-JP" sz="1000" b="0" i="0" baseline="0">
              <a:solidFill>
                <a:schemeClr val="tx1"/>
              </a:solidFill>
              <a:effectLst/>
              <a:latin typeface="+mn-lt"/>
              <a:ea typeface="+mn-ea"/>
              <a:cs typeface="+mn-cs"/>
            </a:rPr>
            <a:t>となった</a:t>
          </a:r>
          <a:r>
            <a:rPr lang="ja-JP" altLang="en-US" sz="1000" b="0" i="0" baseline="0">
              <a:solidFill>
                <a:schemeClr val="tx1"/>
              </a:solidFill>
              <a:effectLst/>
              <a:latin typeface="+mn-lt"/>
              <a:ea typeface="+mn-ea"/>
              <a:cs typeface="+mn-cs"/>
            </a:rPr>
            <a:t>が</a:t>
          </a:r>
          <a:r>
            <a:rPr lang="ja-JP" altLang="ja-JP" sz="1000" b="0" i="0" baseline="0">
              <a:solidFill>
                <a:schemeClr val="tx1"/>
              </a:solidFill>
              <a:effectLst/>
              <a:latin typeface="+mn-lt"/>
              <a:ea typeface="+mn-ea"/>
              <a:cs typeface="+mn-cs"/>
            </a:rPr>
            <a:t>、</a:t>
          </a:r>
          <a:r>
            <a:rPr lang="ja-JP" altLang="en-US" sz="1000" b="0" i="0" baseline="0">
              <a:solidFill>
                <a:schemeClr val="tx1"/>
              </a:solidFill>
              <a:effectLst/>
              <a:latin typeface="+mn-lt"/>
              <a:ea typeface="+mn-ea"/>
              <a:cs typeface="+mn-cs"/>
            </a:rPr>
            <a:t>地方消費税交付金</a:t>
          </a:r>
          <a:r>
            <a:rPr lang="ja-JP" altLang="ja-JP" sz="1000" b="0" i="0" baseline="0">
              <a:solidFill>
                <a:schemeClr val="tx1"/>
              </a:solidFill>
              <a:effectLst/>
              <a:latin typeface="+mn-lt"/>
              <a:ea typeface="+mn-ea"/>
              <a:cs typeface="+mn-cs"/>
            </a:rPr>
            <a:t>の増</a:t>
          </a:r>
          <a:r>
            <a:rPr lang="ja-JP" altLang="en-US" sz="1000" b="0" i="0" baseline="0">
              <a:solidFill>
                <a:schemeClr val="tx1"/>
              </a:solidFill>
              <a:effectLst/>
              <a:latin typeface="+mn-lt"/>
              <a:ea typeface="+mn-ea"/>
              <a:cs typeface="+mn-cs"/>
            </a:rPr>
            <a:t>等により、</a:t>
          </a:r>
          <a:r>
            <a:rPr lang="en-US" altLang="ja-JP" sz="1000" b="0" i="0" baseline="0">
              <a:solidFill>
                <a:schemeClr val="tx1"/>
              </a:solidFill>
              <a:effectLst/>
              <a:latin typeface="+mn-lt"/>
              <a:ea typeface="+mn-ea"/>
              <a:cs typeface="+mn-cs"/>
            </a:rPr>
            <a:t>46,608</a:t>
          </a:r>
          <a:r>
            <a:rPr lang="ja-JP" altLang="en-US" sz="1000" b="0" i="0" baseline="0">
              <a:solidFill>
                <a:schemeClr val="tx1"/>
              </a:solidFill>
              <a:effectLst/>
              <a:latin typeface="+mn-lt"/>
              <a:ea typeface="+mn-ea"/>
              <a:cs typeface="+mn-cs"/>
            </a:rPr>
            <a:t>千円の増額</a:t>
          </a:r>
          <a:r>
            <a:rPr lang="ja-JP" altLang="ja-JP" sz="1000" b="0" i="0" baseline="0">
              <a:solidFill>
                <a:schemeClr val="tx1"/>
              </a:solidFill>
              <a:effectLst/>
              <a:latin typeface="+mn-lt"/>
              <a:ea typeface="+mn-ea"/>
              <a:cs typeface="+mn-cs"/>
            </a:rPr>
            <a:t>となった。基準財政需要額においては、</a:t>
          </a:r>
          <a:r>
            <a:rPr lang="ja-JP" altLang="en-US" sz="1000" b="0" i="0" baseline="0">
              <a:solidFill>
                <a:schemeClr val="tx1"/>
              </a:solidFill>
              <a:effectLst/>
              <a:latin typeface="+mn-lt"/>
              <a:ea typeface="+mn-ea"/>
              <a:cs typeface="+mn-cs"/>
            </a:rPr>
            <a:t>包括算定経費は</a:t>
          </a:r>
          <a:r>
            <a:rPr lang="en-US" altLang="ja-JP" sz="1000" b="0" i="0" baseline="0">
              <a:solidFill>
                <a:schemeClr val="tx1"/>
              </a:solidFill>
              <a:effectLst/>
              <a:latin typeface="+mn-lt"/>
              <a:ea typeface="+mn-ea"/>
              <a:cs typeface="+mn-cs"/>
            </a:rPr>
            <a:t>33,125</a:t>
          </a:r>
          <a:r>
            <a:rPr lang="ja-JP" altLang="en-US" sz="1000" b="0" i="0" baseline="0">
              <a:solidFill>
                <a:schemeClr val="tx1"/>
              </a:solidFill>
              <a:effectLst/>
              <a:latin typeface="+mn-lt"/>
              <a:ea typeface="+mn-ea"/>
              <a:cs typeface="+mn-cs"/>
            </a:rPr>
            <a:t>千円の増となったが、</a:t>
          </a:r>
          <a:r>
            <a:rPr lang="ja-JP" altLang="ja-JP" sz="1000" b="0" i="0" baseline="0">
              <a:solidFill>
                <a:schemeClr val="tx1"/>
              </a:solidFill>
              <a:effectLst/>
              <a:latin typeface="+mn-lt"/>
              <a:ea typeface="+mn-ea"/>
              <a:cs typeface="+mn-cs"/>
            </a:rPr>
            <a:t>個別算定経費において</a:t>
          </a:r>
          <a:r>
            <a:rPr lang="ja-JP" altLang="en-US" sz="1000" b="0" i="0" baseline="0">
              <a:solidFill>
                <a:schemeClr val="tx1"/>
              </a:solidFill>
              <a:effectLst/>
              <a:latin typeface="+mn-lt"/>
              <a:ea typeface="+mn-ea"/>
              <a:cs typeface="+mn-cs"/>
            </a:rPr>
            <a:t>公債</a:t>
          </a:r>
          <a:r>
            <a:rPr lang="ja-JP" altLang="ja-JP" sz="1000" b="0" i="0" baseline="0">
              <a:solidFill>
                <a:schemeClr val="tx1"/>
              </a:solidFill>
              <a:effectLst/>
              <a:latin typeface="+mn-lt"/>
              <a:ea typeface="+mn-ea"/>
              <a:cs typeface="+mn-cs"/>
            </a:rPr>
            <a:t>費が対前年度比</a:t>
          </a:r>
          <a:r>
            <a:rPr lang="en-US" altLang="ja-JP" sz="1000" b="0" i="0" baseline="0">
              <a:solidFill>
                <a:schemeClr val="tx1"/>
              </a:solidFill>
              <a:effectLst/>
              <a:latin typeface="+mn-lt"/>
              <a:ea typeface="+mn-ea"/>
              <a:cs typeface="+mn-cs"/>
            </a:rPr>
            <a:t>45,686</a:t>
          </a:r>
          <a:r>
            <a:rPr lang="ja-JP" altLang="ja-JP" sz="1000" b="0" i="0" baseline="0">
              <a:solidFill>
                <a:schemeClr val="tx1"/>
              </a:solidFill>
              <a:effectLst/>
              <a:latin typeface="+mn-lt"/>
              <a:ea typeface="+mn-ea"/>
              <a:cs typeface="+mn-cs"/>
            </a:rPr>
            <a:t>千円減</a:t>
          </a:r>
          <a:r>
            <a:rPr lang="ja-JP" altLang="en-US" sz="1000" b="0" i="0" baseline="0">
              <a:solidFill>
                <a:schemeClr val="tx1"/>
              </a:solidFill>
              <a:effectLst/>
              <a:latin typeface="+mn-lt"/>
              <a:ea typeface="+mn-ea"/>
              <a:cs typeface="+mn-cs"/>
            </a:rPr>
            <a:t>となり</a:t>
          </a:r>
          <a:r>
            <a:rPr lang="ja-JP" altLang="ja-JP" sz="1000" b="0" i="0" baseline="0">
              <a:solidFill>
                <a:schemeClr val="tx1"/>
              </a:solidFill>
              <a:effectLst/>
              <a:latin typeface="+mn-lt"/>
              <a:ea typeface="+mn-ea"/>
              <a:cs typeface="+mn-cs"/>
            </a:rPr>
            <a:t>、</a:t>
          </a:r>
          <a:r>
            <a:rPr lang="ja-JP" altLang="en-US" sz="1000" b="0" i="0" baseline="0">
              <a:solidFill>
                <a:schemeClr val="tx1"/>
              </a:solidFill>
              <a:effectLst/>
              <a:latin typeface="+mn-lt"/>
              <a:ea typeface="+mn-ea"/>
              <a:cs typeface="+mn-cs"/>
            </a:rPr>
            <a:t>全体</a:t>
          </a:r>
          <a:r>
            <a:rPr lang="ja-JP" altLang="ja-JP" sz="1000" b="0" i="0" baseline="0">
              <a:solidFill>
                <a:schemeClr val="tx1"/>
              </a:solidFill>
              <a:effectLst/>
              <a:latin typeface="+mn-lt"/>
              <a:ea typeface="+mn-ea"/>
              <a:cs typeface="+mn-cs"/>
            </a:rPr>
            <a:t>として</a:t>
          </a:r>
          <a:r>
            <a:rPr lang="en-US" altLang="ja-JP" sz="1000" b="0" i="0" baseline="0">
              <a:solidFill>
                <a:schemeClr val="tx1"/>
              </a:solidFill>
              <a:effectLst/>
              <a:latin typeface="+mn-lt"/>
              <a:ea typeface="+mn-ea"/>
              <a:cs typeface="+mn-cs"/>
            </a:rPr>
            <a:t>11,597</a:t>
          </a:r>
          <a:r>
            <a:rPr lang="ja-JP" altLang="ja-JP" sz="1000" b="0" i="0" baseline="0">
              <a:solidFill>
                <a:schemeClr val="tx1"/>
              </a:solidFill>
              <a:effectLst/>
              <a:latin typeface="+mn-lt"/>
              <a:ea typeface="+mn-ea"/>
              <a:cs typeface="+mn-cs"/>
            </a:rPr>
            <a:t>千円減となった。財政力指数としては前年</a:t>
          </a:r>
          <a:r>
            <a:rPr lang="ja-JP" altLang="en-US" sz="1000" b="0" i="0" baseline="0">
              <a:solidFill>
                <a:schemeClr val="tx1"/>
              </a:solidFill>
              <a:effectLst/>
              <a:latin typeface="+mn-lt"/>
              <a:ea typeface="+mn-ea"/>
              <a:cs typeface="+mn-cs"/>
            </a:rPr>
            <a:t>と同じ</a:t>
          </a:r>
          <a:r>
            <a:rPr lang="en-US" altLang="ja-JP" sz="1000" b="0" i="0" baseline="0">
              <a:solidFill>
                <a:schemeClr val="tx1"/>
              </a:solidFill>
              <a:effectLst/>
              <a:latin typeface="+mn-lt"/>
              <a:ea typeface="+mn-ea"/>
              <a:cs typeface="+mn-cs"/>
            </a:rPr>
            <a:t>0.41</a:t>
          </a:r>
          <a:r>
            <a:rPr lang="ja-JP" altLang="ja-JP" sz="1000" b="0" i="0" baseline="0">
              <a:solidFill>
                <a:schemeClr val="tx1"/>
              </a:solidFill>
              <a:effectLst/>
              <a:latin typeface="+mn-lt"/>
              <a:ea typeface="+mn-ea"/>
              <a:cs typeface="+mn-cs"/>
            </a:rPr>
            <a:t>とな</a:t>
          </a:r>
          <a:r>
            <a:rPr lang="ja-JP" altLang="en-US" sz="1000" b="0" i="0" baseline="0">
              <a:solidFill>
                <a:schemeClr val="tx1"/>
              </a:solidFill>
              <a:effectLst/>
              <a:latin typeface="+mn-lt"/>
              <a:ea typeface="+mn-ea"/>
              <a:cs typeface="+mn-cs"/>
            </a:rPr>
            <a:t>った</a:t>
          </a:r>
          <a:r>
            <a:rPr lang="ja-JP" altLang="ja-JP" sz="1000" b="0" i="0" baseline="0">
              <a:solidFill>
                <a:schemeClr val="tx1"/>
              </a:solidFill>
              <a:effectLst/>
              <a:latin typeface="+mn-lt"/>
              <a:ea typeface="+mn-ea"/>
              <a:cs typeface="+mn-cs"/>
            </a:rPr>
            <a:t>が、類似団体平均は上回る結果となった。今後においても、税負担の公平化と同時に自主財源の確保のため「須崎市市税等滞納整理本部」などの積極的な取組みにより徴収率の向上を目指す。</a:t>
          </a:r>
          <a:endParaRPr lang="ja-JP" altLang="ja-JP" sz="10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1270</xdr:rowOff>
    </xdr:from>
    <xdr:to>
      <xdr:col>23</xdr:col>
      <xdr:colOff>133350</xdr:colOff>
      <xdr:row>42</xdr:row>
      <xdr:rowOff>1270</xdr:rowOff>
    </xdr:to>
    <xdr:cxnSp macro="">
      <xdr:nvCxnSpPr>
        <xdr:cNvPr id="67" name="直線コネクタ 66"/>
        <xdr:cNvCxnSpPr/>
      </xdr:nvCxnSpPr>
      <xdr:spPr>
        <a:xfrm>
          <a:off x="4114800" y="7202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19067</xdr:rowOff>
    </xdr:from>
    <xdr:ext cx="762000" cy="259045"/>
    <xdr:sp macro="" textlink="">
      <xdr:nvSpPr>
        <xdr:cNvPr id="68" name="財政力平均値テキスト"/>
        <xdr:cNvSpPr txBox="1"/>
      </xdr:nvSpPr>
      <xdr:spPr>
        <a:xfrm>
          <a:off x="5041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148590</xdr:rowOff>
    </xdr:from>
    <xdr:to>
      <xdr:col>19</xdr:col>
      <xdr:colOff>133350</xdr:colOff>
      <xdr:row>42</xdr:row>
      <xdr:rowOff>1270</xdr:rowOff>
    </xdr:to>
    <xdr:cxnSp macro="">
      <xdr:nvCxnSpPr>
        <xdr:cNvPr id="70" name="直線コネクタ 69"/>
        <xdr:cNvCxnSpPr/>
      </xdr:nvCxnSpPr>
      <xdr:spPr>
        <a:xfrm>
          <a:off x="3225800" y="71780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148590</xdr:rowOff>
    </xdr:from>
    <xdr:to>
      <xdr:col>15</xdr:col>
      <xdr:colOff>82550</xdr:colOff>
      <xdr:row>41</xdr:row>
      <xdr:rowOff>148590</xdr:rowOff>
    </xdr:to>
    <xdr:cxnSp macro="">
      <xdr:nvCxnSpPr>
        <xdr:cNvPr id="73" name="直線コネクタ 72"/>
        <xdr:cNvCxnSpPr/>
      </xdr:nvCxnSpPr>
      <xdr:spPr>
        <a:xfrm>
          <a:off x="23368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75" name="テキスト ボックス 74"/>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148590</xdr:rowOff>
    </xdr:from>
    <xdr:to>
      <xdr:col>11</xdr:col>
      <xdr:colOff>31750</xdr:colOff>
      <xdr:row>41</xdr:row>
      <xdr:rowOff>148590</xdr:rowOff>
    </xdr:to>
    <xdr:cxnSp macro="">
      <xdr:nvCxnSpPr>
        <xdr:cNvPr id="76" name="直線コネクタ 75"/>
        <xdr:cNvCxnSpPr/>
      </xdr:nvCxnSpPr>
      <xdr:spPr>
        <a:xfrm>
          <a:off x="14478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0" name="テキスト ボックス 79"/>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121920</xdr:rowOff>
    </xdr:from>
    <xdr:to>
      <xdr:col>23</xdr:col>
      <xdr:colOff>184150</xdr:colOff>
      <xdr:row>42</xdr:row>
      <xdr:rowOff>52070</xdr:rowOff>
    </xdr:to>
    <xdr:sp macro="" textlink="">
      <xdr:nvSpPr>
        <xdr:cNvPr id="86" name="楕円 85"/>
        <xdr:cNvSpPr/>
      </xdr:nvSpPr>
      <xdr:spPr>
        <a:xfrm>
          <a:off x="4902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138447</xdr:rowOff>
    </xdr:from>
    <xdr:ext cx="762000" cy="259045"/>
    <xdr:sp macro="" textlink="">
      <xdr:nvSpPr>
        <xdr:cNvPr id="87" name="財政力該当値テキスト"/>
        <xdr:cNvSpPr txBox="1"/>
      </xdr:nvSpPr>
      <xdr:spPr>
        <a:xfrm>
          <a:off x="50419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121920</xdr:rowOff>
    </xdr:from>
    <xdr:to>
      <xdr:col>19</xdr:col>
      <xdr:colOff>184150</xdr:colOff>
      <xdr:row>42</xdr:row>
      <xdr:rowOff>52070</xdr:rowOff>
    </xdr:to>
    <xdr:sp macro="" textlink="">
      <xdr:nvSpPr>
        <xdr:cNvPr id="88" name="楕円 87"/>
        <xdr:cNvSpPr/>
      </xdr:nvSpPr>
      <xdr:spPr>
        <a:xfrm>
          <a:off x="4064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62247</xdr:rowOff>
    </xdr:from>
    <xdr:ext cx="736600" cy="259045"/>
    <xdr:sp macro="" textlink="">
      <xdr:nvSpPr>
        <xdr:cNvPr id="89" name="テキスト ボックス 88"/>
        <xdr:cNvSpPr txBox="1"/>
      </xdr:nvSpPr>
      <xdr:spPr>
        <a:xfrm>
          <a:off x="3733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97790</xdr:rowOff>
    </xdr:from>
    <xdr:to>
      <xdr:col>15</xdr:col>
      <xdr:colOff>133350</xdr:colOff>
      <xdr:row>42</xdr:row>
      <xdr:rowOff>27940</xdr:rowOff>
    </xdr:to>
    <xdr:sp macro="" textlink="">
      <xdr:nvSpPr>
        <xdr:cNvPr id="90" name="楕円 89"/>
        <xdr:cNvSpPr/>
      </xdr:nvSpPr>
      <xdr:spPr>
        <a:xfrm>
          <a:off x="3175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38117</xdr:rowOff>
    </xdr:from>
    <xdr:ext cx="762000" cy="259045"/>
    <xdr:sp macro="" textlink="">
      <xdr:nvSpPr>
        <xdr:cNvPr id="91" name="テキスト ボックス 90"/>
        <xdr:cNvSpPr txBox="1"/>
      </xdr:nvSpPr>
      <xdr:spPr>
        <a:xfrm>
          <a:off x="2844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97790</xdr:rowOff>
    </xdr:from>
    <xdr:to>
      <xdr:col>11</xdr:col>
      <xdr:colOff>82550</xdr:colOff>
      <xdr:row>42</xdr:row>
      <xdr:rowOff>27940</xdr:rowOff>
    </xdr:to>
    <xdr:sp macro="" textlink="">
      <xdr:nvSpPr>
        <xdr:cNvPr id="92" name="楕円 91"/>
        <xdr:cNvSpPr/>
      </xdr:nvSpPr>
      <xdr:spPr>
        <a:xfrm>
          <a:off x="2286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38117</xdr:rowOff>
    </xdr:from>
    <xdr:ext cx="762000" cy="259045"/>
    <xdr:sp macro="" textlink="">
      <xdr:nvSpPr>
        <xdr:cNvPr id="93" name="テキスト ボックス 92"/>
        <xdr:cNvSpPr txBox="1"/>
      </xdr:nvSpPr>
      <xdr:spPr>
        <a:xfrm>
          <a:off x="1955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94" name="楕円 93"/>
        <xdr:cNvSpPr/>
      </xdr:nvSpPr>
      <xdr:spPr>
        <a:xfrm>
          <a:off x="1397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38117</xdr:rowOff>
    </xdr:from>
    <xdr:ext cx="762000" cy="259045"/>
    <xdr:sp macro="" textlink="">
      <xdr:nvSpPr>
        <xdr:cNvPr id="95" name="テキスト ボックス 94"/>
        <xdr:cNvSpPr txBox="1"/>
      </xdr:nvSpPr>
      <xdr:spPr>
        <a:xfrm>
          <a:off x="1066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i="0">
              <a:solidFill>
                <a:schemeClr val="dk1"/>
              </a:solidFill>
              <a:effectLst/>
              <a:latin typeface="+mn-lt"/>
              <a:ea typeface="+mn-ea"/>
              <a:cs typeface="+mn-cs"/>
            </a:rPr>
            <a:t>義務的経費のうち人件費については、</a:t>
          </a:r>
          <a:r>
            <a:rPr kumimoji="1" lang="en-US" altLang="ja-JP" sz="1000" i="0">
              <a:solidFill>
                <a:schemeClr val="dk1"/>
              </a:solidFill>
              <a:effectLst/>
              <a:latin typeface="+mn-lt"/>
              <a:ea typeface="+mn-ea"/>
              <a:cs typeface="+mn-cs"/>
            </a:rPr>
            <a:t> </a:t>
          </a:r>
          <a:r>
            <a:rPr kumimoji="1" lang="ja-JP" altLang="ja-JP" sz="1000" i="0">
              <a:solidFill>
                <a:schemeClr val="dk1"/>
              </a:solidFill>
              <a:effectLst/>
              <a:latin typeface="+mn-lt"/>
              <a:ea typeface="+mn-ea"/>
              <a:cs typeface="+mn-cs"/>
            </a:rPr>
            <a:t>退職手当が</a:t>
          </a:r>
          <a:r>
            <a:rPr kumimoji="1" lang="en-US" altLang="ja-JP" sz="1000" i="0">
              <a:solidFill>
                <a:schemeClr val="dk1"/>
              </a:solidFill>
              <a:effectLst/>
              <a:latin typeface="+mn-lt"/>
              <a:ea typeface="+mn-ea"/>
              <a:cs typeface="+mn-cs"/>
            </a:rPr>
            <a:t>171,842</a:t>
          </a:r>
          <a:r>
            <a:rPr kumimoji="1" lang="ja-JP" altLang="ja-JP" sz="1000" i="0">
              <a:solidFill>
                <a:schemeClr val="dk1"/>
              </a:solidFill>
              <a:effectLst/>
              <a:latin typeface="+mn-lt"/>
              <a:ea typeface="+mn-ea"/>
              <a:cs typeface="+mn-cs"/>
            </a:rPr>
            <a:t>千円</a:t>
          </a:r>
          <a:r>
            <a:rPr kumimoji="1" lang="ja-JP" altLang="en-US" sz="1000" i="0">
              <a:solidFill>
                <a:schemeClr val="dk1"/>
              </a:solidFill>
              <a:effectLst/>
              <a:latin typeface="+mn-lt"/>
              <a:ea typeface="+mn-ea"/>
              <a:cs typeface="+mn-cs"/>
            </a:rPr>
            <a:t>減</a:t>
          </a:r>
          <a:r>
            <a:rPr kumimoji="1" lang="ja-JP" altLang="ja-JP" sz="1000" i="0">
              <a:solidFill>
                <a:schemeClr val="dk1"/>
              </a:solidFill>
              <a:effectLst/>
              <a:latin typeface="+mn-lt"/>
              <a:ea typeface="+mn-ea"/>
              <a:cs typeface="+mn-cs"/>
            </a:rPr>
            <a:t>額とな</a:t>
          </a:r>
          <a:r>
            <a:rPr kumimoji="1" lang="ja-JP" altLang="en-US" sz="1000" i="0">
              <a:solidFill>
                <a:schemeClr val="dk1"/>
              </a:solidFill>
              <a:effectLst/>
              <a:latin typeface="+mn-lt"/>
              <a:ea typeface="+mn-ea"/>
              <a:cs typeface="+mn-cs"/>
            </a:rPr>
            <a:t>ったこと等により</a:t>
          </a:r>
          <a:r>
            <a:rPr kumimoji="1" lang="ja-JP" altLang="ja-JP" sz="1000" i="0">
              <a:solidFill>
                <a:schemeClr val="dk1"/>
              </a:solidFill>
              <a:effectLst/>
              <a:latin typeface="+mn-lt"/>
              <a:ea typeface="+mn-ea"/>
              <a:cs typeface="+mn-cs"/>
            </a:rPr>
            <a:t>、人件費全体としては</a:t>
          </a:r>
          <a:r>
            <a:rPr kumimoji="1" lang="en-US" altLang="ja-JP" sz="1000" i="0">
              <a:solidFill>
                <a:schemeClr val="dk1"/>
              </a:solidFill>
              <a:effectLst/>
              <a:latin typeface="+mn-lt"/>
              <a:ea typeface="+mn-ea"/>
              <a:cs typeface="+mn-cs"/>
            </a:rPr>
            <a:t>105,497</a:t>
          </a:r>
          <a:r>
            <a:rPr kumimoji="1" lang="ja-JP" altLang="ja-JP" sz="1000" i="0">
              <a:solidFill>
                <a:schemeClr val="dk1"/>
              </a:solidFill>
              <a:effectLst/>
              <a:latin typeface="+mn-lt"/>
              <a:ea typeface="+mn-ea"/>
              <a:cs typeface="+mn-cs"/>
            </a:rPr>
            <a:t>千円</a:t>
          </a:r>
          <a:r>
            <a:rPr kumimoji="1" lang="ja-JP" altLang="en-US" sz="1000" i="0">
              <a:solidFill>
                <a:schemeClr val="dk1"/>
              </a:solidFill>
              <a:effectLst/>
              <a:latin typeface="+mn-lt"/>
              <a:ea typeface="+mn-ea"/>
              <a:cs typeface="+mn-cs"/>
            </a:rPr>
            <a:t>減</a:t>
          </a:r>
          <a:r>
            <a:rPr kumimoji="1" lang="ja-JP" altLang="ja-JP" sz="1000" i="0">
              <a:solidFill>
                <a:schemeClr val="dk1"/>
              </a:solidFill>
              <a:effectLst/>
              <a:latin typeface="+mn-lt"/>
              <a:ea typeface="+mn-ea"/>
              <a:cs typeface="+mn-cs"/>
            </a:rPr>
            <a:t>となった。扶助費については、</a:t>
          </a:r>
          <a:r>
            <a:rPr kumimoji="1" lang="ja-JP" altLang="en-US" sz="1000" i="0">
              <a:solidFill>
                <a:schemeClr val="dk1"/>
              </a:solidFill>
              <a:effectLst/>
              <a:latin typeface="+mn-lt"/>
              <a:ea typeface="+mn-ea"/>
              <a:cs typeface="+mn-cs"/>
            </a:rPr>
            <a:t>低所得世帯への臨時特別給付金事業費が皆増となるなど</a:t>
          </a:r>
          <a:r>
            <a:rPr kumimoji="1" lang="ja-JP" altLang="ja-JP" sz="1000" i="0">
              <a:solidFill>
                <a:schemeClr val="dk1"/>
              </a:solidFill>
              <a:effectLst/>
              <a:latin typeface="+mn-lt"/>
              <a:ea typeface="+mn-ea"/>
              <a:cs typeface="+mn-cs"/>
            </a:rPr>
            <a:t>、扶助費全体としては</a:t>
          </a:r>
          <a:r>
            <a:rPr kumimoji="1" lang="en-US" altLang="ja-JP" sz="1000" i="0">
              <a:solidFill>
                <a:schemeClr val="dk1"/>
              </a:solidFill>
              <a:effectLst/>
              <a:latin typeface="+mn-lt"/>
              <a:ea typeface="+mn-ea"/>
              <a:cs typeface="+mn-cs"/>
            </a:rPr>
            <a:t>118,835</a:t>
          </a:r>
          <a:r>
            <a:rPr kumimoji="1" lang="ja-JP" altLang="ja-JP" sz="1000" i="0">
              <a:solidFill>
                <a:schemeClr val="dk1"/>
              </a:solidFill>
              <a:effectLst/>
              <a:latin typeface="+mn-lt"/>
              <a:ea typeface="+mn-ea"/>
              <a:cs typeface="+mn-cs"/>
            </a:rPr>
            <a:t>千円の</a:t>
          </a:r>
          <a:r>
            <a:rPr kumimoji="1" lang="ja-JP" altLang="en-US" sz="1000" i="0">
              <a:solidFill>
                <a:schemeClr val="dk1"/>
              </a:solidFill>
              <a:effectLst/>
              <a:latin typeface="+mn-lt"/>
              <a:ea typeface="+mn-ea"/>
              <a:cs typeface="+mn-cs"/>
            </a:rPr>
            <a:t>増</a:t>
          </a:r>
          <a:r>
            <a:rPr kumimoji="1" lang="ja-JP" altLang="ja-JP" sz="1000" i="0">
              <a:solidFill>
                <a:schemeClr val="dk1"/>
              </a:solidFill>
              <a:effectLst/>
              <a:latin typeface="+mn-lt"/>
              <a:ea typeface="+mn-ea"/>
              <a:cs typeface="+mn-cs"/>
            </a:rPr>
            <a:t>額となった。公債費について</a:t>
          </a:r>
          <a:r>
            <a:rPr kumimoji="1" lang="ja-JP" altLang="en-US" sz="1000" i="0">
              <a:solidFill>
                <a:schemeClr val="dk1"/>
              </a:solidFill>
              <a:effectLst/>
              <a:latin typeface="+mn-lt"/>
              <a:ea typeface="+mn-ea"/>
              <a:cs typeface="+mn-cs"/>
            </a:rPr>
            <a:t>も</a:t>
          </a:r>
          <a:r>
            <a:rPr kumimoji="1" lang="ja-JP" altLang="ja-JP" sz="1000" i="0">
              <a:solidFill>
                <a:schemeClr val="dk1"/>
              </a:solidFill>
              <a:effectLst/>
              <a:latin typeface="+mn-lt"/>
              <a:ea typeface="+mn-ea"/>
              <a:cs typeface="+mn-cs"/>
            </a:rPr>
            <a:t>、</a:t>
          </a:r>
          <a:r>
            <a:rPr kumimoji="1" lang="en-US" altLang="ja-JP" sz="1000" i="0">
              <a:solidFill>
                <a:schemeClr val="dk1"/>
              </a:solidFill>
              <a:effectLst/>
              <a:latin typeface="+mn-lt"/>
              <a:ea typeface="+mn-ea"/>
              <a:cs typeface="+mn-cs"/>
            </a:rPr>
            <a:t>20,041</a:t>
          </a:r>
          <a:r>
            <a:rPr kumimoji="1" lang="ja-JP" altLang="ja-JP" sz="1000" i="0">
              <a:solidFill>
                <a:schemeClr val="dk1"/>
              </a:solidFill>
              <a:effectLst/>
              <a:latin typeface="+mn-lt"/>
              <a:ea typeface="+mn-ea"/>
              <a:cs typeface="+mn-cs"/>
            </a:rPr>
            <a:t>千円の</a:t>
          </a:r>
          <a:r>
            <a:rPr kumimoji="1" lang="ja-JP" altLang="en-US" sz="1000" i="0">
              <a:solidFill>
                <a:schemeClr val="dk1"/>
              </a:solidFill>
              <a:effectLst/>
              <a:latin typeface="+mn-lt"/>
              <a:ea typeface="+mn-ea"/>
              <a:cs typeface="+mn-cs"/>
            </a:rPr>
            <a:t>増</a:t>
          </a:r>
          <a:r>
            <a:rPr kumimoji="1" lang="ja-JP" altLang="ja-JP" sz="1000" i="0">
              <a:solidFill>
                <a:schemeClr val="dk1"/>
              </a:solidFill>
              <a:effectLst/>
              <a:latin typeface="+mn-lt"/>
              <a:ea typeface="+mn-ea"/>
              <a:cs typeface="+mn-cs"/>
            </a:rPr>
            <a:t>額となり、義務的経費全体としては</a:t>
          </a:r>
          <a:r>
            <a:rPr kumimoji="1" lang="en-US" altLang="ja-JP" sz="1000" i="0">
              <a:solidFill>
                <a:schemeClr val="dk1"/>
              </a:solidFill>
              <a:effectLst/>
              <a:latin typeface="+mn-lt"/>
              <a:ea typeface="+mn-ea"/>
              <a:cs typeface="+mn-cs"/>
            </a:rPr>
            <a:t>33,379</a:t>
          </a:r>
          <a:r>
            <a:rPr kumimoji="1" lang="ja-JP" altLang="ja-JP" sz="1000" i="0">
              <a:solidFill>
                <a:schemeClr val="dk1"/>
              </a:solidFill>
              <a:effectLst/>
              <a:latin typeface="+mn-lt"/>
              <a:ea typeface="+mn-ea"/>
              <a:cs typeface="+mn-cs"/>
            </a:rPr>
            <a:t>千円、</a:t>
          </a:r>
          <a:r>
            <a:rPr kumimoji="1" lang="en-US" altLang="ja-JP" sz="1000" i="0">
              <a:solidFill>
                <a:schemeClr val="dk1"/>
              </a:solidFill>
              <a:effectLst/>
              <a:latin typeface="+mn-lt"/>
              <a:ea typeface="+mn-ea"/>
              <a:cs typeface="+mn-cs"/>
            </a:rPr>
            <a:t>0.5</a:t>
          </a:r>
          <a:r>
            <a:rPr kumimoji="1" lang="ja-JP" altLang="ja-JP" sz="1000" i="0">
              <a:solidFill>
                <a:schemeClr val="dk1"/>
              </a:solidFill>
              <a:effectLst/>
              <a:latin typeface="+mn-lt"/>
              <a:ea typeface="+mn-ea"/>
              <a:cs typeface="+mn-cs"/>
            </a:rPr>
            <a:t>％の</a:t>
          </a:r>
          <a:r>
            <a:rPr kumimoji="1" lang="ja-JP" altLang="en-US" sz="1000" i="0">
              <a:solidFill>
                <a:schemeClr val="dk1"/>
              </a:solidFill>
              <a:effectLst/>
              <a:latin typeface="+mn-lt"/>
              <a:ea typeface="+mn-ea"/>
              <a:cs typeface="+mn-cs"/>
            </a:rPr>
            <a:t>増</a:t>
          </a:r>
          <a:r>
            <a:rPr kumimoji="1" lang="ja-JP" altLang="ja-JP" sz="1000" i="0">
              <a:solidFill>
                <a:schemeClr val="dk1"/>
              </a:solidFill>
              <a:effectLst/>
              <a:latin typeface="+mn-lt"/>
              <a:ea typeface="+mn-ea"/>
              <a:cs typeface="+mn-cs"/>
            </a:rPr>
            <a:t>とな</a:t>
          </a:r>
          <a:r>
            <a:rPr kumimoji="1" lang="ja-JP" altLang="en-US" sz="1000" i="0">
              <a:solidFill>
                <a:schemeClr val="dk1"/>
              </a:solidFill>
              <a:effectLst/>
              <a:latin typeface="+mn-lt"/>
              <a:ea typeface="+mn-ea"/>
              <a:cs typeface="+mn-cs"/>
            </a:rPr>
            <a:t>り</a:t>
          </a:r>
          <a:r>
            <a:rPr kumimoji="1" lang="ja-JP" altLang="ja-JP" sz="1000" i="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経常収支比率としては、前年度比</a:t>
          </a:r>
          <a:r>
            <a:rPr lang="en-US" altLang="ja-JP" sz="1000" b="0" i="0" baseline="0">
              <a:solidFill>
                <a:schemeClr val="dk1"/>
              </a:solidFill>
              <a:effectLst/>
              <a:latin typeface="+mn-lt"/>
              <a:ea typeface="+mn-ea"/>
              <a:cs typeface="+mn-cs"/>
            </a:rPr>
            <a:t>2.6</a:t>
          </a:r>
          <a:r>
            <a:rPr lang="ja-JP" altLang="ja-JP" sz="1000" b="0" i="0" baseline="0">
              <a:solidFill>
                <a:schemeClr val="dk1"/>
              </a:solidFill>
              <a:effectLst/>
              <a:latin typeface="+mn-lt"/>
              <a:ea typeface="+mn-ea"/>
              <a:cs typeface="+mn-cs"/>
            </a:rPr>
            <a:t>ポイント増の</a:t>
          </a:r>
          <a:r>
            <a:rPr lang="en-US" altLang="ja-JP" sz="1000" b="0" i="0" baseline="0">
              <a:solidFill>
                <a:schemeClr val="dk1"/>
              </a:solidFill>
              <a:effectLst/>
              <a:latin typeface="+mn-lt"/>
              <a:ea typeface="+mn-ea"/>
              <a:cs typeface="+mn-cs"/>
            </a:rPr>
            <a:t>94.3</a:t>
          </a:r>
          <a:r>
            <a:rPr lang="ja-JP" altLang="ja-JP" sz="1000" b="0" i="0" baseline="0">
              <a:solidFill>
                <a:schemeClr val="dk1"/>
              </a:solidFill>
              <a:effectLst/>
              <a:latin typeface="+mn-lt"/>
              <a:ea typeface="+mn-ea"/>
              <a:cs typeface="+mn-cs"/>
            </a:rPr>
            <a:t>％となり、類似団体平均より</a:t>
          </a:r>
          <a:r>
            <a:rPr lang="ja-JP" altLang="en-US" sz="1000" b="0" i="0" baseline="0">
              <a:solidFill>
                <a:schemeClr val="dk1"/>
              </a:solidFill>
              <a:effectLst/>
              <a:latin typeface="+mn-lt"/>
              <a:ea typeface="+mn-ea"/>
              <a:cs typeface="+mn-cs"/>
            </a:rPr>
            <a:t>高い</a:t>
          </a:r>
          <a:r>
            <a:rPr lang="ja-JP" altLang="ja-JP" sz="1000" b="0" i="0" baseline="0">
              <a:solidFill>
                <a:schemeClr val="dk1"/>
              </a:solidFill>
              <a:effectLst/>
              <a:latin typeface="+mn-lt"/>
              <a:ea typeface="+mn-ea"/>
              <a:cs typeface="+mn-cs"/>
            </a:rPr>
            <a:t>数値となった。</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49530</xdr:rowOff>
    </xdr:from>
    <xdr:to>
      <xdr:col>23</xdr:col>
      <xdr:colOff>133350</xdr:colOff>
      <xdr:row>60</xdr:row>
      <xdr:rowOff>139156</xdr:rowOff>
    </xdr:to>
    <xdr:cxnSp macro="">
      <xdr:nvCxnSpPr>
        <xdr:cNvPr id="132" name="直線コネクタ 131"/>
        <xdr:cNvCxnSpPr/>
      </xdr:nvCxnSpPr>
      <xdr:spPr>
        <a:xfrm>
          <a:off x="4114800" y="10336530"/>
          <a:ext cx="8382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10704</xdr:rowOff>
    </xdr:from>
    <xdr:to>
      <xdr:col>19</xdr:col>
      <xdr:colOff>133350</xdr:colOff>
      <xdr:row>60</xdr:row>
      <xdr:rowOff>49530</xdr:rowOff>
    </xdr:to>
    <xdr:cxnSp macro="">
      <xdr:nvCxnSpPr>
        <xdr:cNvPr id="135" name="直線コネクタ 134"/>
        <xdr:cNvCxnSpPr/>
      </xdr:nvCxnSpPr>
      <xdr:spPr>
        <a:xfrm>
          <a:off x="3225800" y="10126254"/>
          <a:ext cx="889000" cy="2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105790</xdr:rowOff>
    </xdr:from>
    <xdr:ext cx="736600" cy="259045"/>
    <xdr:sp macro="" textlink="">
      <xdr:nvSpPr>
        <xdr:cNvPr id="137" name="テキスト ボックス 136"/>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10704</xdr:rowOff>
    </xdr:from>
    <xdr:to>
      <xdr:col>15</xdr:col>
      <xdr:colOff>82550</xdr:colOff>
      <xdr:row>60</xdr:row>
      <xdr:rowOff>156391</xdr:rowOff>
    </xdr:to>
    <xdr:cxnSp macro="">
      <xdr:nvCxnSpPr>
        <xdr:cNvPr id="138" name="直線コネクタ 137"/>
        <xdr:cNvCxnSpPr/>
      </xdr:nvCxnSpPr>
      <xdr:spPr>
        <a:xfrm flipV="1">
          <a:off x="2336800" y="10126254"/>
          <a:ext cx="889000" cy="31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146249</xdr:rowOff>
    </xdr:from>
    <xdr:ext cx="762000" cy="259045"/>
    <xdr:sp macro="" textlink="">
      <xdr:nvSpPr>
        <xdr:cNvPr id="140" name="テキスト ボックス 139"/>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97790</xdr:rowOff>
    </xdr:from>
    <xdr:to>
      <xdr:col>11</xdr:col>
      <xdr:colOff>31750</xdr:colOff>
      <xdr:row>60</xdr:row>
      <xdr:rowOff>156391</xdr:rowOff>
    </xdr:to>
    <xdr:cxnSp macro="">
      <xdr:nvCxnSpPr>
        <xdr:cNvPr id="141" name="直線コネクタ 140"/>
        <xdr:cNvCxnSpPr/>
      </xdr:nvCxnSpPr>
      <xdr:spPr>
        <a:xfrm>
          <a:off x="1447800" y="10384790"/>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154050</xdr:rowOff>
    </xdr:from>
    <xdr:ext cx="762000" cy="259045"/>
    <xdr:sp macro="" textlink="">
      <xdr:nvSpPr>
        <xdr:cNvPr id="145" name="テキスト ボックス 144"/>
        <xdr:cNvSpPr txBox="1"/>
      </xdr:nvSpPr>
      <xdr:spPr>
        <a:xfrm>
          <a:off x="1066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88356</xdr:rowOff>
    </xdr:from>
    <xdr:to>
      <xdr:col>23</xdr:col>
      <xdr:colOff>184150</xdr:colOff>
      <xdr:row>61</xdr:row>
      <xdr:rowOff>18506</xdr:rowOff>
    </xdr:to>
    <xdr:sp macro="" textlink="">
      <xdr:nvSpPr>
        <xdr:cNvPr id="151" name="楕円 150"/>
        <xdr:cNvSpPr/>
      </xdr:nvSpPr>
      <xdr:spPr>
        <a:xfrm>
          <a:off x="49022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60433</xdr:rowOff>
    </xdr:from>
    <xdr:ext cx="762000" cy="259045"/>
    <xdr:sp macro="" textlink="">
      <xdr:nvSpPr>
        <xdr:cNvPr id="152" name="財政構造の弾力性該当値テキスト"/>
        <xdr:cNvSpPr txBox="1"/>
      </xdr:nvSpPr>
      <xdr:spPr>
        <a:xfrm>
          <a:off x="5041900" y="10347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170180</xdr:rowOff>
    </xdr:from>
    <xdr:to>
      <xdr:col>19</xdr:col>
      <xdr:colOff>184150</xdr:colOff>
      <xdr:row>60</xdr:row>
      <xdr:rowOff>100330</xdr:rowOff>
    </xdr:to>
    <xdr:sp macro="" textlink="">
      <xdr:nvSpPr>
        <xdr:cNvPr id="153" name="楕円 152"/>
        <xdr:cNvSpPr/>
      </xdr:nvSpPr>
      <xdr:spPr>
        <a:xfrm>
          <a:off x="4064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110507</xdr:rowOff>
    </xdr:from>
    <xdr:ext cx="736600" cy="259045"/>
    <xdr:sp macro="" textlink="">
      <xdr:nvSpPr>
        <xdr:cNvPr id="154" name="テキスト ボックス 153"/>
        <xdr:cNvSpPr txBox="1"/>
      </xdr:nvSpPr>
      <xdr:spPr>
        <a:xfrm>
          <a:off x="3733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131354</xdr:rowOff>
    </xdr:from>
    <xdr:to>
      <xdr:col>15</xdr:col>
      <xdr:colOff>133350</xdr:colOff>
      <xdr:row>59</xdr:row>
      <xdr:rowOff>61504</xdr:rowOff>
    </xdr:to>
    <xdr:sp macro="" textlink="">
      <xdr:nvSpPr>
        <xdr:cNvPr id="155" name="楕円 154"/>
        <xdr:cNvSpPr/>
      </xdr:nvSpPr>
      <xdr:spPr>
        <a:xfrm>
          <a:off x="31750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71681</xdr:rowOff>
    </xdr:from>
    <xdr:ext cx="762000" cy="259045"/>
    <xdr:sp macro="" textlink="">
      <xdr:nvSpPr>
        <xdr:cNvPr id="156" name="テキスト ボックス 155"/>
        <xdr:cNvSpPr txBox="1"/>
      </xdr:nvSpPr>
      <xdr:spPr>
        <a:xfrm>
          <a:off x="2844800" y="984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105591</xdr:rowOff>
    </xdr:from>
    <xdr:to>
      <xdr:col>11</xdr:col>
      <xdr:colOff>82550</xdr:colOff>
      <xdr:row>61</xdr:row>
      <xdr:rowOff>35741</xdr:rowOff>
    </xdr:to>
    <xdr:sp macro="" textlink="">
      <xdr:nvSpPr>
        <xdr:cNvPr id="157" name="楕円 156"/>
        <xdr:cNvSpPr/>
      </xdr:nvSpPr>
      <xdr:spPr>
        <a:xfrm>
          <a:off x="2286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20518</xdr:rowOff>
    </xdr:from>
    <xdr:ext cx="762000" cy="259045"/>
    <xdr:sp macro="" textlink="">
      <xdr:nvSpPr>
        <xdr:cNvPr id="158" name="テキスト ボックス 157"/>
        <xdr:cNvSpPr txBox="1"/>
      </xdr:nvSpPr>
      <xdr:spPr>
        <a:xfrm>
          <a:off x="1955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46990</xdr:rowOff>
    </xdr:from>
    <xdr:to>
      <xdr:col>7</xdr:col>
      <xdr:colOff>31750</xdr:colOff>
      <xdr:row>60</xdr:row>
      <xdr:rowOff>148590</xdr:rowOff>
    </xdr:to>
    <xdr:sp macro="" textlink="">
      <xdr:nvSpPr>
        <xdr:cNvPr id="159" name="楕円 158"/>
        <xdr:cNvSpPr/>
      </xdr:nvSpPr>
      <xdr:spPr>
        <a:xfrm>
          <a:off x="1397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158767</xdr:rowOff>
    </xdr:from>
    <xdr:ext cx="762000" cy="259045"/>
    <xdr:sp macro="" textlink="">
      <xdr:nvSpPr>
        <xdr:cNvPr id="160" name="テキスト ボックス 159"/>
        <xdr:cNvSpPr txBox="1"/>
      </xdr:nvSpPr>
      <xdr:spPr>
        <a:xfrm>
          <a:off x="1066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[292,694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000" b="0" i="0" baseline="0">
              <a:solidFill>
                <a:schemeClr val="dk1"/>
              </a:solidFill>
              <a:effectLst/>
              <a:latin typeface="+mn-lt"/>
              <a:ea typeface="+mn-ea"/>
              <a:cs typeface="+mn-cs"/>
            </a:rPr>
            <a:t>数次にわたる行政改革大綱や集中改革プランに基づき、定年退職者の不補充などによる人件費削減など徹底した歳出削減に努めた結果、</a:t>
          </a:r>
          <a:r>
            <a:rPr lang="en-US" altLang="ja-JP" sz="1000" b="0" i="0" baseline="0">
              <a:solidFill>
                <a:schemeClr val="dk1"/>
              </a:solidFill>
              <a:effectLst/>
              <a:latin typeface="+mn-lt"/>
              <a:ea typeface="+mn-ea"/>
              <a:cs typeface="+mn-cs"/>
            </a:rPr>
            <a:t>H28</a:t>
          </a:r>
          <a:r>
            <a:rPr lang="ja-JP" altLang="ja-JP" sz="1000" b="0" i="0" baseline="0">
              <a:solidFill>
                <a:schemeClr val="dk1"/>
              </a:solidFill>
              <a:effectLst/>
              <a:latin typeface="+mn-lt"/>
              <a:ea typeface="+mn-ea"/>
              <a:cs typeface="+mn-cs"/>
            </a:rPr>
            <a:t>までの人口一人当たりの決算額は、類似団体と比較して低い数値となっていたが、</a:t>
          </a:r>
          <a:r>
            <a:rPr lang="en-US" altLang="ja-JP" sz="1000" b="0" i="0" baseline="0">
              <a:solidFill>
                <a:schemeClr val="dk1"/>
              </a:solidFill>
              <a:effectLst/>
              <a:latin typeface="+mn-lt"/>
              <a:ea typeface="+mn-ea"/>
              <a:cs typeface="+mn-cs"/>
            </a:rPr>
            <a:t>R5</a:t>
          </a:r>
          <a:r>
            <a:rPr lang="ja-JP" altLang="ja-JP" sz="1000" b="0" i="0" baseline="0">
              <a:solidFill>
                <a:schemeClr val="dk1"/>
              </a:solidFill>
              <a:effectLst/>
              <a:latin typeface="+mn-lt"/>
              <a:ea typeface="+mn-ea"/>
              <a:cs typeface="+mn-cs"/>
            </a:rPr>
            <a:t>年度については退職手当の</a:t>
          </a:r>
          <a:r>
            <a:rPr lang="ja-JP" altLang="en-US" sz="1000" b="0" i="0" baseline="0">
              <a:solidFill>
                <a:schemeClr val="dk1"/>
              </a:solidFill>
              <a:effectLst/>
              <a:latin typeface="+mn-lt"/>
              <a:ea typeface="+mn-ea"/>
              <a:cs typeface="+mn-cs"/>
            </a:rPr>
            <a:t>減</a:t>
          </a:r>
          <a:r>
            <a:rPr lang="ja-JP" altLang="ja-JP" sz="1000" b="0" i="0" baseline="0">
              <a:solidFill>
                <a:schemeClr val="dk1"/>
              </a:solidFill>
              <a:effectLst/>
              <a:latin typeface="+mn-lt"/>
              <a:ea typeface="+mn-ea"/>
              <a:cs typeface="+mn-cs"/>
            </a:rPr>
            <a:t>額等により</a:t>
          </a:r>
          <a:r>
            <a:rPr lang="en-US" altLang="ja-JP" sz="1000" b="0" i="0" baseline="0">
              <a:solidFill>
                <a:schemeClr val="dk1"/>
              </a:solidFill>
              <a:effectLst/>
              <a:latin typeface="+mn-lt"/>
              <a:ea typeface="+mn-ea"/>
              <a:cs typeface="+mn-cs"/>
            </a:rPr>
            <a:t>105,497</a:t>
          </a:r>
          <a:r>
            <a:rPr lang="ja-JP" altLang="ja-JP" sz="1000" b="0" i="0" baseline="0">
              <a:solidFill>
                <a:schemeClr val="dk1"/>
              </a:solidFill>
              <a:effectLst/>
              <a:latin typeface="+mn-lt"/>
              <a:ea typeface="+mn-ea"/>
              <a:cs typeface="+mn-cs"/>
            </a:rPr>
            <a:t>千円</a:t>
          </a:r>
          <a:r>
            <a:rPr lang="ja-JP" altLang="en-US" sz="1000" b="0" i="0" baseline="0">
              <a:solidFill>
                <a:schemeClr val="dk1"/>
              </a:solidFill>
              <a:effectLst/>
              <a:latin typeface="+mn-lt"/>
              <a:ea typeface="+mn-ea"/>
              <a:cs typeface="+mn-cs"/>
            </a:rPr>
            <a:t>減</a:t>
          </a:r>
          <a:r>
            <a:rPr lang="ja-JP" altLang="ja-JP" sz="1000" b="0" i="0" baseline="0">
              <a:solidFill>
                <a:schemeClr val="dk1"/>
              </a:solidFill>
              <a:effectLst/>
              <a:latin typeface="+mn-lt"/>
              <a:ea typeface="+mn-ea"/>
              <a:cs typeface="+mn-cs"/>
            </a:rPr>
            <a:t>となった</a:t>
          </a:r>
          <a:r>
            <a:rPr lang="ja-JP" altLang="en-US" sz="1000" b="0" i="0" baseline="0">
              <a:solidFill>
                <a:schemeClr val="dk1"/>
              </a:solidFill>
              <a:effectLst/>
              <a:latin typeface="+mn-lt"/>
              <a:ea typeface="+mn-ea"/>
              <a:cs typeface="+mn-cs"/>
            </a:rPr>
            <a:t>が、</a:t>
          </a:r>
          <a:r>
            <a:rPr lang="ja-JP" altLang="ja-JP" sz="1000" b="0" i="0" baseline="0">
              <a:solidFill>
                <a:schemeClr val="dk1"/>
              </a:solidFill>
              <a:effectLst/>
              <a:latin typeface="+mn-lt"/>
              <a:ea typeface="+mn-ea"/>
              <a:cs typeface="+mn-cs"/>
            </a:rPr>
            <a:t>物件費において、ふるさと納税寄付額の大幅な増加により、返礼品等受発注にかかるすさきがすきさ応援事業費が</a:t>
          </a:r>
          <a:r>
            <a:rPr lang="en-US" altLang="ja-JP" sz="1000" b="0" i="0" baseline="0">
              <a:solidFill>
                <a:schemeClr val="dk1"/>
              </a:solidFill>
              <a:effectLst/>
              <a:latin typeface="+mn-lt"/>
              <a:ea typeface="+mn-ea"/>
              <a:cs typeface="+mn-cs"/>
            </a:rPr>
            <a:t>516,356</a:t>
          </a:r>
          <a:r>
            <a:rPr lang="ja-JP" altLang="ja-JP" sz="1000" b="0" i="0" baseline="0">
              <a:solidFill>
                <a:schemeClr val="dk1"/>
              </a:solidFill>
              <a:effectLst/>
              <a:latin typeface="+mn-lt"/>
              <a:ea typeface="+mn-ea"/>
              <a:cs typeface="+mn-cs"/>
            </a:rPr>
            <a:t>千円の増額となるなど、物件費全体では</a:t>
          </a:r>
          <a:r>
            <a:rPr lang="en-US" altLang="ja-JP" sz="1000" b="0" i="0" baseline="0">
              <a:solidFill>
                <a:schemeClr val="dk1"/>
              </a:solidFill>
              <a:effectLst/>
              <a:latin typeface="+mn-lt"/>
              <a:ea typeface="+mn-ea"/>
              <a:cs typeface="+mn-cs"/>
            </a:rPr>
            <a:t>429,049</a:t>
          </a:r>
          <a:r>
            <a:rPr lang="ja-JP" altLang="ja-JP" sz="1000" b="0" i="0" baseline="0">
              <a:solidFill>
                <a:schemeClr val="dk1"/>
              </a:solidFill>
              <a:effectLst/>
              <a:latin typeface="+mn-lt"/>
              <a:ea typeface="+mn-ea"/>
              <a:cs typeface="+mn-cs"/>
            </a:rPr>
            <a:t>千円の増額となり</a:t>
          </a:r>
          <a:r>
            <a:rPr kumimoji="1" lang="ja-JP" altLang="ja-JP" sz="1000" i="0">
              <a:solidFill>
                <a:schemeClr val="dk1"/>
              </a:solidFill>
              <a:effectLst/>
              <a:latin typeface="+mn-lt"/>
              <a:ea typeface="+mn-ea"/>
              <a:cs typeface="+mn-cs"/>
            </a:rPr>
            <a:t>、人件費・物件費等にかかる人口一人当たりの決算額は、類似団体平均を上回る結果となった。</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135872</xdr:rowOff>
    </xdr:from>
    <xdr:to>
      <xdr:col>23</xdr:col>
      <xdr:colOff>133350</xdr:colOff>
      <xdr:row>83</xdr:row>
      <xdr:rowOff>17343</xdr:rowOff>
    </xdr:to>
    <xdr:cxnSp macro="">
      <xdr:nvCxnSpPr>
        <xdr:cNvPr id="196" name="直線コネクタ 195"/>
        <xdr:cNvCxnSpPr/>
      </xdr:nvCxnSpPr>
      <xdr:spPr>
        <a:xfrm>
          <a:off x="4114800" y="14194772"/>
          <a:ext cx="8382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26291</xdr:rowOff>
    </xdr:from>
    <xdr:ext cx="762000" cy="259045"/>
    <xdr:sp macro="" textlink="">
      <xdr:nvSpPr>
        <xdr:cNvPr id="197" name="人件費・物件費等の状況平均値テキスト"/>
        <xdr:cNvSpPr txBox="1"/>
      </xdr:nvSpPr>
      <xdr:spPr>
        <a:xfrm>
          <a:off x="5041900" y="1391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66371</xdr:rowOff>
    </xdr:from>
    <xdr:to>
      <xdr:col>19</xdr:col>
      <xdr:colOff>133350</xdr:colOff>
      <xdr:row>82</xdr:row>
      <xdr:rowOff>135872</xdr:rowOff>
    </xdr:to>
    <xdr:cxnSp macro="">
      <xdr:nvCxnSpPr>
        <xdr:cNvPr id="199" name="直線コネクタ 198"/>
        <xdr:cNvCxnSpPr/>
      </xdr:nvCxnSpPr>
      <xdr:spPr>
        <a:xfrm>
          <a:off x="3225800" y="14125271"/>
          <a:ext cx="889000" cy="6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113116</xdr:rowOff>
    </xdr:from>
    <xdr:ext cx="736600" cy="259045"/>
    <xdr:sp macro="" textlink="">
      <xdr:nvSpPr>
        <xdr:cNvPr id="201" name="テキスト ボックス 200"/>
        <xdr:cNvSpPr txBox="1"/>
      </xdr:nvSpPr>
      <xdr:spPr>
        <a:xfrm>
          <a:off x="3733800" y="1382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66272</xdr:rowOff>
    </xdr:from>
    <xdr:to>
      <xdr:col>15</xdr:col>
      <xdr:colOff>82550</xdr:colOff>
      <xdr:row>82</xdr:row>
      <xdr:rowOff>66371</xdr:rowOff>
    </xdr:to>
    <xdr:cxnSp macro="">
      <xdr:nvCxnSpPr>
        <xdr:cNvPr id="202" name="直線コネクタ 201"/>
        <xdr:cNvCxnSpPr/>
      </xdr:nvCxnSpPr>
      <xdr:spPr>
        <a:xfrm>
          <a:off x="2336800" y="14125172"/>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101582</xdr:rowOff>
    </xdr:from>
    <xdr:ext cx="762000" cy="259045"/>
    <xdr:sp macro="" textlink="">
      <xdr:nvSpPr>
        <xdr:cNvPr id="204" name="テキスト ボックス 203"/>
        <xdr:cNvSpPr txBox="1"/>
      </xdr:nvSpPr>
      <xdr:spPr>
        <a:xfrm>
          <a:off x="2844800" y="1381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168340</xdr:rowOff>
    </xdr:from>
    <xdr:to>
      <xdr:col>11</xdr:col>
      <xdr:colOff>31750</xdr:colOff>
      <xdr:row>82</xdr:row>
      <xdr:rowOff>66272</xdr:rowOff>
    </xdr:to>
    <xdr:cxnSp macro="">
      <xdr:nvCxnSpPr>
        <xdr:cNvPr id="205" name="直線コネクタ 204"/>
        <xdr:cNvCxnSpPr/>
      </xdr:nvCxnSpPr>
      <xdr:spPr>
        <a:xfrm>
          <a:off x="1447800" y="14055790"/>
          <a:ext cx="889000" cy="6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81455</xdr:rowOff>
    </xdr:from>
    <xdr:ext cx="762000" cy="259045"/>
    <xdr:sp macro="" textlink="">
      <xdr:nvSpPr>
        <xdr:cNvPr id="207" name="テキスト ボックス 206"/>
        <xdr:cNvSpPr txBox="1"/>
      </xdr:nvSpPr>
      <xdr:spPr>
        <a:xfrm>
          <a:off x="1955800" y="1379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53342</xdr:rowOff>
    </xdr:from>
    <xdr:ext cx="762000" cy="259045"/>
    <xdr:sp macro="" textlink="">
      <xdr:nvSpPr>
        <xdr:cNvPr id="209" name="テキスト ボックス 208"/>
        <xdr:cNvSpPr txBox="1"/>
      </xdr:nvSpPr>
      <xdr:spPr>
        <a:xfrm>
          <a:off x="1066800" y="1376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137993</xdr:rowOff>
    </xdr:from>
    <xdr:to>
      <xdr:col>23</xdr:col>
      <xdr:colOff>184150</xdr:colOff>
      <xdr:row>83</xdr:row>
      <xdr:rowOff>68143</xdr:rowOff>
    </xdr:to>
    <xdr:sp macro="" textlink="">
      <xdr:nvSpPr>
        <xdr:cNvPr id="215" name="楕円 214"/>
        <xdr:cNvSpPr/>
      </xdr:nvSpPr>
      <xdr:spPr>
        <a:xfrm>
          <a:off x="4902200" y="1419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110070</xdr:rowOff>
    </xdr:from>
    <xdr:ext cx="762000" cy="259045"/>
    <xdr:sp macro="" textlink="">
      <xdr:nvSpPr>
        <xdr:cNvPr id="216" name="人件費・物件費等の状況該当値テキスト"/>
        <xdr:cNvSpPr txBox="1"/>
      </xdr:nvSpPr>
      <xdr:spPr>
        <a:xfrm>
          <a:off x="5041900" y="14168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85072</xdr:rowOff>
    </xdr:from>
    <xdr:to>
      <xdr:col>19</xdr:col>
      <xdr:colOff>184150</xdr:colOff>
      <xdr:row>83</xdr:row>
      <xdr:rowOff>15222</xdr:rowOff>
    </xdr:to>
    <xdr:sp macro="" textlink="">
      <xdr:nvSpPr>
        <xdr:cNvPr id="217" name="楕円 216"/>
        <xdr:cNvSpPr/>
      </xdr:nvSpPr>
      <xdr:spPr>
        <a:xfrm>
          <a:off x="4064000" y="1414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171449</xdr:rowOff>
    </xdr:from>
    <xdr:ext cx="736600" cy="259045"/>
    <xdr:sp macro="" textlink="">
      <xdr:nvSpPr>
        <xdr:cNvPr id="218" name="テキスト ボックス 217"/>
        <xdr:cNvSpPr txBox="1"/>
      </xdr:nvSpPr>
      <xdr:spPr>
        <a:xfrm>
          <a:off x="3733800" y="1423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15571</xdr:rowOff>
    </xdr:from>
    <xdr:to>
      <xdr:col>15</xdr:col>
      <xdr:colOff>133350</xdr:colOff>
      <xdr:row>82</xdr:row>
      <xdr:rowOff>117171</xdr:rowOff>
    </xdr:to>
    <xdr:sp macro="" textlink="">
      <xdr:nvSpPr>
        <xdr:cNvPr id="219" name="楕円 218"/>
        <xdr:cNvSpPr/>
      </xdr:nvSpPr>
      <xdr:spPr>
        <a:xfrm>
          <a:off x="3175000" y="140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101948</xdr:rowOff>
    </xdr:from>
    <xdr:ext cx="762000" cy="259045"/>
    <xdr:sp macro="" textlink="">
      <xdr:nvSpPr>
        <xdr:cNvPr id="220" name="テキスト ボックス 219"/>
        <xdr:cNvSpPr txBox="1"/>
      </xdr:nvSpPr>
      <xdr:spPr>
        <a:xfrm>
          <a:off x="2844800" y="1416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15472</xdr:rowOff>
    </xdr:from>
    <xdr:to>
      <xdr:col>11</xdr:col>
      <xdr:colOff>82550</xdr:colOff>
      <xdr:row>82</xdr:row>
      <xdr:rowOff>117072</xdr:rowOff>
    </xdr:to>
    <xdr:sp macro="" textlink="">
      <xdr:nvSpPr>
        <xdr:cNvPr id="221" name="楕円 220"/>
        <xdr:cNvSpPr/>
      </xdr:nvSpPr>
      <xdr:spPr>
        <a:xfrm>
          <a:off x="2286000" y="1407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101849</xdr:rowOff>
    </xdr:from>
    <xdr:ext cx="762000" cy="259045"/>
    <xdr:sp macro="" textlink="">
      <xdr:nvSpPr>
        <xdr:cNvPr id="222" name="テキスト ボックス 221"/>
        <xdr:cNvSpPr txBox="1"/>
      </xdr:nvSpPr>
      <xdr:spPr>
        <a:xfrm>
          <a:off x="1955800" y="1416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117540</xdr:rowOff>
    </xdr:from>
    <xdr:to>
      <xdr:col>7</xdr:col>
      <xdr:colOff>31750</xdr:colOff>
      <xdr:row>82</xdr:row>
      <xdr:rowOff>47690</xdr:rowOff>
    </xdr:to>
    <xdr:sp macro="" textlink="">
      <xdr:nvSpPr>
        <xdr:cNvPr id="223" name="楕円 222"/>
        <xdr:cNvSpPr/>
      </xdr:nvSpPr>
      <xdr:spPr>
        <a:xfrm>
          <a:off x="1397000" y="1400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32467</xdr:rowOff>
    </xdr:from>
    <xdr:ext cx="762000" cy="259045"/>
    <xdr:sp macro="" textlink="">
      <xdr:nvSpPr>
        <xdr:cNvPr id="224" name="テキスト ボックス 223"/>
        <xdr:cNvSpPr txBox="1"/>
      </xdr:nvSpPr>
      <xdr:spPr>
        <a:xfrm>
          <a:off x="1066800" y="14091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全国市平均及び類似団体平均と比較しても数値は低くなっている。今後も給与体系の適正運用に努める。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165805</xdr:rowOff>
    </xdr:from>
    <xdr:to>
      <xdr:col>81</xdr:col>
      <xdr:colOff>44450</xdr:colOff>
      <xdr:row>86</xdr:row>
      <xdr:rowOff>7761</xdr:rowOff>
    </xdr:to>
    <xdr:cxnSp macro="">
      <xdr:nvCxnSpPr>
        <xdr:cNvPr id="258" name="直線コネクタ 257"/>
        <xdr:cNvCxnSpPr/>
      </xdr:nvCxnSpPr>
      <xdr:spPr>
        <a:xfrm flipV="1">
          <a:off x="16179800" y="147390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86</xdr:row>
      <xdr:rowOff>7761</xdr:rowOff>
    </xdr:to>
    <xdr:cxnSp macro="">
      <xdr:nvCxnSpPr>
        <xdr:cNvPr id="261" name="直線コネクタ 260"/>
        <xdr:cNvCxnSpPr/>
      </xdr:nvCxnSpPr>
      <xdr:spPr>
        <a:xfrm>
          <a:off x="15290800" y="1468543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3" name="テキスト ボックス 262"/>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86</xdr:row>
      <xdr:rowOff>7761</xdr:rowOff>
    </xdr:to>
    <xdr:cxnSp macro="">
      <xdr:nvCxnSpPr>
        <xdr:cNvPr id="264" name="直線コネクタ 263"/>
        <xdr:cNvCxnSpPr/>
      </xdr:nvCxnSpPr>
      <xdr:spPr>
        <a:xfrm flipV="1">
          <a:off x="14401800" y="1468543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66" name="テキスト ボックス 265"/>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7761</xdr:rowOff>
    </xdr:from>
    <xdr:to>
      <xdr:col>68</xdr:col>
      <xdr:colOff>152400</xdr:colOff>
      <xdr:row>86</xdr:row>
      <xdr:rowOff>21166</xdr:rowOff>
    </xdr:to>
    <xdr:cxnSp macro="">
      <xdr:nvCxnSpPr>
        <xdr:cNvPr id="267" name="直線コネクタ 266"/>
        <xdr:cNvCxnSpPr/>
      </xdr:nvCxnSpPr>
      <xdr:spPr>
        <a:xfrm flipV="1">
          <a:off x="13512800" y="147524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69" name="テキスト ボックス 268"/>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71" name="テキスト ボックス 270"/>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77" name="楕円 276"/>
        <xdr:cNvSpPr/>
      </xdr:nvSpPr>
      <xdr:spPr>
        <a:xfrm>
          <a:off x="169672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131532</xdr:rowOff>
    </xdr:from>
    <xdr:ext cx="762000" cy="259045"/>
    <xdr:sp macro="" textlink="">
      <xdr:nvSpPr>
        <xdr:cNvPr id="278" name="給与水準   （国との比較）該当値テキスト"/>
        <xdr:cNvSpPr txBox="1"/>
      </xdr:nvSpPr>
      <xdr:spPr>
        <a:xfrm>
          <a:off x="17106900" y="1453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128411</xdr:rowOff>
    </xdr:from>
    <xdr:to>
      <xdr:col>77</xdr:col>
      <xdr:colOff>95250</xdr:colOff>
      <xdr:row>86</xdr:row>
      <xdr:rowOff>58561</xdr:rowOff>
    </xdr:to>
    <xdr:sp macro="" textlink="">
      <xdr:nvSpPr>
        <xdr:cNvPr id="279" name="楕円 278"/>
        <xdr:cNvSpPr/>
      </xdr:nvSpPr>
      <xdr:spPr>
        <a:xfrm>
          <a:off x="16129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68738</xdr:rowOff>
    </xdr:from>
    <xdr:ext cx="736600" cy="259045"/>
    <xdr:sp macro="" textlink="">
      <xdr:nvSpPr>
        <xdr:cNvPr id="280" name="テキスト ボックス 279"/>
        <xdr:cNvSpPr txBox="1"/>
      </xdr:nvSpPr>
      <xdr:spPr>
        <a:xfrm>
          <a:off x="15798800" y="1447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81" name="楕円 280"/>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82" name="テキスト ボックス 281"/>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128411</xdr:rowOff>
    </xdr:from>
    <xdr:to>
      <xdr:col>68</xdr:col>
      <xdr:colOff>203200</xdr:colOff>
      <xdr:row>86</xdr:row>
      <xdr:rowOff>58561</xdr:rowOff>
    </xdr:to>
    <xdr:sp macro="" textlink="">
      <xdr:nvSpPr>
        <xdr:cNvPr id="283" name="楕円 282"/>
        <xdr:cNvSpPr/>
      </xdr:nvSpPr>
      <xdr:spPr>
        <a:xfrm>
          <a:off x="14351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68738</xdr:rowOff>
    </xdr:from>
    <xdr:ext cx="762000" cy="259045"/>
    <xdr:sp macro="" textlink="">
      <xdr:nvSpPr>
        <xdr:cNvPr id="284" name="テキスト ボックス 283"/>
        <xdr:cNvSpPr txBox="1"/>
      </xdr:nvSpPr>
      <xdr:spPr>
        <a:xfrm>
          <a:off x="14020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5" name="楕円 284"/>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86" name="テキスト ボックス 285"/>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行政改革大綱による目標設定を上回る職員数の削減となっており、今後においても、行政改革大綱の計画数値を基本に行政需要に即して効果的な職員配置が可能となるよう弾力的な運用管理に努める。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42969</xdr:rowOff>
    </xdr:from>
    <xdr:to>
      <xdr:col>81</xdr:col>
      <xdr:colOff>44450</xdr:colOff>
      <xdr:row>61</xdr:row>
      <xdr:rowOff>55033</xdr:rowOff>
    </xdr:to>
    <xdr:cxnSp macro="">
      <xdr:nvCxnSpPr>
        <xdr:cNvPr id="321" name="直線コネクタ 320"/>
        <xdr:cNvCxnSpPr/>
      </xdr:nvCxnSpPr>
      <xdr:spPr>
        <a:xfrm>
          <a:off x="16179800" y="10501419"/>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140733</xdr:rowOff>
    </xdr:from>
    <xdr:ext cx="762000" cy="259045"/>
    <xdr:sp macro="" textlink="">
      <xdr:nvSpPr>
        <xdr:cNvPr id="322" name="定員管理の状況平均値テキスト"/>
        <xdr:cNvSpPr txBox="1"/>
      </xdr:nvSpPr>
      <xdr:spPr>
        <a:xfrm>
          <a:off x="17106900" y="10256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12404</xdr:rowOff>
    </xdr:from>
    <xdr:to>
      <xdr:col>77</xdr:col>
      <xdr:colOff>44450</xdr:colOff>
      <xdr:row>61</xdr:row>
      <xdr:rowOff>42969</xdr:rowOff>
    </xdr:to>
    <xdr:cxnSp macro="">
      <xdr:nvCxnSpPr>
        <xdr:cNvPr id="324" name="直線コネクタ 323"/>
        <xdr:cNvCxnSpPr/>
      </xdr:nvCxnSpPr>
      <xdr:spPr>
        <a:xfrm>
          <a:off x="15290800" y="10470854"/>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50859</xdr:rowOff>
    </xdr:from>
    <xdr:ext cx="736600" cy="259045"/>
    <xdr:sp macro="" textlink="">
      <xdr:nvSpPr>
        <xdr:cNvPr id="326" name="テキスト ボックス 325"/>
        <xdr:cNvSpPr txBox="1"/>
      </xdr:nvSpPr>
      <xdr:spPr>
        <a:xfrm>
          <a:off x="15798800" y="10166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163745</xdr:rowOff>
    </xdr:from>
    <xdr:to>
      <xdr:col>72</xdr:col>
      <xdr:colOff>203200</xdr:colOff>
      <xdr:row>61</xdr:row>
      <xdr:rowOff>12404</xdr:rowOff>
    </xdr:to>
    <xdr:cxnSp macro="">
      <xdr:nvCxnSpPr>
        <xdr:cNvPr id="327" name="直線コネクタ 326"/>
        <xdr:cNvCxnSpPr/>
      </xdr:nvCxnSpPr>
      <xdr:spPr>
        <a:xfrm>
          <a:off x="14401800" y="1045074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9" name="テキスト ボックス 328"/>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131572</xdr:rowOff>
    </xdr:from>
    <xdr:to>
      <xdr:col>68</xdr:col>
      <xdr:colOff>152400</xdr:colOff>
      <xdr:row>60</xdr:row>
      <xdr:rowOff>163745</xdr:rowOff>
    </xdr:to>
    <xdr:cxnSp macro="">
      <xdr:nvCxnSpPr>
        <xdr:cNvPr id="330" name="直線コネクタ 329"/>
        <xdr:cNvCxnSpPr/>
      </xdr:nvCxnSpPr>
      <xdr:spPr>
        <a:xfrm>
          <a:off x="13512800" y="10418572"/>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16273</xdr:rowOff>
    </xdr:from>
    <xdr:ext cx="762000" cy="259045"/>
    <xdr:sp macro="" textlink="">
      <xdr:nvSpPr>
        <xdr:cNvPr id="332" name="テキスト ボックス 331"/>
        <xdr:cNvSpPr txBox="1"/>
      </xdr:nvSpPr>
      <xdr:spPr>
        <a:xfrm>
          <a:off x="14020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9838</xdr:rowOff>
    </xdr:from>
    <xdr:ext cx="762000" cy="259045"/>
    <xdr:sp macro="" textlink="">
      <xdr:nvSpPr>
        <xdr:cNvPr id="334" name="テキスト ボックス 333"/>
        <xdr:cNvSpPr txBox="1"/>
      </xdr:nvSpPr>
      <xdr:spPr>
        <a:xfrm>
          <a:off x="13131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4233</xdr:rowOff>
    </xdr:from>
    <xdr:to>
      <xdr:col>81</xdr:col>
      <xdr:colOff>95250</xdr:colOff>
      <xdr:row>61</xdr:row>
      <xdr:rowOff>105833</xdr:rowOff>
    </xdr:to>
    <xdr:sp macro="" textlink="">
      <xdr:nvSpPr>
        <xdr:cNvPr id="340" name="楕円 339"/>
        <xdr:cNvSpPr/>
      </xdr:nvSpPr>
      <xdr:spPr>
        <a:xfrm>
          <a:off x="169672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147760</xdr:rowOff>
    </xdr:from>
    <xdr:ext cx="762000" cy="259045"/>
    <xdr:sp macro="" textlink="">
      <xdr:nvSpPr>
        <xdr:cNvPr id="341" name="定員管理の状況該当値テキスト"/>
        <xdr:cNvSpPr txBox="1"/>
      </xdr:nvSpPr>
      <xdr:spPr>
        <a:xfrm>
          <a:off x="17106900" y="10434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163619</xdr:rowOff>
    </xdr:from>
    <xdr:to>
      <xdr:col>77</xdr:col>
      <xdr:colOff>95250</xdr:colOff>
      <xdr:row>61</xdr:row>
      <xdr:rowOff>93769</xdr:rowOff>
    </xdr:to>
    <xdr:sp macro="" textlink="">
      <xdr:nvSpPr>
        <xdr:cNvPr id="342" name="楕円 341"/>
        <xdr:cNvSpPr/>
      </xdr:nvSpPr>
      <xdr:spPr>
        <a:xfrm>
          <a:off x="16129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43" name="テキスト ボックス 342"/>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133054</xdr:rowOff>
    </xdr:from>
    <xdr:to>
      <xdr:col>73</xdr:col>
      <xdr:colOff>44450</xdr:colOff>
      <xdr:row>61</xdr:row>
      <xdr:rowOff>63204</xdr:rowOff>
    </xdr:to>
    <xdr:sp macro="" textlink="">
      <xdr:nvSpPr>
        <xdr:cNvPr id="344" name="楕円 343"/>
        <xdr:cNvSpPr/>
      </xdr:nvSpPr>
      <xdr:spPr>
        <a:xfrm>
          <a:off x="15240000" y="1042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47981</xdr:rowOff>
    </xdr:from>
    <xdr:ext cx="762000" cy="259045"/>
    <xdr:sp macro="" textlink="">
      <xdr:nvSpPr>
        <xdr:cNvPr id="345" name="テキスト ボックス 344"/>
        <xdr:cNvSpPr txBox="1"/>
      </xdr:nvSpPr>
      <xdr:spPr>
        <a:xfrm>
          <a:off x="14909800" y="1050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112945</xdr:rowOff>
    </xdr:from>
    <xdr:to>
      <xdr:col>68</xdr:col>
      <xdr:colOff>203200</xdr:colOff>
      <xdr:row>61</xdr:row>
      <xdr:rowOff>43095</xdr:rowOff>
    </xdr:to>
    <xdr:sp macro="" textlink="">
      <xdr:nvSpPr>
        <xdr:cNvPr id="346" name="楕円 345"/>
        <xdr:cNvSpPr/>
      </xdr:nvSpPr>
      <xdr:spPr>
        <a:xfrm>
          <a:off x="14351000" y="1039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27872</xdr:rowOff>
    </xdr:from>
    <xdr:ext cx="762000" cy="259045"/>
    <xdr:sp macro="" textlink="">
      <xdr:nvSpPr>
        <xdr:cNvPr id="347" name="テキスト ボックス 346"/>
        <xdr:cNvSpPr txBox="1"/>
      </xdr:nvSpPr>
      <xdr:spPr>
        <a:xfrm>
          <a:off x="14020800" y="1048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80772</xdr:rowOff>
    </xdr:from>
    <xdr:to>
      <xdr:col>64</xdr:col>
      <xdr:colOff>152400</xdr:colOff>
      <xdr:row>61</xdr:row>
      <xdr:rowOff>10922</xdr:rowOff>
    </xdr:to>
    <xdr:sp macro="" textlink="">
      <xdr:nvSpPr>
        <xdr:cNvPr id="348" name="楕円 347"/>
        <xdr:cNvSpPr/>
      </xdr:nvSpPr>
      <xdr:spPr>
        <a:xfrm>
          <a:off x="13462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167149</xdr:rowOff>
    </xdr:from>
    <xdr:ext cx="762000" cy="259045"/>
    <xdr:sp macro="" textlink="">
      <xdr:nvSpPr>
        <xdr:cNvPr id="349" name="テキスト ボックス 348"/>
        <xdr:cNvSpPr txBox="1"/>
      </xdr:nvSpPr>
      <xdr:spPr>
        <a:xfrm>
          <a:off x="13131800" y="104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長期にわたる地方債発行抑制の取組みにより、数値は順調に改善しており、</a:t>
          </a:r>
          <a:r>
            <a:rPr kumimoji="1" lang="en-US" altLang="ja-JP" sz="1000">
              <a:solidFill>
                <a:schemeClr val="dk1"/>
              </a:solidFill>
              <a:effectLst/>
              <a:latin typeface="+mn-lt"/>
              <a:ea typeface="+mn-ea"/>
              <a:cs typeface="+mn-cs"/>
            </a:rPr>
            <a:t>H27</a:t>
          </a:r>
          <a:r>
            <a:rPr kumimoji="1" lang="ja-JP" altLang="ja-JP" sz="1000">
              <a:solidFill>
                <a:schemeClr val="dk1"/>
              </a:solidFill>
              <a:effectLst/>
              <a:latin typeface="+mn-lt"/>
              <a:ea typeface="+mn-ea"/>
              <a:cs typeface="+mn-cs"/>
            </a:rPr>
            <a:t>年度に健全化比率導入後初めて</a:t>
          </a:r>
          <a:r>
            <a:rPr kumimoji="1" lang="en-US" altLang="ja-JP" sz="1000">
              <a:solidFill>
                <a:schemeClr val="dk1"/>
              </a:solidFill>
              <a:effectLst/>
              <a:latin typeface="+mn-lt"/>
              <a:ea typeface="+mn-ea"/>
              <a:cs typeface="+mn-cs"/>
            </a:rPr>
            <a:t>18</a:t>
          </a:r>
          <a:r>
            <a:rPr kumimoji="1" lang="ja-JP" altLang="ja-JP" sz="1000">
              <a:solidFill>
                <a:schemeClr val="dk1"/>
              </a:solidFill>
              <a:effectLst/>
              <a:latin typeface="+mn-lt"/>
              <a:ea typeface="+mn-ea"/>
              <a:cs typeface="+mn-cs"/>
            </a:rPr>
            <a:t>％未満を達成した。</a:t>
          </a:r>
          <a:r>
            <a:rPr kumimoji="1" lang="en-US" altLang="ja-JP" sz="1000">
              <a:solidFill>
                <a:schemeClr val="dk1"/>
              </a:solidFill>
              <a:effectLst/>
              <a:latin typeface="+mn-lt"/>
              <a:ea typeface="+mn-ea"/>
              <a:cs typeface="+mn-cs"/>
            </a:rPr>
            <a:t>H28</a:t>
          </a:r>
          <a:r>
            <a:rPr kumimoji="1" lang="ja-JP" altLang="ja-JP" sz="1000">
              <a:solidFill>
                <a:schemeClr val="dk1"/>
              </a:solidFill>
              <a:effectLst/>
              <a:latin typeface="+mn-lt"/>
              <a:ea typeface="+mn-ea"/>
              <a:cs typeface="+mn-cs"/>
            </a:rPr>
            <a:t>年度以降普通交付税の減額を要因とした標準財政規模の縮小により、</a:t>
          </a:r>
          <a:r>
            <a:rPr kumimoji="1" lang="en-US" altLang="ja-JP" sz="1000">
              <a:solidFill>
                <a:schemeClr val="dk1"/>
              </a:solidFill>
              <a:effectLst/>
              <a:latin typeface="+mn-lt"/>
              <a:ea typeface="+mn-ea"/>
              <a:cs typeface="+mn-cs"/>
            </a:rPr>
            <a:t>H28</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年度の単年度実質公債費比率が</a:t>
          </a:r>
          <a:r>
            <a:rPr kumimoji="1" lang="en-US" altLang="ja-JP" sz="1000">
              <a:solidFill>
                <a:schemeClr val="dk1"/>
              </a:solidFill>
              <a:effectLst/>
              <a:latin typeface="+mn-lt"/>
              <a:ea typeface="+mn-ea"/>
              <a:cs typeface="+mn-cs"/>
            </a:rPr>
            <a:t>18</a:t>
          </a:r>
          <a:r>
            <a:rPr kumimoji="1" lang="ja-JP" altLang="ja-JP" sz="1000">
              <a:solidFill>
                <a:schemeClr val="dk1"/>
              </a:solidFill>
              <a:effectLst/>
              <a:latin typeface="+mn-lt"/>
              <a:ea typeface="+mn-ea"/>
              <a:cs typeface="+mn-cs"/>
            </a:rPr>
            <a:t>％を超えたが、公債費の減額等により</a:t>
          </a:r>
          <a:r>
            <a:rPr kumimoji="1" lang="en-US" altLang="ja-JP" sz="1000">
              <a:solidFill>
                <a:schemeClr val="dk1"/>
              </a:solidFill>
              <a:effectLst/>
              <a:latin typeface="+mn-lt"/>
              <a:ea typeface="+mn-ea"/>
              <a:cs typeface="+mn-cs"/>
            </a:rPr>
            <a:t>R3</a:t>
          </a:r>
          <a:r>
            <a:rPr kumimoji="1" lang="ja-JP" altLang="ja-JP" sz="1000">
              <a:solidFill>
                <a:schemeClr val="dk1"/>
              </a:solidFill>
              <a:effectLst/>
              <a:latin typeface="+mn-lt"/>
              <a:ea typeface="+mn-ea"/>
              <a:cs typeface="+mn-cs"/>
            </a:rPr>
            <a:t>年度単年では</a:t>
          </a:r>
          <a:r>
            <a:rPr kumimoji="1" lang="en-US" altLang="ja-JP" sz="1000">
              <a:solidFill>
                <a:schemeClr val="dk1"/>
              </a:solidFill>
              <a:effectLst/>
              <a:latin typeface="+mn-lt"/>
              <a:ea typeface="+mn-ea"/>
              <a:cs typeface="+mn-cs"/>
            </a:rPr>
            <a:t>11.8%</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R4</a:t>
          </a:r>
          <a:r>
            <a:rPr kumimoji="1" lang="ja-JP" altLang="ja-JP" sz="1000">
              <a:solidFill>
                <a:schemeClr val="dk1"/>
              </a:solidFill>
              <a:effectLst/>
              <a:latin typeface="+mn-lt"/>
              <a:ea typeface="+mn-ea"/>
              <a:cs typeface="+mn-cs"/>
            </a:rPr>
            <a:t>年度単年では</a:t>
          </a:r>
          <a:r>
            <a:rPr kumimoji="1" lang="en-US" altLang="ja-JP" sz="1000">
              <a:solidFill>
                <a:schemeClr val="dk1"/>
              </a:solidFill>
              <a:effectLst/>
              <a:latin typeface="+mn-lt"/>
              <a:ea typeface="+mn-ea"/>
              <a:cs typeface="+mn-cs"/>
            </a:rPr>
            <a:t>10.9%</a:t>
          </a:r>
          <a:r>
            <a:rPr kumimoji="1" lang="ja-JP" altLang="ja-JP" sz="1000">
              <a:solidFill>
                <a:schemeClr val="dk1"/>
              </a:solidFill>
              <a:effectLst/>
              <a:latin typeface="+mn-lt"/>
              <a:ea typeface="+mn-ea"/>
              <a:cs typeface="+mn-cs"/>
            </a:rPr>
            <a:t>と数値が改善し、</a:t>
          </a:r>
          <a:r>
            <a:rPr kumimoji="1" lang="en-US" altLang="ja-JP" sz="1000">
              <a:solidFill>
                <a:schemeClr val="dk1"/>
              </a:solidFill>
              <a:effectLst/>
              <a:latin typeface="+mn-lt"/>
              <a:ea typeface="+mn-ea"/>
              <a:cs typeface="+mn-cs"/>
            </a:rPr>
            <a:t>R5</a:t>
          </a:r>
          <a:r>
            <a:rPr kumimoji="1" lang="ja-JP" altLang="en-US" sz="1000">
              <a:solidFill>
                <a:schemeClr val="dk1"/>
              </a:solidFill>
              <a:effectLst/>
              <a:latin typeface="+mn-lt"/>
              <a:ea typeface="+mn-ea"/>
              <a:cs typeface="+mn-cs"/>
            </a:rPr>
            <a:t>年度単年は</a:t>
          </a:r>
          <a:r>
            <a:rPr kumimoji="1" lang="en-US" altLang="ja-JP" sz="1000">
              <a:solidFill>
                <a:schemeClr val="dk1"/>
              </a:solidFill>
              <a:effectLst/>
              <a:latin typeface="+mn-lt"/>
              <a:ea typeface="+mn-ea"/>
              <a:cs typeface="+mn-cs"/>
            </a:rPr>
            <a:t>15.1</a:t>
          </a:r>
          <a:r>
            <a:rPr kumimoji="1" lang="ja-JP" altLang="en-US" sz="1000">
              <a:solidFill>
                <a:schemeClr val="dk1"/>
              </a:solidFill>
              <a:effectLst/>
              <a:latin typeface="+mn-lt"/>
              <a:ea typeface="+mn-ea"/>
              <a:cs typeface="+mn-cs"/>
            </a:rPr>
            <a:t>％となったため、</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カ年平均数値においては</a:t>
          </a:r>
          <a:r>
            <a:rPr kumimoji="1" lang="en-US" altLang="ja-JP" sz="1000">
              <a:solidFill>
                <a:schemeClr val="dk1"/>
              </a:solidFill>
              <a:effectLst/>
              <a:latin typeface="+mn-lt"/>
              <a:ea typeface="+mn-ea"/>
              <a:cs typeface="+mn-cs"/>
            </a:rPr>
            <a:t>12.5</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0.1</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となった。確実に類似団体平均近づいているが、依然として高い水準であるため、引き続き行政改革大綱で地方債の発行額に基準を設定し、適正かつ健全な数値に近づくための取組みを図る。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86360</xdr:rowOff>
    </xdr:from>
    <xdr:to>
      <xdr:col>81</xdr:col>
      <xdr:colOff>44450</xdr:colOff>
      <xdr:row>37</xdr:row>
      <xdr:rowOff>88371</xdr:rowOff>
    </xdr:to>
    <xdr:cxnSp macro="">
      <xdr:nvCxnSpPr>
        <xdr:cNvPr id="383" name="直線コネクタ 382"/>
        <xdr:cNvCxnSpPr/>
      </xdr:nvCxnSpPr>
      <xdr:spPr>
        <a:xfrm>
          <a:off x="16179800" y="6430010"/>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155169</xdr:rowOff>
    </xdr:from>
    <xdr:ext cx="762000" cy="259045"/>
    <xdr:sp macro="" textlink="">
      <xdr:nvSpPr>
        <xdr:cNvPr id="384" name="公債費負担の状況平均値テキスト"/>
        <xdr:cNvSpPr txBox="1"/>
      </xdr:nvSpPr>
      <xdr:spPr>
        <a:xfrm>
          <a:off x="17106900" y="615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86360</xdr:rowOff>
    </xdr:from>
    <xdr:to>
      <xdr:col>77</xdr:col>
      <xdr:colOff>44450</xdr:colOff>
      <xdr:row>37</xdr:row>
      <xdr:rowOff>110490</xdr:rowOff>
    </xdr:to>
    <xdr:cxnSp macro="">
      <xdr:nvCxnSpPr>
        <xdr:cNvPr id="386" name="直線コネクタ 385"/>
        <xdr:cNvCxnSpPr/>
      </xdr:nvCxnSpPr>
      <xdr:spPr>
        <a:xfrm flipV="1">
          <a:off x="15290800" y="64300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88" name="テキスト ボックス 387"/>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110490</xdr:rowOff>
    </xdr:from>
    <xdr:to>
      <xdr:col>72</xdr:col>
      <xdr:colOff>203200</xdr:colOff>
      <xdr:row>37</xdr:row>
      <xdr:rowOff>136631</xdr:rowOff>
    </xdr:to>
    <xdr:cxnSp macro="">
      <xdr:nvCxnSpPr>
        <xdr:cNvPr id="389" name="直線コネクタ 388"/>
        <xdr:cNvCxnSpPr/>
      </xdr:nvCxnSpPr>
      <xdr:spPr>
        <a:xfrm flipV="1">
          <a:off x="14401800" y="6454140"/>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391" name="テキスト ボックス 390"/>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136631</xdr:rowOff>
    </xdr:from>
    <xdr:to>
      <xdr:col>68</xdr:col>
      <xdr:colOff>152400</xdr:colOff>
      <xdr:row>37</xdr:row>
      <xdr:rowOff>158750</xdr:rowOff>
    </xdr:to>
    <xdr:cxnSp macro="">
      <xdr:nvCxnSpPr>
        <xdr:cNvPr id="392" name="直線コネクタ 391"/>
        <xdr:cNvCxnSpPr/>
      </xdr:nvCxnSpPr>
      <xdr:spPr>
        <a:xfrm flipV="1">
          <a:off x="13512800" y="6480281"/>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394" name="テキスト ボックス 393"/>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6" name="テキスト ボックス 395"/>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37571</xdr:rowOff>
    </xdr:from>
    <xdr:to>
      <xdr:col>81</xdr:col>
      <xdr:colOff>95250</xdr:colOff>
      <xdr:row>37</xdr:row>
      <xdr:rowOff>139171</xdr:rowOff>
    </xdr:to>
    <xdr:sp macro="" textlink="">
      <xdr:nvSpPr>
        <xdr:cNvPr id="402" name="楕円 401"/>
        <xdr:cNvSpPr/>
      </xdr:nvSpPr>
      <xdr:spPr>
        <a:xfrm>
          <a:off x="16967200" y="638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9648</xdr:rowOff>
    </xdr:from>
    <xdr:ext cx="762000" cy="259045"/>
    <xdr:sp macro="" textlink="">
      <xdr:nvSpPr>
        <xdr:cNvPr id="403" name="公債費負担の状況該当値テキスト"/>
        <xdr:cNvSpPr txBox="1"/>
      </xdr:nvSpPr>
      <xdr:spPr>
        <a:xfrm>
          <a:off x="17106900" y="635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35560</xdr:rowOff>
    </xdr:from>
    <xdr:to>
      <xdr:col>77</xdr:col>
      <xdr:colOff>95250</xdr:colOff>
      <xdr:row>37</xdr:row>
      <xdr:rowOff>137160</xdr:rowOff>
    </xdr:to>
    <xdr:sp macro="" textlink="">
      <xdr:nvSpPr>
        <xdr:cNvPr id="404" name="楕円 403"/>
        <xdr:cNvSpPr/>
      </xdr:nvSpPr>
      <xdr:spPr>
        <a:xfrm>
          <a:off x="16129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121937</xdr:rowOff>
    </xdr:from>
    <xdr:ext cx="736600" cy="259045"/>
    <xdr:sp macro="" textlink="">
      <xdr:nvSpPr>
        <xdr:cNvPr id="405" name="テキスト ボックス 404"/>
        <xdr:cNvSpPr txBox="1"/>
      </xdr:nvSpPr>
      <xdr:spPr>
        <a:xfrm>
          <a:off x="15798800" y="646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59690</xdr:rowOff>
    </xdr:from>
    <xdr:to>
      <xdr:col>73</xdr:col>
      <xdr:colOff>44450</xdr:colOff>
      <xdr:row>37</xdr:row>
      <xdr:rowOff>161290</xdr:rowOff>
    </xdr:to>
    <xdr:sp macro="" textlink="">
      <xdr:nvSpPr>
        <xdr:cNvPr id="406" name="楕円 405"/>
        <xdr:cNvSpPr/>
      </xdr:nvSpPr>
      <xdr:spPr>
        <a:xfrm>
          <a:off x="15240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146067</xdr:rowOff>
    </xdr:from>
    <xdr:ext cx="762000" cy="259045"/>
    <xdr:sp macro="" textlink="">
      <xdr:nvSpPr>
        <xdr:cNvPr id="407" name="テキスト ボックス 406"/>
        <xdr:cNvSpPr txBox="1"/>
      </xdr:nvSpPr>
      <xdr:spPr>
        <a:xfrm>
          <a:off x="149098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85831</xdr:rowOff>
    </xdr:from>
    <xdr:to>
      <xdr:col>68</xdr:col>
      <xdr:colOff>203200</xdr:colOff>
      <xdr:row>38</xdr:row>
      <xdr:rowOff>15980</xdr:rowOff>
    </xdr:to>
    <xdr:sp macro="" textlink="">
      <xdr:nvSpPr>
        <xdr:cNvPr id="408" name="楕円 407"/>
        <xdr:cNvSpPr/>
      </xdr:nvSpPr>
      <xdr:spPr>
        <a:xfrm>
          <a:off x="14351000" y="64294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758</xdr:rowOff>
    </xdr:from>
    <xdr:ext cx="762000" cy="259045"/>
    <xdr:sp macro="" textlink="">
      <xdr:nvSpPr>
        <xdr:cNvPr id="409" name="テキスト ボックス 408"/>
        <xdr:cNvSpPr txBox="1"/>
      </xdr:nvSpPr>
      <xdr:spPr>
        <a:xfrm>
          <a:off x="14020800" y="651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107950</xdr:rowOff>
    </xdr:from>
    <xdr:to>
      <xdr:col>64</xdr:col>
      <xdr:colOff>152400</xdr:colOff>
      <xdr:row>38</xdr:row>
      <xdr:rowOff>38100</xdr:rowOff>
    </xdr:to>
    <xdr:sp macro="" textlink="">
      <xdr:nvSpPr>
        <xdr:cNvPr id="410" name="楕円 409"/>
        <xdr:cNvSpPr/>
      </xdr:nvSpPr>
      <xdr:spPr>
        <a:xfrm>
          <a:off x="13462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22877</xdr:rowOff>
    </xdr:from>
    <xdr:ext cx="762000" cy="259045"/>
    <xdr:sp macro="" textlink="">
      <xdr:nvSpPr>
        <xdr:cNvPr id="411" name="テキスト ボックス 410"/>
        <xdr:cNvSpPr txBox="1"/>
      </xdr:nvSpPr>
      <xdr:spPr>
        <a:xfrm>
          <a:off x="131318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地方債現在高の減少や、ふるさと納税制度による寄付金を原資とするすさきがすきさ応援基金など充当可能基金の増加などに伴い数値が大幅に改善した。今後も限られた財源を活用し、公債費等の義務的経費の削減を行い、財政の健全化に努め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74930</xdr:rowOff>
    </xdr:from>
    <xdr:to>
      <xdr:col>77</xdr:col>
      <xdr:colOff>44450</xdr:colOff>
      <xdr:row>15</xdr:row>
      <xdr:rowOff>158454</xdr:rowOff>
    </xdr:to>
    <xdr:cxnSp macro="">
      <xdr:nvCxnSpPr>
        <xdr:cNvPr id="445" name="直線コネクタ 444"/>
        <xdr:cNvCxnSpPr/>
      </xdr:nvCxnSpPr>
      <xdr:spPr>
        <a:xfrm flipV="1">
          <a:off x="15290800" y="2475230"/>
          <a:ext cx="889000" cy="25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145136</xdr:rowOff>
    </xdr:from>
    <xdr:ext cx="762000" cy="259045"/>
    <xdr:sp macro="" textlink="">
      <xdr:nvSpPr>
        <xdr:cNvPr id="446" name="将来負担の状況平均値テキスト"/>
        <xdr:cNvSpPr txBox="1"/>
      </xdr:nvSpPr>
      <xdr:spPr>
        <a:xfrm>
          <a:off x="17106900" y="2373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158454</xdr:rowOff>
    </xdr:from>
    <xdr:to>
      <xdr:col>72</xdr:col>
      <xdr:colOff>203200</xdr:colOff>
      <xdr:row>16</xdr:row>
      <xdr:rowOff>111675</xdr:rowOff>
    </xdr:to>
    <xdr:cxnSp macro="">
      <xdr:nvCxnSpPr>
        <xdr:cNvPr id="448" name="直線コネクタ 447"/>
        <xdr:cNvCxnSpPr/>
      </xdr:nvCxnSpPr>
      <xdr:spPr>
        <a:xfrm flipV="1">
          <a:off x="14401800" y="2730204"/>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132224</xdr:rowOff>
    </xdr:from>
    <xdr:ext cx="736600" cy="259045"/>
    <xdr:sp macro="" textlink="">
      <xdr:nvSpPr>
        <xdr:cNvPr id="450" name="テキスト ボックス 449"/>
        <xdr:cNvSpPr txBox="1"/>
      </xdr:nvSpPr>
      <xdr:spPr>
        <a:xfrm>
          <a:off x="15798800" y="2532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111675</xdr:rowOff>
    </xdr:from>
    <xdr:to>
      <xdr:col>68</xdr:col>
      <xdr:colOff>152400</xdr:colOff>
      <xdr:row>18</xdr:row>
      <xdr:rowOff>66379</xdr:rowOff>
    </xdr:to>
    <xdr:cxnSp macro="">
      <xdr:nvCxnSpPr>
        <xdr:cNvPr id="451" name="直線コネクタ 450"/>
        <xdr:cNvCxnSpPr/>
      </xdr:nvCxnSpPr>
      <xdr:spPr>
        <a:xfrm flipV="1">
          <a:off x="13512800" y="2854875"/>
          <a:ext cx="8890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81915</xdr:rowOff>
    </xdr:from>
    <xdr:to>
      <xdr:col>68</xdr:col>
      <xdr:colOff>203200</xdr:colOff>
      <xdr:row>16</xdr:row>
      <xdr:rowOff>12065</xdr:rowOff>
    </xdr:to>
    <xdr:sp macro="" textlink="">
      <xdr:nvSpPr>
        <xdr:cNvPr id="454" name="フローチャート: 判断 453"/>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5" name="テキスト ボックス 454"/>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6" name="フローチャート: 判断 455"/>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7" name="テキスト ボックス 456"/>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24130</xdr:rowOff>
    </xdr:from>
    <xdr:to>
      <xdr:col>77</xdr:col>
      <xdr:colOff>95250</xdr:colOff>
      <xdr:row>14</xdr:row>
      <xdr:rowOff>125730</xdr:rowOff>
    </xdr:to>
    <xdr:sp macro="" textlink="">
      <xdr:nvSpPr>
        <xdr:cNvPr id="463" name="楕円 462"/>
        <xdr:cNvSpPr/>
      </xdr:nvSpPr>
      <xdr:spPr>
        <a:xfrm>
          <a:off x="16129000" y="242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135907</xdr:rowOff>
    </xdr:from>
    <xdr:ext cx="736600" cy="259045"/>
    <xdr:sp macro="" textlink="">
      <xdr:nvSpPr>
        <xdr:cNvPr id="464" name="テキスト ボックス 463"/>
        <xdr:cNvSpPr txBox="1"/>
      </xdr:nvSpPr>
      <xdr:spPr>
        <a:xfrm>
          <a:off x="15798800" y="2193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107654</xdr:rowOff>
    </xdr:from>
    <xdr:to>
      <xdr:col>73</xdr:col>
      <xdr:colOff>44450</xdr:colOff>
      <xdr:row>16</xdr:row>
      <xdr:rowOff>37804</xdr:rowOff>
    </xdr:to>
    <xdr:sp macro="" textlink="">
      <xdr:nvSpPr>
        <xdr:cNvPr id="465" name="楕円 464"/>
        <xdr:cNvSpPr/>
      </xdr:nvSpPr>
      <xdr:spPr>
        <a:xfrm>
          <a:off x="15240000" y="267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22581</xdr:rowOff>
    </xdr:from>
    <xdr:ext cx="762000" cy="259045"/>
    <xdr:sp macro="" textlink="">
      <xdr:nvSpPr>
        <xdr:cNvPr id="466" name="テキスト ボックス 465"/>
        <xdr:cNvSpPr txBox="1"/>
      </xdr:nvSpPr>
      <xdr:spPr>
        <a:xfrm>
          <a:off x="14909800" y="276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60875</xdr:rowOff>
    </xdr:from>
    <xdr:to>
      <xdr:col>68</xdr:col>
      <xdr:colOff>203200</xdr:colOff>
      <xdr:row>16</xdr:row>
      <xdr:rowOff>162475</xdr:rowOff>
    </xdr:to>
    <xdr:sp macro="" textlink="">
      <xdr:nvSpPr>
        <xdr:cNvPr id="467" name="楕円 466"/>
        <xdr:cNvSpPr/>
      </xdr:nvSpPr>
      <xdr:spPr>
        <a:xfrm>
          <a:off x="14351000" y="280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147252</xdr:rowOff>
    </xdr:from>
    <xdr:ext cx="762000" cy="259045"/>
    <xdr:sp macro="" textlink="">
      <xdr:nvSpPr>
        <xdr:cNvPr id="468" name="テキスト ボックス 467"/>
        <xdr:cNvSpPr txBox="1"/>
      </xdr:nvSpPr>
      <xdr:spPr>
        <a:xfrm>
          <a:off x="14020800" y="289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15579</xdr:rowOff>
    </xdr:from>
    <xdr:to>
      <xdr:col>64</xdr:col>
      <xdr:colOff>152400</xdr:colOff>
      <xdr:row>18</xdr:row>
      <xdr:rowOff>117179</xdr:rowOff>
    </xdr:to>
    <xdr:sp macro="" textlink="">
      <xdr:nvSpPr>
        <xdr:cNvPr id="469" name="楕円 468"/>
        <xdr:cNvSpPr/>
      </xdr:nvSpPr>
      <xdr:spPr>
        <a:xfrm>
          <a:off x="13462000" y="310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101956</xdr:rowOff>
    </xdr:from>
    <xdr:ext cx="762000" cy="259045"/>
    <xdr:sp macro="" textlink="">
      <xdr:nvSpPr>
        <xdr:cNvPr id="470" name="テキスト ボックス 469"/>
        <xdr:cNvSpPr txBox="1"/>
      </xdr:nvSpPr>
      <xdr:spPr>
        <a:xfrm>
          <a:off x="13131800" y="318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高知県須崎市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19,829
19,320
135.20
19,767,703
19,181,687
503,777
7,185,191
16,841,926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i="0">
              <a:solidFill>
                <a:schemeClr val="dk1"/>
              </a:solidFill>
              <a:effectLst/>
              <a:latin typeface="+mn-lt"/>
              <a:ea typeface="+mn-ea"/>
              <a:cs typeface="+mn-cs"/>
            </a:rPr>
            <a:t>退職手当が</a:t>
          </a:r>
          <a:r>
            <a:rPr kumimoji="1" lang="en-US" altLang="ja-JP" sz="1000" i="0">
              <a:solidFill>
                <a:schemeClr val="dk1"/>
              </a:solidFill>
              <a:effectLst/>
              <a:latin typeface="+mn-lt"/>
              <a:ea typeface="+mn-ea"/>
              <a:cs typeface="+mn-cs"/>
            </a:rPr>
            <a:t>171,842</a:t>
          </a:r>
          <a:r>
            <a:rPr kumimoji="1" lang="ja-JP" altLang="ja-JP" sz="1000" i="0">
              <a:solidFill>
                <a:schemeClr val="dk1"/>
              </a:solidFill>
              <a:effectLst/>
              <a:latin typeface="+mn-lt"/>
              <a:ea typeface="+mn-ea"/>
              <a:cs typeface="+mn-cs"/>
            </a:rPr>
            <a:t>千円減額となったこと等により、人件費全体としては</a:t>
          </a:r>
          <a:r>
            <a:rPr kumimoji="1" lang="en-US" altLang="ja-JP" sz="1000" i="0">
              <a:solidFill>
                <a:schemeClr val="dk1"/>
              </a:solidFill>
              <a:effectLst/>
              <a:latin typeface="+mn-lt"/>
              <a:ea typeface="+mn-ea"/>
              <a:cs typeface="+mn-cs"/>
            </a:rPr>
            <a:t>105,497</a:t>
          </a:r>
          <a:r>
            <a:rPr kumimoji="1" lang="ja-JP" altLang="ja-JP" sz="1000" i="0">
              <a:solidFill>
                <a:schemeClr val="dk1"/>
              </a:solidFill>
              <a:effectLst/>
              <a:latin typeface="+mn-lt"/>
              <a:ea typeface="+mn-ea"/>
              <a:cs typeface="+mn-cs"/>
            </a:rPr>
            <a:t>千円減となった</a:t>
          </a:r>
          <a:r>
            <a:rPr kumimoji="1" lang="ja-JP" altLang="ja-JP" sz="1000" b="0" i="0" baseline="0">
              <a:solidFill>
                <a:schemeClr val="dk1"/>
              </a:solidFill>
              <a:effectLst/>
              <a:latin typeface="+mn-lt"/>
              <a:ea typeface="+mn-ea"/>
              <a:cs typeface="+mn-cs"/>
            </a:rPr>
            <a:t>ものの、類似団体平均および全国平均は下回っている。今後は、手当等も増加傾向にあることから、行政改革大綱を中心に、事務量に見合った適正な人員管理に努める必要がある。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43180</xdr:rowOff>
    </xdr:from>
    <xdr:to>
      <xdr:col>24</xdr:col>
      <xdr:colOff>25400</xdr:colOff>
      <xdr:row>37</xdr:row>
      <xdr:rowOff>31750</xdr:rowOff>
    </xdr:to>
    <xdr:cxnSp macro="">
      <xdr:nvCxnSpPr>
        <xdr:cNvPr id="66" name="直線コネクタ 65"/>
        <xdr:cNvCxnSpPr/>
      </xdr:nvCxnSpPr>
      <xdr:spPr>
        <a:xfrm flipV="1">
          <a:off x="3987800" y="62153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6367</xdr:rowOff>
    </xdr:from>
    <xdr:ext cx="762000" cy="259045"/>
    <xdr:sp macro="" textlink="">
      <xdr:nvSpPr>
        <xdr:cNvPr id="67" name="人件費平均値テキスト"/>
        <xdr:cNvSpPr txBox="1"/>
      </xdr:nvSpPr>
      <xdr:spPr>
        <a:xfrm>
          <a:off x="4914900" y="635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43180</xdr:rowOff>
    </xdr:from>
    <xdr:to>
      <xdr:col>19</xdr:col>
      <xdr:colOff>187325</xdr:colOff>
      <xdr:row>37</xdr:row>
      <xdr:rowOff>31750</xdr:rowOff>
    </xdr:to>
    <xdr:cxnSp macro="">
      <xdr:nvCxnSpPr>
        <xdr:cNvPr id="69" name="直線コネクタ 68"/>
        <xdr:cNvCxnSpPr/>
      </xdr:nvCxnSpPr>
      <xdr:spPr>
        <a:xfrm>
          <a:off x="3098800" y="62153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1" name="テキスト ボックス 70"/>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43180</xdr:rowOff>
    </xdr:from>
    <xdr:to>
      <xdr:col>15</xdr:col>
      <xdr:colOff>98425</xdr:colOff>
      <xdr:row>36</xdr:row>
      <xdr:rowOff>149860</xdr:rowOff>
    </xdr:to>
    <xdr:cxnSp macro="">
      <xdr:nvCxnSpPr>
        <xdr:cNvPr id="72" name="直線コネクタ 71"/>
        <xdr:cNvCxnSpPr/>
      </xdr:nvCxnSpPr>
      <xdr:spPr>
        <a:xfrm flipV="1">
          <a:off x="2209800" y="62153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149860</xdr:rowOff>
    </xdr:to>
    <xdr:cxnSp macro="">
      <xdr:nvCxnSpPr>
        <xdr:cNvPr id="75" name="直線コネクタ 74"/>
        <xdr:cNvCxnSpPr/>
      </xdr:nvCxnSpPr>
      <xdr:spPr>
        <a:xfrm>
          <a:off x="1320800" y="6230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77" name="テキスト ボックス 76"/>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85" name="楕円 84"/>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8907</xdr:rowOff>
    </xdr:from>
    <xdr:ext cx="762000" cy="259045"/>
    <xdr:sp macro="" textlink="">
      <xdr:nvSpPr>
        <xdr:cNvPr id="86" name="人件費該当値テキスト"/>
        <xdr:cNvSpPr txBox="1"/>
      </xdr:nvSpPr>
      <xdr:spPr>
        <a:xfrm>
          <a:off x="4914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87" name="楕円 86"/>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92727</xdr:rowOff>
    </xdr:from>
    <xdr:ext cx="736600" cy="259045"/>
    <xdr:sp macro="" textlink="">
      <xdr:nvSpPr>
        <xdr:cNvPr id="88" name="テキスト ボックス 87"/>
        <xdr:cNvSpPr txBox="1"/>
      </xdr:nvSpPr>
      <xdr:spPr>
        <a:xfrm>
          <a:off x="3606800" y="609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163830</xdr:rowOff>
    </xdr:from>
    <xdr:to>
      <xdr:col>15</xdr:col>
      <xdr:colOff>149225</xdr:colOff>
      <xdr:row>36</xdr:row>
      <xdr:rowOff>93980</xdr:rowOff>
    </xdr:to>
    <xdr:sp macro="" textlink="">
      <xdr:nvSpPr>
        <xdr:cNvPr id="89" name="楕円 88"/>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90" name="テキスト ボックス 89"/>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91" name="楕円 90"/>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92" name="テキスト ボックス 91"/>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3" name="楕円 92"/>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4" name="テキスト ボックス 93"/>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baseline="0">
              <a:solidFill>
                <a:schemeClr val="dk1"/>
              </a:solidFill>
              <a:effectLst/>
              <a:latin typeface="+mn-lt"/>
              <a:ea typeface="+mn-ea"/>
              <a:cs typeface="+mn-cs"/>
            </a:rPr>
            <a:t>業務のアウトソーシングや近隣市町との住民情報システムの共同利用化による業務の効率化など事務的経費等の削減に取り組んでいる。ふるさと納税寄付額の増加により、返礼品にかかるすさきがすきさ応援事業費が</a:t>
          </a:r>
          <a:r>
            <a:rPr kumimoji="1" lang="en-US" altLang="ja-JP" sz="1000" b="0" i="0" baseline="0">
              <a:solidFill>
                <a:schemeClr val="dk1"/>
              </a:solidFill>
              <a:effectLst/>
              <a:latin typeface="+mn-lt"/>
              <a:ea typeface="+mn-ea"/>
              <a:cs typeface="+mn-cs"/>
            </a:rPr>
            <a:t>506,715</a:t>
          </a:r>
          <a:r>
            <a:rPr kumimoji="1" lang="ja-JP" altLang="ja-JP" sz="1000" b="0" i="0" baseline="0">
              <a:solidFill>
                <a:schemeClr val="dk1"/>
              </a:solidFill>
              <a:effectLst/>
              <a:latin typeface="+mn-lt"/>
              <a:ea typeface="+mn-ea"/>
              <a:cs typeface="+mn-cs"/>
            </a:rPr>
            <a:t>千円増となるなど、物件費全体では</a:t>
          </a:r>
          <a:r>
            <a:rPr kumimoji="1" lang="en-US" altLang="ja-JP" sz="1000" b="0" i="0" baseline="0">
              <a:solidFill>
                <a:schemeClr val="dk1"/>
              </a:solidFill>
              <a:effectLst/>
              <a:latin typeface="+mn-lt"/>
              <a:ea typeface="+mn-ea"/>
              <a:cs typeface="+mn-cs"/>
            </a:rPr>
            <a:t>429,049</a:t>
          </a:r>
          <a:r>
            <a:rPr kumimoji="1" lang="ja-JP" altLang="ja-JP" sz="1000" b="0" i="0" baseline="0">
              <a:solidFill>
                <a:schemeClr val="dk1"/>
              </a:solidFill>
              <a:effectLst/>
              <a:latin typeface="+mn-lt"/>
              <a:ea typeface="+mn-ea"/>
              <a:cs typeface="+mn-cs"/>
            </a:rPr>
            <a:t>千円増となったが、類似団体平均と比較すると低く推移している。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142240</xdr:rowOff>
    </xdr:from>
    <xdr:to>
      <xdr:col>82</xdr:col>
      <xdr:colOff>107950</xdr:colOff>
      <xdr:row>14</xdr:row>
      <xdr:rowOff>142240</xdr:rowOff>
    </xdr:to>
    <xdr:cxnSp macro="">
      <xdr:nvCxnSpPr>
        <xdr:cNvPr id="127" name="直線コネクタ 126"/>
        <xdr:cNvCxnSpPr/>
      </xdr:nvCxnSpPr>
      <xdr:spPr>
        <a:xfrm>
          <a:off x="15671800" y="2542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xdr:rowOff>
    </xdr:from>
    <xdr:to>
      <xdr:col>78</xdr:col>
      <xdr:colOff>69850</xdr:colOff>
      <xdr:row>14</xdr:row>
      <xdr:rowOff>142240</xdr:rowOff>
    </xdr:to>
    <xdr:cxnSp macro="">
      <xdr:nvCxnSpPr>
        <xdr:cNvPr id="130" name="直線コネクタ 129"/>
        <xdr:cNvCxnSpPr/>
      </xdr:nvCxnSpPr>
      <xdr:spPr>
        <a:xfrm>
          <a:off x="14782800" y="24130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xdr:rowOff>
    </xdr:from>
    <xdr:to>
      <xdr:col>73</xdr:col>
      <xdr:colOff>180975</xdr:colOff>
      <xdr:row>14</xdr:row>
      <xdr:rowOff>58420</xdr:rowOff>
    </xdr:to>
    <xdr:cxnSp macro="">
      <xdr:nvCxnSpPr>
        <xdr:cNvPr id="133" name="直線コネクタ 132"/>
        <xdr:cNvCxnSpPr/>
      </xdr:nvCxnSpPr>
      <xdr:spPr>
        <a:xfrm flipV="1">
          <a:off x="13893800" y="2413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153670</xdr:rowOff>
    </xdr:from>
    <xdr:to>
      <xdr:col>69</xdr:col>
      <xdr:colOff>92075</xdr:colOff>
      <xdr:row>14</xdr:row>
      <xdr:rowOff>58420</xdr:rowOff>
    </xdr:to>
    <xdr:cxnSp macro="">
      <xdr:nvCxnSpPr>
        <xdr:cNvPr id="136" name="直線コネクタ 135"/>
        <xdr:cNvCxnSpPr/>
      </xdr:nvCxnSpPr>
      <xdr:spPr>
        <a:xfrm>
          <a:off x="13004800" y="2382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91440</xdr:rowOff>
    </xdr:from>
    <xdr:to>
      <xdr:col>82</xdr:col>
      <xdr:colOff>158750</xdr:colOff>
      <xdr:row>15</xdr:row>
      <xdr:rowOff>21590</xdr:rowOff>
    </xdr:to>
    <xdr:sp macro="" textlink="">
      <xdr:nvSpPr>
        <xdr:cNvPr id="146" name="楕円 145"/>
        <xdr:cNvSpPr/>
      </xdr:nvSpPr>
      <xdr:spPr>
        <a:xfrm>
          <a:off x="164592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107967</xdr:rowOff>
    </xdr:from>
    <xdr:ext cx="762000" cy="259045"/>
    <xdr:sp macro="" textlink="">
      <xdr:nvSpPr>
        <xdr:cNvPr id="147" name="物件費該当値テキスト"/>
        <xdr:cNvSpPr txBox="1"/>
      </xdr:nvSpPr>
      <xdr:spPr>
        <a:xfrm>
          <a:off x="165989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91440</xdr:rowOff>
    </xdr:from>
    <xdr:to>
      <xdr:col>78</xdr:col>
      <xdr:colOff>120650</xdr:colOff>
      <xdr:row>15</xdr:row>
      <xdr:rowOff>21590</xdr:rowOff>
    </xdr:to>
    <xdr:sp macro="" textlink="">
      <xdr:nvSpPr>
        <xdr:cNvPr id="148" name="楕円 147"/>
        <xdr:cNvSpPr/>
      </xdr:nvSpPr>
      <xdr:spPr>
        <a:xfrm>
          <a:off x="15621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31767</xdr:rowOff>
    </xdr:from>
    <xdr:ext cx="736600" cy="259045"/>
    <xdr:sp macro="" textlink="">
      <xdr:nvSpPr>
        <xdr:cNvPr id="149" name="テキスト ボックス 148"/>
        <xdr:cNvSpPr txBox="1"/>
      </xdr:nvSpPr>
      <xdr:spPr>
        <a:xfrm>
          <a:off x="15290800" y="226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133350</xdr:rowOff>
    </xdr:from>
    <xdr:to>
      <xdr:col>74</xdr:col>
      <xdr:colOff>31750</xdr:colOff>
      <xdr:row>14</xdr:row>
      <xdr:rowOff>63500</xdr:rowOff>
    </xdr:to>
    <xdr:sp macro="" textlink="">
      <xdr:nvSpPr>
        <xdr:cNvPr id="150" name="楕円 149"/>
        <xdr:cNvSpPr/>
      </xdr:nvSpPr>
      <xdr:spPr>
        <a:xfrm>
          <a:off x="14732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73677</xdr:rowOff>
    </xdr:from>
    <xdr:ext cx="762000" cy="259045"/>
    <xdr:sp macro="" textlink="">
      <xdr:nvSpPr>
        <xdr:cNvPr id="151" name="テキスト ボックス 150"/>
        <xdr:cNvSpPr txBox="1"/>
      </xdr:nvSpPr>
      <xdr:spPr>
        <a:xfrm>
          <a:off x="14401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xdr:rowOff>
    </xdr:from>
    <xdr:to>
      <xdr:col>69</xdr:col>
      <xdr:colOff>142875</xdr:colOff>
      <xdr:row>14</xdr:row>
      <xdr:rowOff>109220</xdr:rowOff>
    </xdr:to>
    <xdr:sp macro="" textlink="">
      <xdr:nvSpPr>
        <xdr:cNvPr id="152" name="楕円 151"/>
        <xdr:cNvSpPr/>
      </xdr:nvSpPr>
      <xdr:spPr>
        <a:xfrm>
          <a:off x="13843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119397</xdr:rowOff>
    </xdr:from>
    <xdr:ext cx="762000" cy="259045"/>
    <xdr:sp macro="" textlink="">
      <xdr:nvSpPr>
        <xdr:cNvPr id="153" name="テキスト ボックス 152"/>
        <xdr:cNvSpPr txBox="1"/>
      </xdr:nvSpPr>
      <xdr:spPr>
        <a:xfrm>
          <a:off x="13512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102870</xdr:rowOff>
    </xdr:from>
    <xdr:to>
      <xdr:col>65</xdr:col>
      <xdr:colOff>53975</xdr:colOff>
      <xdr:row>14</xdr:row>
      <xdr:rowOff>33020</xdr:rowOff>
    </xdr:to>
    <xdr:sp macro="" textlink="">
      <xdr:nvSpPr>
        <xdr:cNvPr id="154" name="楕円 153"/>
        <xdr:cNvSpPr/>
      </xdr:nvSpPr>
      <xdr:spPr>
        <a:xfrm>
          <a:off x="12954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43197</xdr:rowOff>
    </xdr:from>
    <xdr:ext cx="762000" cy="259045"/>
    <xdr:sp macro="" textlink="">
      <xdr:nvSpPr>
        <xdr:cNvPr id="155" name="テキスト ボックス 154"/>
        <xdr:cNvSpPr txBox="1"/>
      </xdr:nvSpPr>
      <xdr:spPr>
        <a:xfrm>
          <a:off x="12623800" y="210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i="0">
              <a:solidFill>
                <a:schemeClr val="dk1"/>
              </a:solidFill>
              <a:effectLst/>
              <a:latin typeface="+mn-lt"/>
              <a:ea typeface="+mn-ea"/>
              <a:cs typeface="+mn-cs"/>
            </a:rPr>
            <a:t>低所得世帯への臨時特別給付金事業費が皆増となるなど、扶助費全体としては</a:t>
          </a:r>
          <a:r>
            <a:rPr kumimoji="1" lang="en-US" altLang="ja-JP" sz="1000" i="0">
              <a:solidFill>
                <a:schemeClr val="dk1"/>
              </a:solidFill>
              <a:effectLst/>
              <a:latin typeface="+mn-lt"/>
              <a:ea typeface="+mn-ea"/>
              <a:cs typeface="+mn-cs"/>
            </a:rPr>
            <a:t>118,835</a:t>
          </a:r>
          <a:r>
            <a:rPr kumimoji="1" lang="ja-JP" altLang="ja-JP" sz="1000" i="0">
              <a:solidFill>
                <a:schemeClr val="dk1"/>
              </a:solidFill>
              <a:effectLst/>
              <a:latin typeface="+mn-lt"/>
              <a:ea typeface="+mn-ea"/>
              <a:cs typeface="+mn-cs"/>
            </a:rPr>
            <a:t>千円の増額となった。</a:t>
          </a:r>
          <a:r>
            <a:rPr kumimoji="1" lang="ja-JP" altLang="ja-JP" sz="1000" b="0" i="0" baseline="0">
              <a:solidFill>
                <a:schemeClr val="dk1"/>
              </a:solidFill>
              <a:effectLst/>
              <a:latin typeface="+mn-lt"/>
              <a:ea typeface="+mn-ea"/>
              <a:cs typeface="+mn-cs"/>
            </a:rPr>
            <a:t>扶助費の占める割合としては減少傾向にあるものの、今後も生活保護費については、資格審査の適正化やレセプト点検実施などにより、適正給付に努め扶助費の抑制を図る必要がある。</a:t>
          </a:r>
          <a:endParaRPr lang="ja-JP" altLang="ja-JP" sz="1000">
            <a:effectLst/>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57</xdr:row>
      <xdr:rowOff>6350</xdr:rowOff>
    </xdr:to>
    <xdr:cxnSp macro="">
      <xdr:nvCxnSpPr>
        <xdr:cNvPr id="188" name="直線コネクタ 187"/>
        <xdr:cNvCxnSpPr/>
      </xdr:nvCxnSpPr>
      <xdr:spPr>
        <a:xfrm>
          <a:off x="3987800" y="96901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63500</xdr:rowOff>
    </xdr:from>
    <xdr:to>
      <xdr:col>19</xdr:col>
      <xdr:colOff>187325</xdr:colOff>
      <xdr:row>56</xdr:row>
      <xdr:rowOff>88900</xdr:rowOff>
    </xdr:to>
    <xdr:cxnSp macro="">
      <xdr:nvCxnSpPr>
        <xdr:cNvPr id="191" name="直線コネクタ 190"/>
        <xdr:cNvCxnSpPr/>
      </xdr:nvCxnSpPr>
      <xdr:spPr>
        <a:xfrm>
          <a:off x="3098800" y="9664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3" name="テキスト ボックス 192"/>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63500</xdr:rowOff>
    </xdr:from>
    <xdr:to>
      <xdr:col>15</xdr:col>
      <xdr:colOff>98425</xdr:colOff>
      <xdr:row>57</xdr:row>
      <xdr:rowOff>44450</xdr:rowOff>
    </xdr:to>
    <xdr:cxnSp macro="">
      <xdr:nvCxnSpPr>
        <xdr:cNvPr id="194" name="直線コネクタ 193"/>
        <xdr:cNvCxnSpPr/>
      </xdr:nvCxnSpPr>
      <xdr:spPr>
        <a:xfrm flipV="1">
          <a:off x="2209800" y="9664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137177</xdr:rowOff>
    </xdr:from>
    <xdr:ext cx="762000" cy="259045"/>
    <xdr:sp macro="" textlink="">
      <xdr:nvSpPr>
        <xdr:cNvPr id="196" name="テキスト ボックス 195"/>
        <xdr:cNvSpPr txBox="1"/>
      </xdr:nvSpPr>
      <xdr:spPr>
        <a:xfrm>
          <a:off x="2717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44450</xdr:rowOff>
    </xdr:from>
    <xdr:to>
      <xdr:col>11</xdr:col>
      <xdr:colOff>9525</xdr:colOff>
      <xdr:row>57</xdr:row>
      <xdr:rowOff>133350</xdr:rowOff>
    </xdr:to>
    <xdr:cxnSp macro="">
      <xdr:nvCxnSpPr>
        <xdr:cNvPr id="197" name="直線コネクタ 196"/>
        <xdr:cNvCxnSpPr/>
      </xdr:nvCxnSpPr>
      <xdr:spPr>
        <a:xfrm flipV="1">
          <a:off x="1320800" y="9817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01" name="テキスト ボックス 200"/>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207" name="楕円 206"/>
        <xdr:cNvSpPr/>
      </xdr:nvSpPr>
      <xdr:spPr>
        <a:xfrm>
          <a:off x="4775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99077</xdr:rowOff>
    </xdr:from>
    <xdr:ext cx="762000" cy="259045"/>
    <xdr:sp macro="" textlink="">
      <xdr:nvSpPr>
        <xdr:cNvPr id="208" name="扶助費該当値テキスト"/>
        <xdr:cNvSpPr txBox="1"/>
      </xdr:nvSpPr>
      <xdr:spPr>
        <a:xfrm>
          <a:off x="49149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9" name="楕円 208"/>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10" name="テキスト ボックス 209"/>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12700</xdr:rowOff>
    </xdr:from>
    <xdr:to>
      <xdr:col>15</xdr:col>
      <xdr:colOff>149225</xdr:colOff>
      <xdr:row>56</xdr:row>
      <xdr:rowOff>114300</xdr:rowOff>
    </xdr:to>
    <xdr:sp macro="" textlink="">
      <xdr:nvSpPr>
        <xdr:cNvPr id="211" name="楕円 210"/>
        <xdr:cNvSpPr/>
      </xdr:nvSpPr>
      <xdr:spPr>
        <a:xfrm>
          <a:off x="3048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124477</xdr:rowOff>
    </xdr:from>
    <xdr:ext cx="762000" cy="259045"/>
    <xdr:sp macro="" textlink="">
      <xdr:nvSpPr>
        <xdr:cNvPr id="212" name="テキスト ボックス 211"/>
        <xdr:cNvSpPr txBox="1"/>
      </xdr:nvSpPr>
      <xdr:spPr>
        <a:xfrm>
          <a:off x="2717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165100</xdr:rowOff>
    </xdr:from>
    <xdr:to>
      <xdr:col>11</xdr:col>
      <xdr:colOff>60325</xdr:colOff>
      <xdr:row>57</xdr:row>
      <xdr:rowOff>95250</xdr:rowOff>
    </xdr:to>
    <xdr:sp macro="" textlink="">
      <xdr:nvSpPr>
        <xdr:cNvPr id="213" name="楕円 212"/>
        <xdr:cNvSpPr/>
      </xdr:nvSpPr>
      <xdr:spPr>
        <a:xfrm>
          <a:off x="2159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214" name="テキスト ボックス 213"/>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15" name="楕円 214"/>
        <xdr:cNvSpPr/>
      </xdr:nvSpPr>
      <xdr:spPr>
        <a:xfrm>
          <a:off x="1270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16" name="テキスト ボックス 215"/>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baseline="0">
              <a:solidFill>
                <a:schemeClr val="dk1"/>
              </a:solidFill>
              <a:effectLst/>
              <a:latin typeface="+mn-lt"/>
              <a:ea typeface="+mn-ea"/>
              <a:cs typeface="+mn-cs"/>
            </a:rPr>
            <a:t>H27</a:t>
          </a:r>
          <a:r>
            <a:rPr kumimoji="1" lang="ja-JP" altLang="ja-JP" sz="1000" b="0" i="0" baseline="0">
              <a:solidFill>
                <a:schemeClr val="dk1"/>
              </a:solidFill>
              <a:effectLst/>
              <a:latin typeface="+mn-lt"/>
              <a:ea typeface="+mn-ea"/>
              <a:cs typeface="+mn-cs"/>
            </a:rPr>
            <a:t>年度以降、ふるさと納税により積み立てた基金を諸事業に充当してきた結果、数値は改善傾向にあるが、依然として類似団体平均及び全国平均を上回っているため今後の推移を注視する必要がある。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23585</xdr:rowOff>
    </xdr:from>
    <xdr:to>
      <xdr:col>82</xdr:col>
      <xdr:colOff>107950</xdr:colOff>
      <xdr:row>60</xdr:row>
      <xdr:rowOff>88900</xdr:rowOff>
    </xdr:to>
    <xdr:cxnSp macro="">
      <xdr:nvCxnSpPr>
        <xdr:cNvPr id="251" name="直線コネクタ 250"/>
        <xdr:cNvCxnSpPr/>
      </xdr:nvCxnSpPr>
      <xdr:spPr>
        <a:xfrm>
          <a:off x="15671800" y="103105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129722</xdr:rowOff>
    </xdr:from>
    <xdr:to>
      <xdr:col>78</xdr:col>
      <xdr:colOff>69850</xdr:colOff>
      <xdr:row>60</xdr:row>
      <xdr:rowOff>23585</xdr:rowOff>
    </xdr:to>
    <xdr:cxnSp macro="">
      <xdr:nvCxnSpPr>
        <xdr:cNvPr id="254" name="直線コネクタ 253"/>
        <xdr:cNvCxnSpPr/>
      </xdr:nvCxnSpPr>
      <xdr:spPr>
        <a:xfrm>
          <a:off x="14782800" y="10245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129722</xdr:rowOff>
    </xdr:from>
    <xdr:to>
      <xdr:col>73</xdr:col>
      <xdr:colOff>180975</xdr:colOff>
      <xdr:row>60</xdr:row>
      <xdr:rowOff>132443</xdr:rowOff>
    </xdr:to>
    <xdr:cxnSp macro="">
      <xdr:nvCxnSpPr>
        <xdr:cNvPr id="257" name="直線コネクタ 256"/>
        <xdr:cNvCxnSpPr/>
      </xdr:nvCxnSpPr>
      <xdr:spPr>
        <a:xfrm flipV="1">
          <a:off x="13893800" y="10245272"/>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132443</xdr:rowOff>
    </xdr:from>
    <xdr:to>
      <xdr:col>69</xdr:col>
      <xdr:colOff>92075</xdr:colOff>
      <xdr:row>60</xdr:row>
      <xdr:rowOff>132443</xdr:rowOff>
    </xdr:to>
    <xdr:cxnSp macro="">
      <xdr:nvCxnSpPr>
        <xdr:cNvPr id="260" name="直線コネクタ 259"/>
        <xdr:cNvCxnSpPr/>
      </xdr:nvCxnSpPr>
      <xdr:spPr>
        <a:xfrm>
          <a:off x="13004800" y="10419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4" name="テキスト ボックス 263"/>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38100</xdr:rowOff>
    </xdr:from>
    <xdr:to>
      <xdr:col>82</xdr:col>
      <xdr:colOff>158750</xdr:colOff>
      <xdr:row>60</xdr:row>
      <xdr:rowOff>139700</xdr:rowOff>
    </xdr:to>
    <xdr:sp macro="" textlink="">
      <xdr:nvSpPr>
        <xdr:cNvPr id="270" name="楕円 269"/>
        <xdr:cNvSpPr/>
      </xdr:nvSpPr>
      <xdr:spPr>
        <a:xfrm>
          <a:off x="16459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10177</xdr:rowOff>
    </xdr:from>
    <xdr:ext cx="762000" cy="259045"/>
    <xdr:sp macro="" textlink="">
      <xdr:nvSpPr>
        <xdr:cNvPr id="271" name="その他該当値テキスト"/>
        <xdr:cNvSpPr txBox="1"/>
      </xdr:nvSpPr>
      <xdr:spPr>
        <a:xfrm>
          <a:off x="165989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144235</xdr:rowOff>
    </xdr:from>
    <xdr:to>
      <xdr:col>78</xdr:col>
      <xdr:colOff>120650</xdr:colOff>
      <xdr:row>60</xdr:row>
      <xdr:rowOff>74385</xdr:rowOff>
    </xdr:to>
    <xdr:sp macro="" textlink="">
      <xdr:nvSpPr>
        <xdr:cNvPr id="272" name="楕円 271"/>
        <xdr:cNvSpPr/>
      </xdr:nvSpPr>
      <xdr:spPr>
        <a:xfrm>
          <a:off x="156210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59162</xdr:rowOff>
    </xdr:from>
    <xdr:ext cx="736600" cy="259045"/>
    <xdr:sp macro="" textlink="">
      <xdr:nvSpPr>
        <xdr:cNvPr id="273" name="テキスト ボックス 272"/>
        <xdr:cNvSpPr txBox="1"/>
      </xdr:nvSpPr>
      <xdr:spPr>
        <a:xfrm>
          <a:off x="15290800" y="1034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78922</xdr:rowOff>
    </xdr:from>
    <xdr:to>
      <xdr:col>74</xdr:col>
      <xdr:colOff>31750</xdr:colOff>
      <xdr:row>60</xdr:row>
      <xdr:rowOff>9072</xdr:rowOff>
    </xdr:to>
    <xdr:sp macro="" textlink="">
      <xdr:nvSpPr>
        <xdr:cNvPr id="274" name="楕円 273"/>
        <xdr:cNvSpPr/>
      </xdr:nvSpPr>
      <xdr:spPr>
        <a:xfrm>
          <a:off x="14732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165299</xdr:rowOff>
    </xdr:from>
    <xdr:ext cx="762000" cy="259045"/>
    <xdr:sp macro="" textlink="">
      <xdr:nvSpPr>
        <xdr:cNvPr id="275" name="テキスト ボックス 274"/>
        <xdr:cNvSpPr txBox="1"/>
      </xdr:nvSpPr>
      <xdr:spPr>
        <a:xfrm>
          <a:off x="14401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81643</xdr:rowOff>
    </xdr:from>
    <xdr:to>
      <xdr:col>69</xdr:col>
      <xdr:colOff>142875</xdr:colOff>
      <xdr:row>61</xdr:row>
      <xdr:rowOff>11793</xdr:rowOff>
    </xdr:to>
    <xdr:sp macro="" textlink="">
      <xdr:nvSpPr>
        <xdr:cNvPr id="276" name="楕円 275"/>
        <xdr:cNvSpPr/>
      </xdr:nvSpPr>
      <xdr:spPr>
        <a:xfrm>
          <a:off x="13843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168020</xdr:rowOff>
    </xdr:from>
    <xdr:ext cx="762000" cy="259045"/>
    <xdr:sp macro="" textlink="">
      <xdr:nvSpPr>
        <xdr:cNvPr id="277" name="テキスト ボックス 276"/>
        <xdr:cNvSpPr txBox="1"/>
      </xdr:nvSpPr>
      <xdr:spPr>
        <a:xfrm>
          <a:off x="13512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81643</xdr:rowOff>
    </xdr:from>
    <xdr:to>
      <xdr:col>65</xdr:col>
      <xdr:colOff>53975</xdr:colOff>
      <xdr:row>61</xdr:row>
      <xdr:rowOff>11793</xdr:rowOff>
    </xdr:to>
    <xdr:sp macro="" textlink="">
      <xdr:nvSpPr>
        <xdr:cNvPr id="278" name="楕円 277"/>
        <xdr:cNvSpPr/>
      </xdr:nvSpPr>
      <xdr:spPr>
        <a:xfrm>
          <a:off x="12954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168020</xdr:rowOff>
    </xdr:from>
    <xdr:ext cx="762000" cy="259045"/>
    <xdr:sp macro="" textlink="">
      <xdr:nvSpPr>
        <xdr:cNvPr id="279" name="テキスト ボックス 278"/>
        <xdr:cNvSpPr txBox="1"/>
      </xdr:nvSpPr>
      <xdr:spPr>
        <a:xfrm>
          <a:off x="12623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dk1"/>
              </a:solidFill>
              <a:effectLst/>
              <a:latin typeface="+mn-lt"/>
              <a:ea typeface="+mn-ea"/>
              <a:cs typeface="+mn-cs"/>
            </a:rPr>
            <a:t>須崎市商品開発・販路拡大等補助金交付事業費</a:t>
          </a:r>
          <a:r>
            <a:rPr lang="en-US" altLang="ja-JP" sz="1000">
              <a:solidFill>
                <a:schemeClr val="dk1"/>
              </a:solidFill>
              <a:effectLst/>
              <a:latin typeface="+mn-lt"/>
              <a:ea typeface="+mn-ea"/>
              <a:cs typeface="+mn-cs"/>
            </a:rPr>
            <a:t>136,594</a:t>
          </a:r>
          <a:r>
            <a:rPr lang="ja-JP" altLang="ja-JP" sz="1000">
              <a:solidFill>
                <a:schemeClr val="dk1"/>
              </a:solidFill>
              <a:effectLst/>
              <a:latin typeface="+mn-lt"/>
              <a:ea typeface="+mn-ea"/>
              <a:cs typeface="+mn-cs"/>
            </a:rPr>
            <a:t>千円の皆</a:t>
          </a:r>
          <a:r>
            <a:rPr lang="ja-JP" altLang="en-US" sz="1000">
              <a:solidFill>
                <a:schemeClr val="dk1"/>
              </a:solidFill>
              <a:effectLst/>
              <a:latin typeface="+mn-lt"/>
              <a:ea typeface="+mn-ea"/>
              <a:cs typeface="+mn-cs"/>
            </a:rPr>
            <a:t>増</a:t>
          </a:r>
          <a:r>
            <a:rPr lang="ja-JP" altLang="ja-JP" sz="1000">
              <a:solidFill>
                <a:schemeClr val="dk1"/>
              </a:solidFill>
              <a:effectLst/>
              <a:latin typeface="+mn-lt"/>
              <a:ea typeface="+mn-ea"/>
              <a:cs typeface="+mn-cs"/>
            </a:rPr>
            <a:t>、高幡東部清掃組合負担金が対前年度比</a:t>
          </a:r>
          <a:r>
            <a:rPr lang="en-US" altLang="ja-JP" sz="1000">
              <a:solidFill>
                <a:schemeClr val="dk1"/>
              </a:solidFill>
              <a:effectLst/>
              <a:latin typeface="+mn-lt"/>
              <a:ea typeface="+mn-ea"/>
              <a:cs typeface="+mn-cs"/>
            </a:rPr>
            <a:t>136,268</a:t>
          </a:r>
          <a:r>
            <a:rPr lang="ja-JP" altLang="ja-JP" sz="1000">
              <a:solidFill>
                <a:schemeClr val="dk1"/>
              </a:solidFill>
              <a:effectLst/>
              <a:latin typeface="+mn-lt"/>
              <a:ea typeface="+mn-ea"/>
              <a:cs typeface="+mn-cs"/>
            </a:rPr>
            <a:t>千円の</a:t>
          </a:r>
          <a:r>
            <a:rPr lang="ja-JP" altLang="en-US" sz="1000">
              <a:solidFill>
                <a:schemeClr val="dk1"/>
              </a:solidFill>
              <a:effectLst/>
              <a:latin typeface="+mn-lt"/>
              <a:ea typeface="+mn-ea"/>
              <a:cs typeface="+mn-cs"/>
            </a:rPr>
            <a:t>増</a:t>
          </a:r>
          <a:r>
            <a:rPr lang="ja-JP" altLang="ja-JP" sz="1000">
              <a:solidFill>
                <a:schemeClr val="dk1"/>
              </a:solidFill>
              <a:effectLst/>
              <a:latin typeface="+mn-lt"/>
              <a:ea typeface="+mn-ea"/>
              <a:cs typeface="+mn-cs"/>
            </a:rPr>
            <a:t>となるなど、補助費等全体としては</a:t>
          </a:r>
          <a:r>
            <a:rPr lang="en-US" altLang="ja-JP" sz="1000">
              <a:solidFill>
                <a:schemeClr val="dk1"/>
              </a:solidFill>
              <a:effectLst/>
              <a:latin typeface="+mn-lt"/>
              <a:ea typeface="+mn-ea"/>
              <a:cs typeface="+mn-cs"/>
            </a:rPr>
            <a:t>309,127</a:t>
          </a:r>
          <a:r>
            <a:rPr lang="ja-JP" altLang="ja-JP" sz="1000">
              <a:solidFill>
                <a:schemeClr val="dk1"/>
              </a:solidFill>
              <a:effectLst/>
              <a:latin typeface="+mn-lt"/>
              <a:ea typeface="+mn-ea"/>
              <a:cs typeface="+mn-cs"/>
            </a:rPr>
            <a:t>千円の</a:t>
          </a:r>
          <a:r>
            <a:rPr lang="ja-JP" altLang="en-US" sz="1000">
              <a:solidFill>
                <a:schemeClr val="dk1"/>
              </a:solidFill>
              <a:effectLst/>
              <a:latin typeface="+mn-lt"/>
              <a:ea typeface="+mn-ea"/>
              <a:cs typeface="+mn-cs"/>
            </a:rPr>
            <a:t>増</a:t>
          </a:r>
          <a:r>
            <a:rPr lang="ja-JP" altLang="ja-JP" sz="1000">
              <a:solidFill>
                <a:schemeClr val="dk1"/>
              </a:solidFill>
              <a:effectLst/>
              <a:latin typeface="+mn-lt"/>
              <a:ea typeface="+mn-ea"/>
              <a:cs typeface="+mn-cs"/>
            </a:rPr>
            <a:t>となった。 </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127000</xdr:rowOff>
    </xdr:to>
    <xdr:cxnSp macro="">
      <xdr:nvCxnSpPr>
        <xdr:cNvPr id="309" name="直線コネクタ 308"/>
        <xdr:cNvCxnSpPr/>
      </xdr:nvCxnSpPr>
      <xdr:spPr>
        <a:xfrm>
          <a:off x="15671800" y="620318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36</xdr:row>
      <xdr:rowOff>30988</xdr:rowOff>
    </xdr:to>
    <xdr:cxnSp macro="">
      <xdr:nvCxnSpPr>
        <xdr:cNvPr id="312" name="直線コネクタ 311"/>
        <xdr:cNvCxnSpPr/>
      </xdr:nvCxnSpPr>
      <xdr:spPr>
        <a:xfrm>
          <a:off x="14782800" y="61574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156718</xdr:rowOff>
    </xdr:from>
    <xdr:to>
      <xdr:col>73</xdr:col>
      <xdr:colOff>180975</xdr:colOff>
      <xdr:row>36</xdr:row>
      <xdr:rowOff>40132</xdr:rowOff>
    </xdr:to>
    <xdr:cxnSp macro="">
      <xdr:nvCxnSpPr>
        <xdr:cNvPr id="315" name="直線コネクタ 314"/>
        <xdr:cNvCxnSpPr/>
      </xdr:nvCxnSpPr>
      <xdr:spPr>
        <a:xfrm flipV="1">
          <a:off x="13893800" y="61574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40132</xdr:rowOff>
    </xdr:to>
    <xdr:cxnSp macro="">
      <xdr:nvCxnSpPr>
        <xdr:cNvPr id="318" name="直線コネクタ 317"/>
        <xdr:cNvCxnSpPr/>
      </xdr:nvCxnSpPr>
      <xdr:spPr>
        <a:xfrm>
          <a:off x="13004800" y="61986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8" name="楕円 327"/>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29" name="補助費等該当値テキスト"/>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30" name="楕円 329"/>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31" name="テキスト ボックス 330"/>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105918</xdr:rowOff>
    </xdr:from>
    <xdr:to>
      <xdr:col>74</xdr:col>
      <xdr:colOff>31750</xdr:colOff>
      <xdr:row>36</xdr:row>
      <xdr:rowOff>36068</xdr:rowOff>
    </xdr:to>
    <xdr:sp macro="" textlink="">
      <xdr:nvSpPr>
        <xdr:cNvPr id="332" name="楕円 331"/>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46245</xdr:rowOff>
    </xdr:from>
    <xdr:ext cx="762000" cy="259045"/>
    <xdr:sp macro="" textlink="">
      <xdr:nvSpPr>
        <xdr:cNvPr id="333" name="テキスト ボックス 332"/>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34" name="楕円 333"/>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35" name="テキスト ボックス 334"/>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36" name="楕円 335"/>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37" name="テキスト ボックス 336"/>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baseline="0">
              <a:solidFill>
                <a:schemeClr val="dk1"/>
              </a:solidFill>
              <a:effectLst/>
              <a:latin typeface="+mn-lt"/>
              <a:ea typeface="+mn-ea"/>
              <a:cs typeface="+mn-cs"/>
            </a:rPr>
            <a:t>新規地方債の発行の抑制や補償金免除繰上償還制度の活用（</a:t>
          </a:r>
          <a:r>
            <a:rPr kumimoji="1" lang="en-US" altLang="ja-JP" sz="1000" b="0" i="0" baseline="0">
              <a:solidFill>
                <a:schemeClr val="dk1"/>
              </a:solidFill>
              <a:effectLst/>
              <a:latin typeface="+mn-lt"/>
              <a:ea typeface="+mn-ea"/>
              <a:cs typeface="+mn-cs"/>
            </a:rPr>
            <a:t>H19</a:t>
          </a:r>
          <a:r>
            <a:rPr kumimoji="1" lang="ja-JP" altLang="ja-JP" sz="1000" b="0" i="0" baseline="0">
              <a:solidFill>
                <a:schemeClr val="dk1"/>
              </a:solidFill>
              <a:effectLst/>
              <a:latin typeface="+mn-lt"/>
              <a:ea typeface="+mn-ea"/>
              <a:cs typeface="+mn-cs"/>
            </a:rPr>
            <a:t>～</a:t>
          </a:r>
          <a:r>
            <a:rPr kumimoji="1" lang="en-US" altLang="ja-JP" sz="1000" b="0" i="0" baseline="0">
              <a:solidFill>
                <a:schemeClr val="dk1"/>
              </a:solidFill>
              <a:effectLst/>
              <a:latin typeface="+mn-lt"/>
              <a:ea typeface="+mn-ea"/>
              <a:cs typeface="+mn-cs"/>
            </a:rPr>
            <a:t>21</a:t>
          </a:r>
          <a:r>
            <a:rPr kumimoji="1" lang="ja-JP" altLang="ja-JP" sz="1000" b="0" i="0" baseline="0">
              <a:solidFill>
                <a:schemeClr val="dk1"/>
              </a:solidFill>
              <a:effectLst/>
              <a:latin typeface="+mn-lt"/>
              <a:ea typeface="+mn-ea"/>
              <a:cs typeface="+mn-cs"/>
            </a:rPr>
            <a:t>年度）等により、市債残高は徐々に減少し、公債費の経常収支比率は改善傾向にあったが、補償金免除繰上償還の財源として発行した借換債の元金償還や、過疎対策事業債の元金償還の開始等により、経常収支比率に占める公債費の割合は高止まりを続けていた。しかしながら、長期にわたる地方債の新規発行額の抑制により徐々に公債費の圧縮が進んでおり、今後も経常収支比率の改善に努め改善を目指す。</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69850</xdr:rowOff>
    </xdr:from>
    <xdr:to>
      <xdr:col>24</xdr:col>
      <xdr:colOff>25400</xdr:colOff>
      <xdr:row>75</xdr:row>
      <xdr:rowOff>94615</xdr:rowOff>
    </xdr:to>
    <xdr:cxnSp macro="">
      <xdr:nvCxnSpPr>
        <xdr:cNvPr id="369" name="直線コネクタ 368"/>
        <xdr:cNvCxnSpPr/>
      </xdr:nvCxnSpPr>
      <xdr:spPr>
        <a:xfrm>
          <a:off x="3987800" y="1292860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60325</xdr:rowOff>
    </xdr:from>
    <xdr:to>
      <xdr:col>19</xdr:col>
      <xdr:colOff>187325</xdr:colOff>
      <xdr:row>75</xdr:row>
      <xdr:rowOff>69850</xdr:rowOff>
    </xdr:to>
    <xdr:cxnSp macro="">
      <xdr:nvCxnSpPr>
        <xdr:cNvPr id="372" name="直線コネクタ 371"/>
        <xdr:cNvCxnSpPr/>
      </xdr:nvCxnSpPr>
      <xdr:spPr>
        <a:xfrm>
          <a:off x="3098800" y="129190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4" name="テキスト ボックス 373"/>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60325</xdr:rowOff>
    </xdr:from>
    <xdr:to>
      <xdr:col>15</xdr:col>
      <xdr:colOff>98425</xdr:colOff>
      <xdr:row>75</xdr:row>
      <xdr:rowOff>121285</xdr:rowOff>
    </xdr:to>
    <xdr:cxnSp macro="">
      <xdr:nvCxnSpPr>
        <xdr:cNvPr id="375" name="直線コネクタ 374"/>
        <xdr:cNvCxnSpPr/>
      </xdr:nvCxnSpPr>
      <xdr:spPr>
        <a:xfrm flipV="1">
          <a:off x="2209800" y="1291907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121285</xdr:rowOff>
    </xdr:from>
    <xdr:to>
      <xdr:col>11</xdr:col>
      <xdr:colOff>9525</xdr:colOff>
      <xdr:row>75</xdr:row>
      <xdr:rowOff>123190</xdr:rowOff>
    </xdr:to>
    <xdr:cxnSp macro="">
      <xdr:nvCxnSpPr>
        <xdr:cNvPr id="378" name="直線コネクタ 377"/>
        <xdr:cNvCxnSpPr/>
      </xdr:nvCxnSpPr>
      <xdr:spPr>
        <a:xfrm flipV="1">
          <a:off x="1320800" y="129800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80" name="テキスト ボックス 379"/>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43815</xdr:rowOff>
    </xdr:from>
    <xdr:to>
      <xdr:col>24</xdr:col>
      <xdr:colOff>76200</xdr:colOff>
      <xdr:row>75</xdr:row>
      <xdr:rowOff>145415</xdr:rowOff>
    </xdr:to>
    <xdr:sp macro="" textlink="">
      <xdr:nvSpPr>
        <xdr:cNvPr id="388" name="楕円 387"/>
        <xdr:cNvSpPr/>
      </xdr:nvSpPr>
      <xdr:spPr>
        <a:xfrm>
          <a:off x="4775200" y="129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15892</xdr:rowOff>
    </xdr:from>
    <xdr:ext cx="762000" cy="259045"/>
    <xdr:sp macro="" textlink="">
      <xdr:nvSpPr>
        <xdr:cNvPr id="389" name="公債費該当値テキスト"/>
        <xdr:cNvSpPr txBox="1"/>
      </xdr:nvSpPr>
      <xdr:spPr>
        <a:xfrm>
          <a:off x="4914900" y="1287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19050</xdr:rowOff>
    </xdr:from>
    <xdr:to>
      <xdr:col>20</xdr:col>
      <xdr:colOff>38100</xdr:colOff>
      <xdr:row>75</xdr:row>
      <xdr:rowOff>120650</xdr:rowOff>
    </xdr:to>
    <xdr:sp macro="" textlink="">
      <xdr:nvSpPr>
        <xdr:cNvPr id="390" name="楕円 389"/>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105427</xdr:rowOff>
    </xdr:from>
    <xdr:ext cx="736600" cy="259045"/>
    <xdr:sp macro="" textlink="">
      <xdr:nvSpPr>
        <xdr:cNvPr id="391" name="テキスト ボックス 390"/>
        <xdr:cNvSpPr txBox="1"/>
      </xdr:nvSpPr>
      <xdr:spPr>
        <a:xfrm>
          <a:off x="3606800" y="1296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9525</xdr:rowOff>
    </xdr:from>
    <xdr:to>
      <xdr:col>15</xdr:col>
      <xdr:colOff>149225</xdr:colOff>
      <xdr:row>75</xdr:row>
      <xdr:rowOff>111125</xdr:rowOff>
    </xdr:to>
    <xdr:sp macro="" textlink="">
      <xdr:nvSpPr>
        <xdr:cNvPr id="392" name="楕円 391"/>
        <xdr:cNvSpPr/>
      </xdr:nvSpPr>
      <xdr:spPr>
        <a:xfrm>
          <a:off x="30480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95902</xdr:rowOff>
    </xdr:from>
    <xdr:ext cx="762000" cy="259045"/>
    <xdr:sp macro="" textlink="">
      <xdr:nvSpPr>
        <xdr:cNvPr id="393" name="テキスト ボックス 392"/>
        <xdr:cNvSpPr txBox="1"/>
      </xdr:nvSpPr>
      <xdr:spPr>
        <a:xfrm>
          <a:off x="2717800" y="1295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70485</xdr:rowOff>
    </xdr:from>
    <xdr:to>
      <xdr:col>11</xdr:col>
      <xdr:colOff>60325</xdr:colOff>
      <xdr:row>76</xdr:row>
      <xdr:rowOff>636</xdr:rowOff>
    </xdr:to>
    <xdr:sp macro="" textlink="">
      <xdr:nvSpPr>
        <xdr:cNvPr id="394" name="楕円 393"/>
        <xdr:cNvSpPr/>
      </xdr:nvSpPr>
      <xdr:spPr>
        <a:xfrm>
          <a:off x="2159000" y="12929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156863</xdr:rowOff>
    </xdr:from>
    <xdr:ext cx="762000" cy="259045"/>
    <xdr:sp macro="" textlink="">
      <xdr:nvSpPr>
        <xdr:cNvPr id="395" name="テキスト ボックス 394"/>
        <xdr:cNvSpPr txBox="1"/>
      </xdr:nvSpPr>
      <xdr:spPr>
        <a:xfrm>
          <a:off x="1828800" y="1301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72390</xdr:rowOff>
    </xdr:from>
    <xdr:to>
      <xdr:col>6</xdr:col>
      <xdr:colOff>171450</xdr:colOff>
      <xdr:row>76</xdr:row>
      <xdr:rowOff>2539</xdr:rowOff>
    </xdr:to>
    <xdr:sp macro="" textlink="">
      <xdr:nvSpPr>
        <xdr:cNvPr id="396" name="楕円 395"/>
        <xdr:cNvSpPr/>
      </xdr:nvSpPr>
      <xdr:spPr>
        <a:xfrm>
          <a:off x="1270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158766</xdr:rowOff>
    </xdr:from>
    <xdr:ext cx="762000" cy="259045"/>
    <xdr:sp macro="" textlink="">
      <xdr:nvSpPr>
        <xdr:cNvPr id="397" name="テキスト ボックス 396"/>
        <xdr:cNvSpPr txBox="1"/>
      </xdr:nvSpPr>
      <xdr:spPr>
        <a:xfrm>
          <a:off x="939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baseline="0">
              <a:solidFill>
                <a:schemeClr val="dk1"/>
              </a:solidFill>
              <a:effectLst/>
              <a:latin typeface="+mn-lt"/>
              <a:ea typeface="+mn-ea"/>
              <a:cs typeface="+mn-cs"/>
            </a:rPr>
            <a:t>公債費以外に係る経常収支比率については、ふるさと納税を原資として積み立てた、すさきがすきさ基金繰入金を充当したこと等により改善傾向であるが、類似団体平均値と比較すると低い比率でるため、今後も中期的な視点により判断し改善に努め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170435</xdr:rowOff>
    </xdr:from>
    <xdr:to>
      <xdr:col>82</xdr:col>
      <xdr:colOff>107950</xdr:colOff>
      <xdr:row>76</xdr:row>
      <xdr:rowOff>58420</xdr:rowOff>
    </xdr:to>
    <xdr:cxnSp macro="">
      <xdr:nvCxnSpPr>
        <xdr:cNvPr id="428" name="直線コネクタ 427"/>
        <xdr:cNvCxnSpPr/>
      </xdr:nvCxnSpPr>
      <xdr:spPr>
        <a:xfrm>
          <a:off x="15671800" y="13029185"/>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29" name="公債費以外平均値テキスト"/>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85852</xdr:rowOff>
    </xdr:from>
    <xdr:to>
      <xdr:col>78</xdr:col>
      <xdr:colOff>69850</xdr:colOff>
      <xdr:row>75</xdr:row>
      <xdr:rowOff>170435</xdr:rowOff>
    </xdr:to>
    <xdr:cxnSp macro="">
      <xdr:nvCxnSpPr>
        <xdr:cNvPr id="431" name="直線コネクタ 430"/>
        <xdr:cNvCxnSpPr/>
      </xdr:nvCxnSpPr>
      <xdr:spPr>
        <a:xfrm>
          <a:off x="14782800" y="12773152"/>
          <a:ext cx="889000" cy="25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3" name="テキスト ボックス 432"/>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85852</xdr:rowOff>
    </xdr:from>
    <xdr:to>
      <xdr:col>73</xdr:col>
      <xdr:colOff>180975</xdr:colOff>
      <xdr:row>76</xdr:row>
      <xdr:rowOff>17272</xdr:rowOff>
    </xdr:to>
    <xdr:cxnSp macro="">
      <xdr:nvCxnSpPr>
        <xdr:cNvPr id="434" name="直線コネクタ 433"/>
        <xdr:cNvCxnSpPr/>
      </xdr:nvCxnSpPr>
      <xdr:spPr>
        <a:xfrm flipV="1">
          <a:off x="13893800" y="12773152"/>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6" name="テキスト ボックス 435"/>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106426</xdr:rowOff>
    </xdr:from>
    <xdr:to>
      <xdr:col>69</xdr:col>
      <xdr:colOff>92075</xdr:colOff>
      <xdr:row>76</xdr:row>
      <xdr:rowOff>17272</xdr:rowOff>
    </xdr:to>
    <xdr:cxnSp macro="">
      <xdr:nvCxnSpPr>
        <xdr:cNvPr id="437" name="直線コネクタ 436"/>
        <xdr:cNvCxnSpPr/>
      </xdr:nvCxnSpPr>
      <xdr:spPr>
        <a:xfrm>
          <a:off x="13004800" y="129651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9" name="テキスト ボックス 438"/>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1" name="テキスト ボックス 440"/>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47" name="楕円 446"/>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24147</xdr:rowOff>
    </xdr:from>
    <xdr:ext cx="762000" cy="259045"/>
    <xdr:sp macro="" textlink="">
      <xdr:nvSpPr>
        <xdr:cNvPr id="448" name="公債費以外該当値テキスト"/>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119634</xdr:rowOff>
    </xdr:from>
    <xdr:to>
      <xdr:col>78</xdr:col>
      <xdr:colOff>120650</xdr:colOff>
      <xdr:row>76</xdr:row>
      <xdr:rowOff>49783</xdr:rowOff>
    </xdr:to>
    <xdr:sp macro="" textlink="">
      <xdr:nvSpPr>
        <xdr:cNvPr id="449" name="楕円 448"/>
        <xdr:cNvSpPr/>
      </xdr:nvSpPr>
      <xdr:spPr>
        <a:xfrm>
          <a:off x="15621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59961</xdr:rowOff>
    </xdr:from>
    <xdr:ext cx="736600" cy="259045"/>
    <xdr:sp macro="" textlink="">
      <xdr:nvSpPr>
        <xdr:cNvPr id="450" name="テキスト ボックス 449"/>
        <xdr:cNvSpPr txBox="1"/>
      </xdr:nvSpPr>
      <xdr:spPr>
        <a:xfrm>
          <a:off x="15290800" y="1274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35052</xdr:rowOff>
    </xdr:from>
    <xdr:to>
      <xdr:col>74</xdr:col>
      <xdr:colOff>31750</xdr:colOff>
      <xdr:row>74</xdr:row>
      <xdr:rowOff>136652</xdr:rowOff>
    </xdr:to>
    <xdr:sp macro="" textlink="">
      <xdr:nvSpPr>
        <xdr:cNvPr id="451" name="楕円 450"/>
        <xdr:cNvSpPr/>
      </xdr:nvSpPr>
      <xdr:spPr>
        <a:xfrm>
          <a:off x="14732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146829</xdr:rowOff>
    </xdr:from>
    <xdr:ext cx="762000" cy="259045"/>
    <xdr:sp macro="" textlink="">
      <xdr:nvSpPr>
        <xdr:cNvPr id="452" name="テキスト ボックス 451"/>
        <xdr:cNvSpPr txBox="1"/>
      </xdr:nvSpPr>
      <xdr:spPr>
        <a:xfrm>
          <a:off x="14401800" y="1249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137922</xdr:rowOff>
    </xdr:from>
    <xdr:to>
      <xdr:col>69</xdr:col>
      <xdr:colOff>142875</xdr:colOff>
      <xdr:row>76</xdr:row>
      <xdr:rowOff>68072</xdr:rowOff>
    </xdr:to>
    <xdr:sp macro="" textlink="">
      <xdr:nvSpPr>
        <xdr:cNvPr id="453" name="楕円 452"/>
        <xdr:cNvSpPr/>
      </xdr:nvSpPr>
      <xdr:spPr>
        <a:xfrm>
          <a:off x="13843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78249</xdr:rowOff>
    </xdr:from>
    <xdr:ext cx="762000" cy="259045"/>
    <xdr:sp macro="" textlink="">
      <xdr:nvSpPr>
        <xdr:cNvPr id="454" name="テキスト ボックス 453"/>
        <xdr:cNvSpPr txBox="1"/>
      </xdr:nvSpPr>
      <xdr:spPr>
        <a:xfrm>
          <a:off x="13512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55626</xdr:rowOff>
    </xdr:from>
    <xdr:to>
      <xdr:col>65</xdr:col>
      <xdr:colOff>53975</xdr:colOff>
      <xdr:row>75</xdr:row>
      <xdr:rowOff>157226</xdr:rowOff>
    </xdr:to>
    <xdr:sp macro="" textlink="">
      <xdr:nvSpPr>
        <xdr:cNvPr id="455" name="楕円 454"/>
        <xdr:cNvSpPr/>
      </xdr:nvSpPr>
      <xdr:spPr>
        <a:xfrm>
          <a:off x="12954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167403</xdr:rowOff>
    </xdr:from>
    <xdr:ext cx="762000" cy="259045"/>
    <xdr:sp macro="" textlink="">
      <xdr:nvSpPr>
        <xdr:cNvPr id="456" name="テキスト ボックス 455"/>
        <xdr:cNvSpPr txBox="1"/>
      </xdr:nvSpPr>
      <xdr:spPr>
        <a:xfrm>
          <a:off x="12623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高知県須崎市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78907</xdr:rowOff>
    </xdr:from>
    <xdr:to>
      <xdr:col>29</xdr:col>
      <xdr:colOff>127000</xdr:colOff>
      <xdr:row>17</xdr:row>
      <xdr:rowOff>11416</xdr:rowOff>
    </xdr:to>
    <xdr:cxnSp macro="">
      <xdr:nvCxnSpPr>
        <xdr:cNvPr id="52" name="直線コネクタ 51"/>
        <xdr:cNvCxnSpPr/>
      </xdr:nvCxnSpPr>
      <xdr:spPr bwMode="auto">
        <a:xfrm flipV="1">
          <a:off x="5003800" y="2869732"/>
          <a:ext cx="647700" cy="103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92266</xdr:rowOff>
    </xdr:from>
    <xdr:ext cx="762000" cy="259045"/>
    <xdr:sp macro="" textlink="">
      <xdr:nvSpPr>
        <xdr:cNvPr id="53" name="人口1人当たり決算額の推移平均値テキスト130"/>
        <xdr:cNvSpPr txBox="1"/>
      </xdr:nvSpPr>
      <xdr:spPr>
        <a:xfrm>
          <a:off x="5740400" y="288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169552</xdr:rowOff>
    </xdr:from>
    <xdr:to>
      <xdr:col>26</xdr:col>
      <xdr:colOff>50800</xdr:colOff>
      <xdr:row>17</xdr:row>
      <xdr:rowOff>11416</xdr:rowOff>
    </xdr:to>
    <xdr:cxnSp macro="">
      <xdr:nvCxnSpPr>
        <xdr:cNvPr id="55" name="直線コネクタ 54"/>
        <xdr:cNvCxnSpPr/>
      </xdr:nvCxnSpPr>
      <xdr:spPr bwMode="auto">
        <a:xfrm>
          <a:off x="4305300" y="2960377"/>
          <a:ext cx="698500" cy="13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79410</xdr:rowOff>
    </xdr:from>
    <xdr:ext cx="736600" cy="259045"/>
    <xdr:sp macro="" textlink="">
      <xdr:nvSpPr>
        <xdr:cNvPr id="57" name="テキスト ボックス 56"/>
        <xdr:cNvSpPr txBox="1"/>
      </xdr:nvSpPr>
      <xdr:spPr>
        <a:xfrm>
          <a:off x="4622800" y="30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169552</xdr:rowOff>
    </xdr:from>
    <xdr:to>
      <xdr:col>22</xdr:col>
      <xdr:colOff>114300</xdr:colOff>
      <xdr:row>17</xdr:row>
      <xdr:rowOff>48579</xdr:rowOff>
    </xdr:to>
    <xdr:cxnSp macro="">
      <xdr:nvCxnSpPr>
        <xdr:cNvPr id="58" name="直線コネクタ 57"/>
        <xdr:cNvCxnSpPr/>
      </xdr:nvCxnSpPr>
      <xdr:spPr bwMode="auto">
        <a:xfrm flipV="1">
          <a:off x="3606800" y="2960377"/>
          <a:ext cx="698500" cy="50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91069</xdr:rowOff>
    </xdr:from>
    <xdr:ext cx="762000" cy="259045"/>
    <xdr:sp macro="" textlink="">
      <xdr:nvSpPr>
        <xdr:cNvPr id="60" name="テキスト ボックス 59"/>
        <xdr:cNvSpPr txBox="1"/>
      </xdr:nvSpPr>
      <xdr:spPr>
        <a:xfrm>
          <a:off x="3924300" y="305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48579</xdr:rowOff>
    </xdr:from>
    <xdr:to>
      <xdr:col>18</xdr:col>
      <xdr:colOff>177800</xdr:colOff>
      <xdr:row>17</xdr:row>
      <xdr:rowOff>64832</xdr:rowOff>
    </xdr:to>
    <xdr:cxnSp macro="">
      <xdr:nvCxnSpPr>
        <xdr:cNvPr id="61" name="直線コネクタ 60"/>
        <xdr:cNvCxnSpPr/>
      </xdr:nvCxnSpPr>
      <xdr:spPr bwMode="auto">
        <a:xfrm flipV="1">
          <a:off x="2908300" y="3010854"/>
          <a:ext cx="698500" cy="16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136310</xdr:rowOff>
    </xdr:from>
    <xdr:ext cx="762000" cy="259045"/>
    <xdr:sp macro="" textlink="">
      <xdr:nvSpPr>
        <xdr:cNvPr id="63" name="テキスト ボックス 62"/>
        <xdr:cNvSpPr txBox="1"/>
      </xdr:nvSpPr>
      <xdr:spPr>
        <a:xfrm>
          <a:off x="3225800" y="309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168597</xdr:rowOff>
    </xdr:from>
    <xdr:ext cx="762000" cy="259045"/>
    <xdr:sp macro="" textlink="">
      <xdr:nvSpPr>
        <xdr:cNvPr id="65" name="テキスト ボックス 64"/>
        <xdr:cNvSpPr txBox="1"/>
      </xdr:nvSpPr>
      <xdr:spPr>
        <a:xfrm>
          <a:off x="2527300" y="313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28107</xdr:rowOff>
    </xdr:from>
    <xdr:to>
      <xdr:col>29</xdr:col>
      <xdr:colOff>177800</xdr:colOff>
      <xdr:row>16</xdr:row>
      <xdr:rowOff>129707</xdr:rowOff>
    </xdr:to>
    <xdr:sp macro="" textlink="">
      <xdr:nvSpPr>
        <xdr:cNvPr id="71" name="楕円 70"/>
        <xdr:cNvSpPr/>
      </xdr:nvSpPr>
      <xdr:spPr bwMode="auto">
        <a:xfrm>
          <a:off x="5600700" y="2818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44634</xdr:rowOff>
    </xdr:from>
    <xdr:ext cx="762000" cy="259045"/>
    <xdr:sp macro="" textlink="">
      <xdr:nvSpPr>
        <xdr:cNvPr id="72" name="人口1人当たり決算額の推移該当値テキスト130"/>
        <xdr:cNvSpPr txBox="1"/>
      </xdr:nvSpPr>
      <xdr:spPr>
        <a:xfrm>
          <a:off x="5740400" y="2664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132066</xdr:rowOff>
    </xdr:from>
    <xdr:to>
      <xdr:col>26</xdr:col>
      <xdr:colOff>101600</xdr:colOff>
      <xdr:row>17</xdr:row>
      <xdr:rowOff>62216</xdr:rowOff>
    </xdr:to>
    <xdr:sp macro="" textlink="">
      <xdr:nvSpPr>
        <xdr:cNvPr id="73" name="楕円 72"/>
        <xdr:cNvSpPr/>
      </xdr:nvSpPr>
      <xdr:spPr bwMode="auto">
        <a:xfrm>
          <a:off x="4953000" y="2922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72393</xdr:rowOff>
    </xdr:from>
    <xdr:ext cx="736600" cy="259045"/>
    <xdr:sp macro="" textlink="">
      <xdr:nvSpPr>
        <xdr:cNvPr id="74" name="テキスト ボックス 73"/>
        <xdr:cNvSpPr txBox="1"/>
      </xdr:nvSpPr>
      <xdr:spPr>
        <a:xfrm>
          <a:off x="4622800" y="2691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118752</xdr:rowOff>
    </xdr:from>
    <xdr:to>
      <xdr:col>22</xdr:col>
      <xdr:colOff>165100</xdr:colOff>
      <xdr:row>17</xdr:row>
      <xdr:rowOff>48902</xdr:rowOff>
    </xdr:to>
    <xdr:sp macro="" textlink="">
      <xdr:nvSpPr>
        <xdr:cNvPr id="75" name="楕円 74"/>
        <xdr:cNvSpPr/>
      </xdr:nvSpPr>
      <xdr:spPr bwMode="auto">
        <a:xfrm>
          <a:off x="4254500" y="2909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59079</xdr:rowOff>
    </xdr:from>
    <xdr:ext cx="762000" cy="259045"/>
    <xdr:sp macro="" textlink="">
      <xdr:nvSpPr>
        <xdr:cNvPr id="76" name="テキスト ボックス 75"/>
        <xdr:cNvSpPr txBox="1"/>
      </xdr:nvSpPr>
      <xdr:spPr>
        <a:xfrm>
          <a:off x="3924300" y="267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169229</xdr:rowOff>
    </xdr:from>
    <xdr:to>
      <xdr:col>19</xdr:col>
      <xdr:colOff>38100</xdr:colOff>
      <xdr:row>17</xdr:row>
      <xdr:rowOff>99379</xdr:rowOff>
    </xdr:to>
    <xdr:sp macro="" textlink="">
      <xdr:nvSpPr>
        <xdr:cNvPr id="77" name="楕円 76"/>
        <xdr:cNvSpPr/>
      </xdr:nvSpPr>
      <xdr:spPr bwMode="auto">
        <a:xfrm>
          <a:off x="3556000" y="2960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109556</xdr:rowOff>
    </xdr:from>
    <xdr:ext cx="762000" cy="259045"/>
    <xdr:sp macro="" textlink="">
      <xdr:nvSpPr>
        <xdr:cNvPr id="78" name="テキスト ボックス 77"/>
        <xdr:cNvSpPr txBox="1"/>
      </xdr:nvSpPr>
      <xdr:spPr>
        <a:xfrm>
          <a:off x="3225800" y="2728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14032</xdr:rowOff>
    </xdr:from>
    <xdr:to>
      <xdr:col>15</xdr:col>
      <xdr:colOff>101600</xdr:colOff>
      <xdr:row>17</xdr:row>
      <xdr:rowOff>115632</xdr:rowOff>
    </xdr:to>
    <xdr:sp macro="" textlink="">
      <xdr:nvSpPr>
        <xdr:cNvPr id="79" name="楕円 78"/>
        <xdr:cNvSpPr/>
      </xdr:nvSpPr>
      <xdr:spPr bwMode="auto">
        <a:xfrm>
          <a:off x="2857500" y="2976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125809</xdr:rowOff>
    </xdr:from>
    <xdr:ext cx="762000" cy="259045"/>
    <xdr:sp macro="" textlink="">
      <xdr:nvSpPr>
        <xdr:cNvPr id="80" name="テキスト ボックス 79"/>
        <xdr:cNvSpPr txBox="1"/>
      </xdr:nvSpPr>
      <xdr:spPr>
        <a:xfrm>
          <a:off x="2527300" y="2745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337403</xdr:rowOff>
    </xdr:from>
    <xdr:to>
      <xdr:col>29</xdr:col>
      <xdr:colOff>127000</xdr:colOff>
      <xdr:row>38</xdr:row>
      <xdr:rowOff>38846</xdr:rowOff>
    </xdr:to>
    <xdr:cxnSp macro="">
      <xdr:nvCxnSpPr>
        <xdr:cNvPr id="116" name="直線コネクタ 115"/>
        <xdr:cNvCxnSpPr/>
      </xdr:nvCxnSpPr>
      <xdr:spPr bwMode="auto">
        <a:xfrm flipV="1">
          <a:off x="5003800" y="7462103"/>
          <a:ext cx="647700" cy="44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322180</xdr:rowOff>
    </xdr:from>
    <xdr:ext cx="762000" cy="259045"/>
    <xdr:sp macro="" textlink="">
      <xdr:nvSpPr>
        <xdr:cNvPr id="117" name="人口1人当たり決算額の推移平均値テキスト445"/>
        <xdr:cNvSpPr txBox="1"/>
      </xdr:nvSpPr>
      <xdr:spPr>
        <a:xfrm>
          <a:off x="5740400" y="74468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27448</xdr:rowOff>
    </xdr:from>
    <xdr:to>
      <xdr:col>26</xdr:col>
      <xdr:colOff>50800</xdr:colOff>
      <xdr:row>38</xdr:row>
      <xdr:rowOff>38846</xdr:rowOff>
    </xdr:to>
    <xdr:cxnSp macro="">
      <xdr:nvCxnSpPr>
        <xdr:cNvPr id="119" name="直線コネクタ 118"/>
        <xdr:cNvCxnSpPr/>
      </xdr:nvCxnSpPr>
      <xdr:spPr bwMode="auto">
        <a:xfrm>
          <a:off x="4305300" y="7495048"/>
          <a:ext cx="698500" cy="11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8484</xdr:rowOff>
    </xdr:from>
    <xdr:to>
      <xdr:col>22</xdr:col>
      <xdr:colOff>114300</xdr:colOff>
      <xdr:row>38</xdr:row>
      <xdr:rowOff>27448</xdr:rowOff>
    </xdr:to>
    <xdr:cxnSp macro="">
      <xdr:nvCxnSpPr>
        <xdr:cNvPr id="122" name="直線コネクタ 121"/>
        <xdr:cNvCxnSpPr/>
      </xdr:nvCxnSpPr>
      <xdr:spPr bwMode="auto">
        <a:xfrm>
          <a:off x="3606800" y="7476084"/>
          <a:ext cx="698500" cy="18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8484</xdr:rowOff>
    </xdr:from>
    <xdr:to>
      <xdr:col>18</xdr:col>
      <xdr:colOff>177800</xdr:colOff>
      <xdr:row>38</xdr:row>
      <xdr:rowOff>17112</xdr:rowOff>
    </xdr:to>
    <xdr:cxnSp macro="">
      <xdr:nvCxnSpPr>
        <xdr:cNvPr id="125" name="直線コネクタ 124"/>
        <xdr:cNvCxnSpPr/>
      </xdr:nvCxnSpPr>
      <xdr:spPr bwMode="auto">
        <a:xfrm flipV="1">
          <a:off x="2908300" y="7476084"/>
          <a:ext cx="698500" cy="8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94843</xdr:rowOff>
    </xdr:from>
    <xdr:ext cx="762000" cy="259045"/>
    <xdr:sp macro="" textlink="">
      <xdr:nvSpPr>
        <xdr:cNvPr id="129" name="テキスト ボックス 128"/>
        <xdr:cNvSpPr txBox="1"/>
      </xdr:nvSpPr>
      <xdr:spPr>
        <a:xfrm>
          <a:off x="2527300" y="756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286603</xdr:rowOff>
    </xdr:from>
    <xdr:to>
      <xdr:col>29</xdr:col>
      <xdr:colOff>177800</xdr:colOff>
      <xdr:row>38</xdr:row>
      <xdr:rowOff>45303</xdr:rowOff>
    </xdr:to>
    <xdr:sp macro="" textlink="">
      <xdr:nvSpPr>
        <xdr:cNvPr id="135" name="楕円 134"/>
        <xdr:cNvSpPr/>
      </xdr:nvSpPr>
      <xdr:spPr bwMode="auto">
        <a:xfrm>
          <a:off x="5600700" y="7411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131680</xdr:rowOff>
    </xdr:from>
    <xdr:ext cx="762000" cy="259045"/>
    <xdr:sp macro="" textlink="">
      <xdr:nvSpPr>
        <xdr:cNvPr id="136" name="人口1人当たり決算額の推移該当値テキスト445"/>
        <xdr:cNvSpPr txBox="1"/>
      </xdr:nvSpPr>
      <xdr:spPr>
        <a:xfrm>
          <a:off x="5740400" y="725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330946</xdr:rowOff>
    </xdr:from>
    <xdr:to>
      <xdr:col>26</xdr:col>
      <xdr:colOff>101600</xdr:colOff>
      <xdr:row>38</xdr:row>
      <xdr:rowOff>89646</xdr:rowOff>
    </xdr:to>
    <xdr:sp macro="" textlink="">
      <xdr:nvSpPr>
        <xdr:cNvPr id="137" name="楕円 136"/>
        <xdr:cNvSpPr/>
      </xdr:nvSpPr>
      <xdr:spPr bwMode="auto">
        <a:xfrm>
          <a:off x="4953000" y="7455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99823</xdr:rowOff>
    </xdr:from>
    <xdr:ext cx="736600" cy="259045"/>
    <xdr:sp macro="" textlink="">
      <xdr:nvSpPr>
        <xdr:cNvPr id="138" name="テキスト ボックス 137"/>
        <xdr:cNvSpPr txBox="1"/>
      </xdr:nvSpPr>
      <xdr:spPr>
        <a:xfrm>
          <a:off x="4622800" y="7224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319548</xdr:rowOff>
    </xdr:from>
    <xdr:to>
      <xdr:col>22</xdr:col>
      <xdr:colOff>165100</xdr:colOff>
      <xdr:row>38</xdr:row>
      <xdr:rowOff>78248</xdr:rowOff>
    </xdr:to>
    <xdr:sp macro="" textlink="">
      <xdr:nvSpPr>
        <xdr:cNvPr id="139" name="楕円 138"/>
        <xdr:cNvSpPr/>
      </xdr:nvSpPr>
      <xdr:spPr bwMode="auto">
        <a:xfrm>
          <a:off x="4254500" y="7444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88425</xdr:rowOff>
    </xdr:from>
    <xdr:ext cx="762000" cy="259045"/>
    <xdr:sp macro="" textlink="">
      <xdr:nvSpPr>
        <xdr:cNvPr id="140" name="テキスト ボックス 139"/>
        <xdr:cNvSpPr txBox="1"/>
      </xdr:nvSpPr>
      <xdr:spPr>
        <a:xfrm>
          <a:off x="3924300" y="721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300584</xdr:rowOff>
    </xdr:from>
    <xdr:to>
      <xdr:col>19</xdr:col>
      <xdr:colOff>38100</xdr:colOff>
      <xdr:row>38</xdr:row>
      <xdr:rowOff>59284</xdr:rowOff>
    </xdr:to>
    <xdr:sp macro="" textlink="">
      <xdr:nvSpPr>
        <xdr:cNvPr id="141" name="楕円 140"/>
        <xdr:cNvSpPr/>
      </xdr:nvSpPr>
      <xdr:spPr bwMode="auto">
        <a:xfrm>
          <a:off x="3556000" y="7425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69461</xdr:rowOff>
    </xdr:from>
    <xdr:ext cx="762000" cy="259045"/>
    <xdr:sp macro="" textlink="">
      <xdr:nvSpPr>
        <xdr:cNvPr id="142" name="テキスト ボックス 141"/>
        <xdr:cNvSpPr txBox="1"/>
      </xdr:nvSpPr>
      <xdr:spPr>
        <a:xfrm>
          <a:off x="3225800" y="719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309212</xdr:rowOff>
    </xdr:from>
    <xdr:to>
      <xdr:col>15</xdr:col>
      <xdr:colOff>101600</xdr:colOff>
      <xdr:row>38</xdr:row>
      <xdr:rowOff>67912</xdr:rowOff>
    </xdr:to>
    <xdr:sp macro="" textlink="">
      <xdr:nvSpPr>
        <xdr:cNvPr id="143" name="楕円 142"/>
        <xdr:cNvSpPr/>
      </xdr:nvSpPr>
      <xdr:spPr bwMode="auto">
        <a:xfrm>
          <a:off x="2857500" y="7433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78089</xdr:rowOff>
    </xdr:from>
    <xdr:ext cx="762000" cy="259045"/>
    <xdr:sp macro="" textlink="">
      <xdr:nvSpPr>
        <xdr:cNvPr id="144" name="テキスト ボックス 143"/>
        <xdr:cNvSpPr txBox="1"/>
      </xdr:nvSpPr>
      <xdr:spPr>
        <a:xfrm>
          <a:off x="2527300" y="720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高知県須崎市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19,829
19,320
135.20
19,767,703
19,181,687
503,777
7,185,191
16,841,926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106781</xdr:rowOff>
    </xdr:from>
    <xdr:to>
      <xdr:col>24</xdr:col>
      <xdr:colOff>63500</xdr:colOff>
      <xdr:row>36</xdr:row>
      <xdr:rowOff>139025</xdr:rowOff>
    </xdr:to>
    <xdr:cxnSp macro="">
      <xdr:nvCxnSpPr>
        <xdr:cNvPr id="63" name="直線コネクタ 62"/>
        <xdr:cNvCxnSpPr/>
      </xdr:nvCxnSpPr>
      <xdr:spPr>
        <a:xfrm>
          <a:off x="3797300" y="6278981"/>
          <a:ext cx="838200" cy="3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106781</xdr:rowOff>
    </xdr:from>
    <xdr:to>
      <xdr:col>19</xdr:col>
      <xdr:colOff>177800</xdr:colOff>
      <xdr:row>37</xdr:row>
      <xdr:rowOff>29961</xdr:rowOff>
    </xdr:to>
    <xdr:cxnSp macro="">
      <xdr:nvCxnSpPr>
        <xdr:cNvPr id="66" name="直線コネクタ 65"/>
        <xdr:cNvCxnSpPr/>
      </xdr:nvCxnSpPr>
      <xdr:spPr>
        <a:xfrm flipV="1">
          <a:off x="2908300" y="6278981"/>
          <a:ext cx="889000" cy="9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161826</xdr:rowOff>
    </xdr:from>
    <xdr:ext cx="599010" cy="259045"/>
    <xdr:sp macro="" textlink="">
      <xdr:nvSpPr>
        <xdr:cNvPr id="68" name="テキスト ボックス 67"/>
        <xdr:cNvSpPr txBox="1"/>
      </xdr:nvSpPr>
      <xdr:spPr>
        <a:xfrm>
          <a:off x="3497795" y="63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29961</xdr:rowOff>
    </xdr:from>
    <xdr:to>
      <xdr:col>15</xdr:col>
      <xdr:colOff>50800</xdr:colOff>
      <xdr:row>37</xdr:row>
      <xdr:rowOff>34381</xdr:rowOff>
    </xdr:to>
    <xdr:cxnSp macro="">
      <xdr:nvCxnSpPr>
        <xdr:cNvPr id="69" name="直線コネクタ 68"/>
        <xdr:cNvCxnSpPr/>
      </xdr:nvCxnSpPr>
      <xdr:spPr>
        <a:xfrm flipV="1">
          <a:off x="2019300" y="6373611"/>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34381</xdr:rowOff>
    </xdr:from>
    <xdr:to>
      <xdr:col>10</xdr:col>
      <xdr:colOff>114300</xdr:colOff>
      <xdr:row>38</xdr:row>
      <xdr:rowOff>1256</xdr:rowOff>
    </xdr:to>
    <xdr:cxnSp macro="">
      <xdr:nvCxnSpPr>
        <xdr:cNvPr id="72" name="直線コネクタ 71"/>
        <xdr:cNvCxnSpPr/>
      </xdr:nvCxnSpPr>
      <xdr:spPr>
        <a:xfrm flipV="1">
          <a:off x="1130300" y="6378031"/>
          <a:ext cx="889000" cy="13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71750</xdr:rowOff>
    </xdr:from>
    <xdr:ext cx="599010" cy="259045"/>
    <xdr:sp macro="" textlink="">
      <xdr:nvSpPr>
        <xdr:cNvPr id="74" name="テキスト ボックス 73"/>
        <xdr:cNvSpPr txBox="1"/>
      </xdr:nvSpPr>
      <xdr:spPr>
        <a:xfrm>
          <a:off x="1719795" y="607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4411</xdr:rowOff>
    </xdr:from>
    <xdr:ext cx="534377" cy="259045"/>
    <xdr:sp macro="" textlink="">
      <xdr:nvSpPr>
        <xdr:cNvPr id="76" name="テキスト ボックス 75"/>
        <xdr:cNvSpPr txBox="1"/>
      </xdr:nvSpPr>
      <xdr:spPr>
        <a:xfrm>
          <a:off x="863111" y="61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88225</xdr:rowOff>
    </xdr:from>
    <xdr:to>
      <xdr:col>24</xdr:col>
      <xdr:colOff>114300</xdr:colOff>
      <xdr:row>37</xdr:row>
      <xdr:rowOff>18375</xdr:rowOff>
    </xdr:to>
    <xdr:sp macro="" textlink="">
      <xdr:nvSpPr>
        <xdr:cNvPr id="82" name="楕円 81"/>
        <xdr:cNvSpPr/>
      </xdr:nvSpPr>
      <xdr:spPr>
        <a:xfrm>
          <a:off x="4584700" y="62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66652</xdr:rowOff>
    </xdr:from>
    <xdr:ext cx="599010" cy="259045"/>
    <xdr:sp macro="" textlink="">
      <xdr:nvSpPr>
        <xdr:cNvPr id="83" name="人件費該当値テキスト"/>
        <xdr:cNvSpPr txBox="1"/>
      </xdr:nvSpPr>
      <xdr:spPr>
        <a:xfrm>
          <a:off x="4686300" y="6238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55981</xdr:rowOff>
    </xdr:from>
    <xdr:to>
      <xdr:col>20</xdr:col>
      <xdr:colOff>38100</xdr:colOff>
      <xdr:row>36</xdr:row>
      <xdr:rowOff>157581</xdr:rowOff>
    </xdr:to>
    <xdr:sp macro="" textlink="">
      <xdr:nvSpPr>
        <xdr:cNvPr id="84" name="楕円 83"/>
        <xdr:cNvSpPr/>
      </xdr:nvSpPr>
      <xdr:spPr>
        <a:xfrm>
          <a:off x="3746500" y="622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2658</xdr:rowOff>
    </xdr:from>
    <xdr:ext cx="599010" cy="259045"/>
    <xdr:sp macro="" textlink="">
      <xdr:nvSpPr>
        <xdr:cNvPr id="85" name="テキスト ボックス 84"/>
        <xdr:cNvSpPr txBox="1"/>
      </xdr:nvSpPr>
      <xdr:spPr>
        <a:xfrm>
          <a:off x="3497795" y="600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150611</xdr:rowOff>
    </xdr:from>
    <xdr:to>
      <xdr:col>15</xdr:col>
      <xdr:colOff>101600</xdr:colOff>
      <xdr:row>37</xdr:row>
      <xdr:rowOff>80761</xdr:rowOff>
    </xdr:to>
    <xdr:sp macro="" textlink="">
      <xdr:nvSpPr>
        <xdr:cNvPr id="86" name="楕円 85"/>
        <xdr:cNvSpPr/>
      </xdr:nvSpPr>
      <xdr:spPr>
        <a:xfrm>
          <a:off x="2857500" y="632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71888</xdr:rowOff>
    </xdr:from>
    <xdr:ext cx="534377" cy="259045"/>
    <xdr:sp macro="" textlink="">
      <xdr:nvSpPr>
        <xdr:cNvPr id="87" name="テキスト ボックス 86"/>
        <xdr:cNvSpPr txBox="1"/>
      </xdr:nvSpPr>
      <xdr:spPr>
        <a:xfrm>
          <a:off x="2641111" y="641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155031</xdr:rowOff>
    </xdr:from>
    <xdr:to>
      <xdr:col>10</xdr:col>
      <xdr:colOff>165100</xdr:colOff>
      <xdr:row>37</xdr:row>
      <xdr:rowOff>85181</xdr:rowOff>
    </xdr:to>
    <xdr:sp macro="" textlink="">
      <xdr:nvSpPr>
        <xdr:cNvPr id="88" name="楕円 87"/>
        <xdr:cNvSpPr/>
      </xdr:nvSpPr>
      <xdr:spPr>
        <a:xfrm>
          <a:off x="1968500" y="63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76308</xdr:rowOff>
    </xdr:from>
    <xdr:ext cx="534377" cy="259045"/>
    <xdr:sp macro="" textlink="">
      <xdr:nvSpPr>
        <xdr:cNvPr id="89" name="テキスト ボックス 88"/>
        <xdr:cNvSpPr txBox="1"/>
      </xdr:nvSpPr>
      <xdr:spPr>
        <a:xfrm>
          <a:off x="1752111" y="641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121905</xdr:rowOff>
    </xdr:from>
    <xdr:to>
      <xdr:col>6</xdr:col>
      <xdr:colOff>38100</xdr:colOff>
      <xdr:row>38</xdr:row>
      <xdr:rowOff>52056</xdr:rowOff>
    </xdr:to>
    <xdr:sp macro="" textlink="">
      <xdr:nvSpPr>
        <xdr:cNvPr id="90" name="楕円 89"/>
        <xdr:cNvSpPr/>
      </xdr:nvSpPr>
      <xdr:spPr>
        <a:xfrm>
          <a:off x="1079500" y="646555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43183</xdr:rowOff>
    </xdr:from>
    <xdr:ext cx="534377" cy="259045"/>
    <xdr:sp macro="" textlink="">
      <xdr:nvSpPr>
        <xdr:cNvPr id="91" name="テキスト ボックス 90"/>
        <xdr:cNvSpPr txBox="1"/>
      </xdr:nvSpPr>
      <xdr:spPr>
        <a:xfrm>
          <a:off x="863111" y="65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32451</xdr:rowOff>
    </xdr:from>
    <xdr:to>
      <xdr:col>24</xdr:col>
      <xdr:colOff>63500</xdr:colOff>
      <xdr:row>57</xdr:row>
      <xdr:rowOff>80464</xdr:rowOff>
    </xdr:to>
    <xdr:cxnSp macro="">
      <xdr:nvCxnSpPr>
        <xdr:cNvPr id="120" name="直線コネクタ 119"/>
        <xdr:cNvCxnSpPr/>
      </xdr:nvCxnSpPr>
      <xdr:spPr>
        <a:xfrm flipV="1">
          <a:off x="3797300" y="9805101"/>
          <a:ext cx="838200" cy="4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macro="" textlink="">
      <xdr:nvSpPr>
        <xdr:cNvPr id="121" name="物件費平均値テキスト"/>
        <xdr:cNvSpPr txBox="1"/>
      </xdr:nvSpPr>
      <xdr:spPr>
        <a:xfrm>
          <a:off x="4686300" y="988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80464</xdr:rowOff>
    </xdr:from>
    <xdr:to>
      <xdr:col>19</xdr:col>
      <xdr:colOff>177800</xdr:colOff>
      <xdr:row>57</xdr:row>
      <xdr:rowOff>150703</xdr:rowOff>
    </xdr:to>
    <xdr:cxnSp macro="">
      <xdr:nvCxnSpPr>
        <xdr:cNvPr id="123" name="直線コネクタ 122"/>
        <xdr:cNvCxnSpPr/>
      </xdr:nvCxnSpPr>
      <xdr:spPr>
        <a:xfrm flipV="1">
          <a:off x="2908300" y="9853114"/>
          <a:ext cx="889000" cy="7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62161</xdr:rowOff>
    </xdr:from>
    <xdr:ext cx="599010" cy="259045"/>
    <xdr:sp macro="" textlink="">
      <xdr:nvSpPr>
        <xdr:cNvPr id="125" name="テキスト ボックス 124"/>
        <xdr:cNvSpPr txBox="1"/>
      </xdr:nvSpPr>
      <xdr:spPr>
        <a:xfrm>
          <a:off x="3497795" y="1000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143466</xdr:rowOff>
    </xdr:from>
    <xdr:to>
      <xdr:col>15</xdr:col>
      <xdr:colOff>50800</xdr:colOff>
      <xdr:row>57</xdr:row>
      <xdr:rowOff>150703</xdr:rowOff>
    </xdr:to>
    <xdr:cxnSp macro="">
      <xdr:nvCxnSpPr>
        <xdr:cNvPr id="126" name="直線コネクタ 125"/>
        <xdr:cNvCxnSpPr/>
      </xdr:nvCxnSpPr>
      <xdr:spPr>
        <a:xfrm>
          <a:off x="2019300" y="9916116"/>
          <a:ext cx="889000" cy="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73217</xdr:rowOff>
    </xdr:from>
    <xdr:ext cx="534377" cy="259045"/>
    <xdr:sp macro="" textlink="">
      <xdr:nvSpPr>
        <xdr:cNvPr id="128" name="テキスト ボックス 127"/>
        <xdr:cNvSpPr txBox="1"/>
      </xdr:nvSpPr>
      <xdr:spPr>
        <a:xfrm>
          <a:off x="2641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143466</xdr:rowOff>
    </xdr:from>
    <xdr:to>
      <xdr:col>10</xdr:col>
      <xdr:colOff>114300</xdr:colOff>
      <xdr:row>58</xdr:row>
      <xdr:rowOff>33883</xdr:rowOff>
    </xdr:to>
    <xdr:cxnSp macro="">
      <xdr:nvCxnSpPr>
        <xdr:cNvPr id="129" name="直線コネクタ 128"/>
        <xdr:cNvCxnSpPr/>
      </xdr:nvCxnSpPr>
      <xdr:spPr>
        <a:xfrm flipV="1">
          <a:off x="1130300" y="9916116"/>
          <a:ext cx="889000" cy="6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84963</xdr:rowOff>
    </xdr:from>
    <xdr:ext cx="534377" cy="259045"/>
    <xdr:sp macro="" textlink="">
      <xdr:nvSpPr>
        <xdr:cNvPr id="131" name="テキスト ボックス 130"/>
        <xdr:cNvSpPr txBox="1"/>
      </xdr:nvSpPr>
      <xdr:spPr>
        <a:xfrm>
          <a:off x="1752111" y="100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91402</xdr:rowOff>
    </xdr:from>
    <xdr:ext cx="534377" cy="259045"/>
    <xdr:sp macro="" textlink="">
      <xdr:nvSpPr>
        <xdr:cNvPr id="133" name="テキスト ボックス 132"/>
        <xdr:cNvSpPr txBox="1"/>
      </xdr:nvSpPr>
      <xdr:spPr>
        <a:xfrm>
          <a:off x="863111" y="1003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153101</xdr:rowOff>
    </xdr:from>
    <xdr:to>
      <xdr:col>24</xdr:col>
      <xdr:colOff>114300</xdr:colOff>
      <xdr:row>57</xdr:row>
      <xdr:rowOff>83251</xdr:rowOff>
    </xdr:to>
    <xdr:sp macro="" textlink="">
      <xdr:nvSpPr>
        <xdr:cNvPr id="139" name="楕円 138"/>
        <xdr:cNvSpPr/>
      </xdr:nvSpPr>
      <xdr:spPr>
        <a:xfrm>
          <a:off x="4584700" y="975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4528</xdr:rowOff>
    </xdr:from>
    <xdr:ext cx="599010" cy="259045"/>
    <xdr:sp macro="" textlink="">
      <xdr:nvSpPr>
        <xdr:cNvPr id="140" name="物件費該当値テキスト"/>
        <xdr:cNvSpPr txBox="1"/>
      </xdr:nvSpPr>
      <xdr:spPr>
        <a:xfrm>
          <a:off x="4686300" y="96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29664</xdr:rowOff>
    </xdr:from>
    <xdr:to>
      <xdr:col>20</xdr:col>
      <xdr:colOff>38100</xdr:colOff>
      <xdr:row>57</xdr:row>
      <xdr:rowOff>131264</xdr:rowOff>
    </xdr:to>
    <xdr:sp macro="" textlink="">
      <xdr:nvSpPr>
        <xdr:cNvPr id="141" name="楕円 140"/>
        <xdr:cNvSpPr/>
      </xdr:nvSpPr>
      <xdr:spPr>
        <a:xfrm>
          <a:off x="3746500" y="980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147791</xdr:rowOff>
    </xdr:from>
    <xdr:ext cx="599010" cy="259045"/>
    <xdr:sp macro="" textlink="">
      <xdr:nvSpPr>
        <xdr:cNvPr id="142" name="テキスト ボックス 141"/>
        <xdr:cNvSpPr txBox="1"/>
      </xdr:nvSpPr>
      <xdr:spPr>
        <a:xfrm>
          <a:off x="3497795" y="9577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99903</xdr:rowOff>
    </xdr:from>
    <xdr:to>
      <xdr:col>15</xdr:col>
      <xdr:colOff>101600</xdr:colOff>
      <xdr:row>58</xdr:row>
      <xdr:rowOff>30053</xdr:rowOff>
    </xdr:to>
    <xdr:sp macro="" textlink="">
      <xdr:nvSpPr>
        <xdr:cNvPr id="143" name="楕円 142"/>
        <xdr:cNvSpPr/>
      </xdr:nvSpPr>
      <xdr:spPr>
        <a:xfrm>
          <a:off x="2857500" y="987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46580</xdr:rowOff>
    </xdr:from>
    <xdr:ext cx="599010" cy="259045"/>
    <xdr:sp macro="" textlink="">
      <xdr:nvSpPr>
        <xdr:cNvPr id="144" name="テキスト ボックス 143"/>
        <xdr:cNvSpPr txBox="1"/>
      </xdr:nvSpPr>
      <xdr:spPr>
        <a:xfrm>
          <a:off x="2608795" y="9647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92666</xdr:rowOff>
    </xdr:from>
    <xdr:to>
      <xdr:col>10</xdr:col>
      <xdr:colOff>165100</xdr:colOff>
      <xdr:row>58</xdr:row>
      <xdr:rowOff>22816</xdr:rowOff>
    </xdr:to>
    <xdr:sp macro="" textlink="">
      <xdr:nvSpPr>
        <xdr:cNvPr id="145" name="楕円 144"/>
        <xdr:cNvSpPr/>
      </xdr:nvSpPr>
      <xdr:spPr>
        <a:xfrm>
          <a:off x="1968500" y="986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39343</xdr:rowOff>
    </xdr:from>
    <xdr:ext cx="599010" cy="259045"/>
    <xdr:sp macro="" textlink="">
      <xdr:nvSpPr>
        <xdr:cNvPr id="146" name="テキスト ボックス 145"/>
        <xdr:cNvSpPr txBox="1"/>
      </xdr:nvSpPr>
      <xdr:spPr>
        <a:xfrm>
          <a:off x="1719795" y="964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154533</xdr:rowOff>
    </xdr:from>
    <xdr:to>
      <xdr:col>6</xdr:col>
      <xdr:colOff>38100</xdr:colOff>
      <xdr:row>58</xdr:row>
      <xdr:rowOff>84683</xdr:rowOff>
    </xdr:to>
    <xdr:sp macro="" textlink="">
      <xdr:nvSpPr>
        <xdr:cNvPr id="147" name="楕円 146"/>
        <xdr:cNvSpPr/>
      </xdr:nvSpPr>
      <xdr:spPr>
        <a:xfrm>
          <a:off x="1079500" y="992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101210</xdr:rowOff>
    </xdr:from>
    <xdr:ext cx="534377" cy="259045"/>
    <xdr:sp macro="" textlink="">
      <xdr:nvSpPr>
        <xdr:cNvPr id="148" name="テキスト ボックス 147"/>
        <xdr:cNvSpPr txBox="1"/>
      </xdr:nvSpPr>
      <xdr:spPr>
        <a:xfrm>
          <a:off x="863111" y="970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96019</xdr:rowOff>
    </xdr:from>
    <xdr:to>
      <xdr:col>24</xdr:col>
      <xdr:colOff>63500</xdr:colOff>
      <xdr:row>78</xdr:row>
      <xdr:rowOff>108038</xdr:rowOff>
    </xdr:to>
    <xdr:cxnSp macro="">
      <xdr:nvCxnSpPr>
        <xdr:cNvPr id="177" name="直線コネクタ 176"/>
        <xdr:cNvCxnSpPr/>
      </xdr:nvCxnSpPr>
      <xdr:spPr>
        <a:xfrm>
          <a:off x="3797300" y="13469119"/>
          <a:ext cx="838200" cy="1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96019</xdr:rowOff>
    </xdr:from>
    <xdr:to>
      <xdr:col>19</xdr:col>
      <xdr:colOff>177800</xdr:colOff>
      <xdr:row>78</xdr:row>
      <xdr:rowOff>111486</xdr:rowOff>
    </xdr:to>
    <xdr:cxnSp macro="">
      <xdr:nvCxnSpPr>
        <xdr:cNvPr id="180" name="直線コネクタ 179"/>
        <xdr:cNvCxnSpPr/>
      </xdr:nvCxnSpPr>
      <xdr:spPr>
        <a:xfrm flipV="1">
          <a:off x="2908300" y="13469119"/>
          <a:ext cx="889000" cy="1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111486</xdr:rowOff>
    </xdr:from>
    <xdr:to>
      <xdr:col>15</xdr:col>
      <xdr:colOff>50800</xdr:colOff>
      <xdr:row>78</xdr:row>
      <xdr:rowOff>118611</xdr:rowOff>
    </xdr:to>
    <xdr:cxnSp macro="">
      <xdr:nvCxnSpPr>
        <xdr:cNvPr id="183" name="直線コネクタ 182"/>
        <xdr:cNvCxnSpPr/>
      </xdr:nvCxnSpPr>
      <xdr:spPr>
        <a:xfrm flipV="1">
          <a:off x="2019300" y="13484586"/>
          <a:ext cx="8890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82131</xdr:rowOff>
    </xdr:from>
    <xdr:to>
      <xdr:col>10</xdr:col>
      <xdr:colOff>114300</xdr:colOff>
      <xdr:row>78</xdr:row>
      <xdr:rowOff>118611</xdr:rowOff>
    </xdr:to>
    <xdr:cxnSp macro="">
      <xdr:nvCxnSpPr>
        <xdr:cNvPr id="186" name="直線コネクタ 185"/>
        <xdr:cNvCxnSpPr/>
      </xdr:nvCxnSpPr>
      <xdr:spPr>
        <a:xfrm>
          <a:off x="1130300" y="13455231"/>
          <a:ext cx="889000" cy="3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130363</xdr:rowOff>
    </xdr:from>
    <xdr:ext cx="469744" cy="259045"/>
    <xdr:sp macro="" textlink="">
      <xdr:nvSpPr>
        <xdr:cNvPr id="190" name="テキスト ボックス 189"/>
        <xdr:cNvSpPr txBox="1"/>
      </xdr:nvSpPr>
      <xdr:spPr>
        <a:xfrm>
          <a:off x="895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57238</xdr:rowOff>
    </xdr:from>
    <xdr:to>
      <xdr:col>24</xdr:col>
      <xdr:colOff>114300</xdr:colOff>
      <xdr:row>78</xdr:row>
      <xdr:rowOff>158838</xdr:rowOff>
    </xdr:to>
    <xdr:sp macro="" textlink="">
      <xdr:nvSpPr>
        <xdr:cNvPr id="196" name="楕円 195"/>
        <xdr:cNvSpPr/>
      </xdr:nvSpPr>
      <xdr:spPr>
        <a:xfrm>
          <a:off x="4584700" y="1343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143615</xdr:rowOff>
    </xdr:from>
    <xdr:ext cx="469744" cy="259045"/>
    <xdr:sp macro="" textlink="">
      <xdr:nvSpPr>
        <xdr:cNvPr id="197" name="維持補修費該当値テキスト"/>
        <xdr:cNvSpPr txBox="1"/>
      </xdr:nvSpPr>
      <xdr:spPr>
        <a:xfrm>
          <a:off x="4686300" y="1334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45219</xdr:rowOff>
    </xdr:from>
    <xdr:to>
      <xdr:col>20</xdr:col>
      <xdr:colOff>38100</xdr:colOff>
      <xdr:row>78</xdr:row>
      <xdr:rowOff>146819</xdr:rowOff>
    </xdr:to>
    <xdr:sp macro="" textlink="">
      <xdr:nvSpPr>
        <xdr:cNvPr id="198" name="楕円 197"/>
        <xdr:cNvSpPr/>
      </xdr:nvSpPr>
      <xdr:spPr>
        <a:xfrm>
          <a:off x="3746500" y="1341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137946</xdr:rowOff>
    </xdr:from>
    <xdr:ext cx="469744" cy="259045"/>
    <xdr:sp macro="" textlink="">
      <xdr:nvSpPr>
        <xdr:cNvPr id="199" name="テキスト ボックス 198"/>
        <xdr:cNvSpPr txBox="1"/>
      </xdr:nvSpPr>
      <xdr:spPr>
        <a:xfrm>
          <a:off x="3562428" y="1351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60686</xdr:rowOff>
    </xdr:from>
    <xdr:to>
      <xdr:col>15</xdr:col>
      <xdr:colOff>101600</xdr:colOff>
      <xdr:row>78</xdr:row>
      <xdr:rowOff>162286</xdr:rowOff>
    </xdr:to>
    <xdr:sp macro="" textlink="">
      <xdr:nvSpPr>
        <xdr:cNvPr id="200" name="楕円 199"/>
        <xdr:cNvSpPr/>
      </xdr:nvSpPr>
      <xdr:spPr>
        <a:xfrm>
          <a:off x="2857500" y="134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153413</xdr:rowOff>
    </xdr:from>
    <xdr:ext cx="469744" cy="259045"/>
    <xdr:sp macro="" textlink="">
      <xdr:nvSpPr>
        <xdr:cNvPr id="201" name="テキスト ボックス 200"/>
        <xdr:cNvSpPr txBox="1"/>
      </xdr:nvSpPr>
      <xdr:spPr>
        <a:xfrm>
          <a:off x="2673428" y="135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67811</xdr:rowOff>
    </xdr:from>
    <xdr:to>
      <xdr:col>10</xdr:col>
      <xdr:colOff>165100</xdr:colOff>
      <xdr:row>78</xdr:row>
      <xdr:rowOff>169411</xdr:rowOff>
    </xdr:to>
    <xdr:sp macro="" textlink="">
      <xdr:nvSpPr>
        <xdr:cNvPr id="202" name="楕円 201"/>
        <xdr:cNvSpPr/>
      </xdr:nvSpPr>
      <xdr:spPr>
        <a:xfrm>
          <a:off x="1968500" y="1344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160538</xdr:rowOff>
    </xdr:from>
    <xdr:ext cx="469744" cy="259045"/>
    <xdr:sp macro="" textlink="">
      <xdr:nvSpPr>
        <xdr:cNvPr id="203" name="テキスト ボックス 202"/>
        <xdr:cNvSpPr txBox="1"/>
      </xdr:nvSpPr>
      <xdr:spPr>
        <a:xfrm>
          <a:off x="1784428" y="13533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31331</xdr:rowOff>
    </xdr:from>
    <xdr:to>
      <xdr:col>6</xdr:col>
      <xdr:colOff>38100</xdr:colOff>
      <xdr:row>78</xdr:row>
      <xdr:rowOff>132931</xdr:rowOff>
    </xdr:to>
    <xdr:sp macro="" textlink="">
      <xdr:nvSpPr>
        <xdr:cNvPr id="204" name="楕円 203"/>
        <xdr:cNvSpPr/>
      </xdr:nvSpPr>
      <xdr:spPr>
        <a:xfrm>
          <a:off x="1079500" y="1340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149458</xdr:rowOff>
    </xdr:from>
    <xdr:ext cx="469744" cy="259045"/>
    <xdr:sp macro="" textlink="">
      <xdr:nvSpPr>
        <xdr:cNvPr id="205" name="テキスト ボックス 204"/>
        <xdr:cNvSpPr txBox="1"/>
      </xdr:nvSpPr>
      <xdr:spPr>
        <a:xfrm>
          <a:off x="895428" y="1317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51414</xdr:rowOff>
    </xdr:from>
    <xdr:to>
      <xdr:col>24</xdr:col>
      <xdr:colOff>63500</xdr:colOff>
      <xdr:row>95</xdr:row>
      <xdr:rowOff>119050</xdr:rowOff>
    </xdr:to>
    <xdr:cxnSp macro="">
      <xdr:nvCxnSpPr>
        <xdr:cNvPr id="235" name="直線コネクタ 234"/>
        <xdr:cNvCxnSpPr/>
      </xdr:nvCxnSpPr>
      <xdr:spPr>
        <a:xfrm flipV="1">
          <a:off x="3797300" y="16339164"/>
          <a:ext cx="838200" cy="6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90896</xdr:rowOff>
    </xdr:from>
    <xdr:ext cx="599010" cy="259045"/>
    <xdr:sp macro="" textlink="">
      <xdr:nvSpPr>
        <xdr:cNvPr id="236" name="扶助費平均値テキスト"/>
        <xdr:cNvSpPr txBox="1"/>
      </xdr:nvSpPr>
      <xdr:spPr>
        <a:xfrm>
          <a:off x="4686300" y="1637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22496</xdr:rowOff>
    </xdr:from>
    <xdr:to>
      <xdr:col>19</xdr:col>
      <xdr:colOff>177800</xdr:colOff>
      <xdr:row>95</xdr:row>
      <xdr:rowOff>119050</xdr:rowOff>
    </xdr:to>
    <xdr:cxnSp macro="">
      <xdr:nvCxnSpPr>
        <xdr:cNvPr id="238" name="直線コネクタ 237"/>
        <xdr:cNvCxnSpPr/>
      </xdr:nvCxnSpPr>
      <xdr:spPr>
        <a:xfrm>
          <a:off x="2908300" y="16310246"/>
          <a:ext cx="889000" cy="9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103271</xdr:rowOff>
    </xdr:from>
    <xdr:ext cx="599010" cy="259045"/>
    <xdr:sp macro="" textlink="">
      <xdr:nvSpPr>
        <xdr:cNvPr id="240" name="テキスト ボックス 239"/>
        <xdr:cNvSpPr txBox="1"/>
      </xdr:nvSpPr>
      <xdr:spPr>
        <a:xfrm>
          <a:off x="3497795"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22496</xdr:rowOff>
    </xdr:from>
    <xdr:to>
      <xdr:col>15</xdr:col>
      <xdr:colOff>50800</xdr:colOff>
      <xdr:row>96</xdr:row>
      <xdr:rowOff>26832</xdr:rowOff>
    </xdr:to>
    <xdr:cxnSp macro="">
      <xdr:nvCxnSpPr>
        <xdr:cNvPr id="241" name="直線コネクタ 240"/>
        <xdr:cNvCxnSpPr/>
      </xdr:nvCxnSpPr>
      <xdr:spPr>
        <a:xfrm flipV="1">
          <a:off x="2019300" y="16310246"/>
          <a:ext cx="889000" cy="17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23330</xdr:rowOff>
    </xdr:from>
    <xdr:ext cx="599010" cy="259045"/>
    <xdr:sp macro="" textlink="">
      <xdr:nvSpPr>
        <xdr:cNvPr id="243" name="テキスト ボックス 242"/>
        <xdr:cNvSpPr txBox="1"/>
      </xdr:nvSpPr>
      <xdr:spPr>
        <a:xfrm>
          <a:off x="2608795" y="1648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5931</xdr:rowOff>
    </xdr:from>
    <xdr:to>
      <xdr:col>10</xdr:col>
      <xdr:colOff>114300</xdr:colOff>
      <xdr:row>96</xdr:row>
      <xdr:rowOff>26832</xdr:rowOff>
    </xdr:to>
    <xdr:cxnSp macro="">
      <xdr:nvCxnSpPr>
        <xdr:cNvPr id="244" name="直線コネクタ 243"/>
        <xdr:cNvCxnSpPr/>
      </xdr:nvCxnSpPr>
      <xdr:spPr>
        <a:xfrm>
          <a:off x="1130300" y="16465131"/>
          <a:ext cx="8890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29433</xdr:rowOff>
    </xdr:from>
    <xdr:ext cx="599010" cy="259045"/>
    <xdr:sp macro="" textlink="">
      <xdr:nvSpPr>
        <xdr:cNvPr id="246" name="テキスト ボックス 245"/>
        <xdr:cNvSpPr txBox="1"/>
      </xdr:nvSpPr>
      <xdr:spPr>
        <a:xfrm>
          <a:off x="1719795" y="16660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28945</xdr:rowOff>
    </xdr:from>
    <xdr:ext cx="599010" cy="259045"/>
    <xdr:sp macro="" textlink="">
      <xdr:nvSpPr>
        <xdr:cNvPr id="248" name="テキスト ボックス 247"/>
        <xdr:cNvSpPr txBox="1"/>
      </xdr:nvSpPr>
      <xdr:spPr>
        <a:xfrm>
          <a:off x="830795" y="1665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614</xdr:rowOff>
    </xdr:from>
    <xdr:to>
      <xdr:col>24</xdr:col>
      <xdr:colOff>114300</xdr:colOff>
      <xdr:row>95</xdr:row>
      <xdr:rowOff>102214</xdr:rowOff>
    </xdr:to>
    <xdr:sp macro="" textlink="">
      <xdr:nvSpPr>
        <xdr:cNvPr id="254" name="楕円 253"/>
        <xdr:cNvSpPr/>
      </xdr:nvSpPr>
      <xdr:spPr>
        <a:xfrm>
          <a:off x="4584700" y="1628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23491</xdr:rowOff>
    </xdr:from>
    <xdr:ext cx="599010" cy="259045"/>
    <xdr:sp macro="" textlink="">
      <xdr:nvSpPr>
        <xdr:cNvPr id="255" name="扶助費該当値テキスト"/>
        <xdr:cNvSpPr txBox="1"/>
      </xdr:nvSpPr>
      <xdr:spPr>
        <a:xfrm>
          <a:off x="4686300" y="16139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68250</xdr:rowOff>
    </xdr:from>
    <xdr:to>
      <xdr:col>20</xdr:col>
      <xdr:colOff>38100</xdr:colOff>
      <xdr:row>95</xdr:row>
      <xdr:rowOff>169850</xdr:rowOff>
    </xdr:to>
    <xdr:sp macro="" textlink="">
      <xdr:nvSpPr>
        <xdr:cNvPr id="256" name="楕円 255"/>
        <xdr:cNvSpPr/>
      </xdr:nvSpPr>
      <xdr:spPr>
        <a:xfrm>
          <a:off x="3746500" y="1635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14927</xdr:rowOff>
    </xdr:from>
    <xdr:ext cx="599010" cy="259045"/>
    <xdr:sp macro="" textlink="">
      <xdr:nvSpPr>
        <xdr:cNvPr id="257" name="テキスト ボックス 256"/>
        <xdr:cNvSpPr txBox="1"/>
      </xdr:nvSpPr>
      <xdr:spPr>
        <a:xfrm>
          <a:off x="3497795" y="1613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143146</xdr:rowOff>
    </xdr:from>
    <xdr:to>
      <xdr:col>15</xdr:col>
      <xdr:colOff>101600</xdr:colOff>
      <xdr:row>95</xdr:row>
      <xdr:rowOff>73296</xdr:rowOff>
    </xdr:to>
    <xdr:sp macro="" textlink="">
      <xdr:nvSpPr>
        <xdr:cNvPr id="258" name="楕円 257"/>
        <xdr:cNvSpPr/>
      </xdr:nvSpPr>
      <xdr:spPr>
        <a:xfrm>
          <a:off x="2857500" y="1625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89823</xdr:rowOff>
    </xdr:from>
    <xdr:ext cx="599010" cy="259045"/>
    <xdr:sp macro="" textlink="">
      <xdr:nvSpPr>
        <xdr:cNvPr id="259" name="テキスト ボックス 258"/>
        <xdr:cNvSpPr txBox="1"/>
      </xdr:nvSpPr>
      <xdr:spPr>
        <a:xfrm>
          <a:off x="2608795" y="16034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147482</xdr:rowOff>
    </xdr:from>
    <xdr:to>
      <xdr:col>10</xdr:col>
      <xdr:colOff>165100</xdr:colOff>
      <xdr:row>96</xdr:row>
      <xdr:rowOff>77632</xdr:rowOff>
    </xdr:to>
    <xdr:sp macro="" textlink="">
      <xdr:nvSpPr>
        <xdr:cNvPr id="260" name="楕円 259"/>
        <xdr:cNvSpPr/>
      </xdr:nvSpPr>
      <xdr:spPr>
        <a:xfrm>
          <a:off x="1968500" y="1643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94159</xdr:rowOff>
    </xdr:from>
    <xdr:ext cx="599010" cy="259045"/>
    <xdr:sp macro="" textlink="">
      <xdr:nvSpPr>
        <xdr:cNvPr id="261" name="テキスト ボックス 260"/>
        <xdr:cNvSpPr txBox="1"/>
      </xdr:nvSpPr>
      <xdr:spPr>
        <a:xfrm>
          <a:off x="1719795" y="16210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126581</xdr:rowOff>
    </xdr:from>
    <xdr:to>
      <xdr:col>6</xdr:col>
      <xdr:colOff>38100</xdr:colOff>
      <xdr:row>96</xdr:row>
      <xdr:rowOff>56731</xdr:rowOff>
    </xdr:to>
    <xdr:sp macro="" textlink="">
      <xdr:nvSpPr>
        <xdr:cNvPr id="262" name="楕円 261"/>
        <xdr:cNvSpPr/>
      </xdr:nvSpPr>
      <xdr:spPr>
        <a:xfrm>
          <a:off x="1079500" y="1641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73258</xdr:rowOff>
    </xdr:from>
    <xdr:ext cx="599010" cy="259045"/>
    <xdr:sp macro="" textlink="">
      <xdr:nvSpPr>
        <xdr:cNvPr id="263" name="テキスト ボックス 262"/>
        <xdr:cNvSpPr txBox="1"/>
      </xdr:nvSpPr>
      <xdr:spPr>
        <a:xfrm>
          <a:off x="830795" y="1618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19544</xdr:rowOff>
    </xdr:from>
    <xdr:to>
      <xdr:col>55</xdr:col>
      <xdr:colOff>0</xdr:colOff>
      <xdr:row>37</xdr:row>
      <xdr:rowOff>85621</xdr:rowOff>
    </xdr:to>
    <xdr:cxnSp macro="">
      <xdr:nvCxnSpPr>
        <xdr:cNvPr id="292" name="直線コネクタ 291"/>
        <xdr:cNvCxnSpPr/>
      </xdr:nvCxnSpPr>
      <xdr:spPr>
        <a:xfrm flipV="1">
          <a:off x="9639300" y="6363194"/>
          <a:ext cx="838200" cy="6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42964</xdr:rowOff>
    </xdr:from>
    <xdr:to>
      <xdr:col>50</xdr:col>
      <xdr:colOff>114300</xdr:colOff>
      <xdr:row>37</xdr:row>
      <xdr:rowOff>85621</xdr:rowOff>
    </xdr:to>
    <xdr:cxnSp macro="">
      <xdr:nvCxnSpPr>
        <xdr:cNvPr id="295" name="直線コネクタ 294"/>
        <xdr:cNvCxnSpPr/>
      </xdr:nvCxnSpPr>
      <xdr:spPr>
        <a:xfrm>
          <a:off x="8750300" y="6386614"/>
          <a:ext cx="889000" cy="4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11337</xdr:rowOff>
    </xdr:from>
    <xdr:to>
      <xdr:col>45</xdr:col>
      <xdr:colOff>177800</xdr:colOff>
      <xdr:row>37</xdr:row>
      <xdr:rowOff>42964</xdr:rowOff>
    </xdr:to>
    <xdr:cxnSp macro="">
      <xdr:nvCxnSpPr>
        <xdr:cNvPr id="298" name="直線コネクタ 297"/>
        <xdr:cNvCxnSpPr/>
      </xdr:nvCxnSpPr>
      <xdr:spPr>
        <a:xfrm>
          <a:off x="7861300" y="6012087"/>
          <a:ext cx="889000" cy="37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11337</xdr:rowOff>
    </xdr:from>
    <xdr:to>
      <xdr:col>41</xdr:col>
      <xdr:colOff>50800</xdr:colOff>
      <xdr:row>37</xdr:row>
      <xdr:rowOff>142920</xdr:rowOff>
    </xdr:to>
    <xdr:cxnSp macro="">
      <xdr:nvCxnSpPr>
        <xdr:cNvPr id="301" name="直線コネクタ 300"/>
        <xdr:cNvCxnSpPr/>
      </xdr:nvCxnSpPr>
      <xdr:spPr>
        <a:xfrm flipV="1">
          <a:off x="6972300" y="6012087"/>
          <a:ext cx="889000" cy="47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303" name="テキスト ボックス 302"/>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5" name="テキスト ボックス 304"/>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140194</xdr:rowOff>
    </xdr:from>
    <xdr:to>
      <xdr:col>55</xdr:col>
      <xdr:colOff>50800</xdr:colOff>
      <xdr:row>37</xdr:row>
      <xdr:rowOff>70344</xdr:rowOff>
    </xdr:to>
    <xdr:sp macro="" textlink="">
      <xdr:nvSpPr>
        <xdr:cNvPr id="311" name="楕円 310"/>
        <xdr:cNvSpPr/>
      </xdr:nvSpPr>
      <xdr:spPr>
        <a:xfrm>
          <a:off x="10426700" y="631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118621</xdr:rowOff>
    </xdr:from>
    <xdr:ext cx="534377" cy="259045"/>
    <xdr:sp macro="" textlink="">
      <xdr:nvSpPr>
        <xdr:cNvPr id="312" name="補助費等該当値テキスト"/>
        <xdr:cNvSpPr txBox="1"/>
      </xdr:nvSpPr>
      <xdr:spPr>
        <a:xfrm>
          <a:off x="10528300" y="629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34821</xdr:rowOff>
    </xdr:from>
    <xdr:to>
      <xdr:col>50</xdr:col>
      <xdr:colOff>165100</xdr:colOff>
      <xdr:row>37</xdr:row>
      <xdr:rowOff>136421</xdr:rowOff>
    </xdr:to>
    <xdr:sp macro="" textlink="">
      <xdr:nvSpPr>
        <xdr:cNvPr id="313" name="楕円 312"/>
        <xdr:cNvSpPr/>
      </xdr:nvSpPr>
      <xdr:spPr>
        <a:xfrm>
          <a:off x="9588500" y="637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127548</xdr:rowOff>
    </xdr:from>
    <xdr:ext cx="534377" cy="259045"/>
    <xdr:sp macro="" textlink="">
      <xdr:nvSpPr>
        <xdr:cNvPr id="314" name="テキスト ボックス 313"/>
        <xdr:cNvSpPr txBox="1"/>
      </xdr:nvSpPr>
      <xdr:spPr>
        <a:xfrm>
          <a:off x="9372111" y="647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163614</xdr:rowOff>
    </xdr:from>
    <xdr:to>
      <xdr:col>46</xdr:col>
      <xdr:colOff>38100</xdr:colOff>
      <xdr:row>37</xdr:row>
      <xdr:rowOff>93764</xdr:rowOff>
    </xdr:to>
    <xdr:sp macro="" textlink="">
      <xdr:nvSpPr>
        <xdr:cNvPr id="315" name="楕円 314"/>
        <xdr:cNvSpPr/>
      </xdr:nvSpPr>
      <xdr:spPr>
        <a:xfrm>
          <a:off x="8699500" y="63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84891</xdr:rowOff>
    </xdr:from>
    <xdr:ext cx="534377" cy="259045"/>
    <xdr:sp macro="" textlink="">
      <xdr:nvSpPr>
        <xdr:cNvPr id="316" name="テキスト ボックス 315"/>
        <xdr:cNvSpPr txBox="1"/>
      </xdr:nvSpPr>
      <xdr:spPr>
        <a:xfrm>
          <a:off x="8483111" y="642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131987</xdr:rowOff>
    </xdr:from>
    <xdr:to>
      <xdr:col>41</xdr:col>
      <xdr:colOff>101600</xdr:colOff>
      <xdr:row>35</xdr:row>
      <xdr:rowOff>62137</xdr:rowOff>
    </xdr:to>
    <xdr:sp macro="" textlink="">
      <xdr:nvSpPr>
        <xdr:cNvPr id="317" name="楕円 316"/>
        <xdr:cNvSpPr/>
      </xdr:nvSpPr>
      <xdr:spPr>
        <a:xfrm>
          <a:off x="7810500" y="596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53264</xdr:rowOff>
    </xdr:from>
    <xdr:ext cx="599010" cy="259045"/>
    <xdr:sp macro="" textlink="">
      <xdr:nvSpPr>
        <xdr:cNvPr id="318" name="テキスト ボックス 317"/>
        <xdr:cNvSpPr txBox="1"/>
      </xdr:nvSpPr>
      <xdr:spPr>
        <a:xfrm>
          <a:off x="7561795" y="6054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92120</xdr:rowOff>
    </xdr:from>
    <xdr:to>
      <xdr:col>36</xdr:col>
      <xdr:colOff>165100</xdr:colOff>
      <xdr:row>38</xdr:row>
      <xdr:rowOff>22270</xdr:rowOff>
    </xdr:to>
    <xdr:sp macro="" textlink="">
      <xdr:nvSpPr>
        <xdr:cNvPr id="319" name="楕円 318"/>
        <xdr:cNvSpPr/>
      </xdr:nvSpPr>
      <xdr:spPr>
        <a:xfrm>
          <a:off x="6921500" y="643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13396</xdr:rowOff>
    </xdr:from>
    <xdr:ext cx="534377" cy="259045"/>
    <xdr:sp macro="" textlink="">
      <xdr:nvSpPr>
        <xdr:cNvPr id="320" name="テキスト ボックス 319"/>
        <xdr:cNvSpPr txBox="1"/>
      </xdr:nvSpPr>
      <xdr:spPr>
        <a:xfrm>
          <a:off x="6705111" y="652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109916</xdr:rowOff>
    </xdr:from>
    <xdr:to>
      <xdr:col>55</xdr:col>
      <xdr:colOff>0</xdr:colOff>
      <xdr:row>57</xdr:row>
      <xdr:rowOff>64269</xdr:rowOff>
    </xdr:to>
    <xdr:cxnSp macro="">
      <xdr:nvCxnSpPr>
        <xdr:cNvPr id="347" name="直線コネクタ 346"/>
        <xdr:cNvCxnSpPr/>
      </xdr:nvCxnSpPr>
      <xdr:spPr>
        <a:xfrm flipV="1">
          <a:off x="9639300" y="9711116"/>
          <a:ext cx="838200" cy="12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27302</xdr:rowOff>
    </xdr:from>
    <xdr:ext cx="534377" cy="259045"/>
    <xdr:sp macro="" textlink="">
      <xdr:nvSpPr>
        <xdr:cNvPr id="348" name="普通建設事業費平均値テキスト"/>
        <xdr:cNvSpPr txBox="1"/>
      </xdr:nvSpPr>
      <xdr:spPr>
        <a:xfrm>
          <a:off x="10528300" y="97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132575</xdr:rowOff>
    </xdr:from>
    <xdr:to>
      <xdr:col>50</xdr:col>
      <xdr:colOff>114300</xdr:colOff>
      <xdr:row>57</xdr:row>
      <xdr:rowOff>64269</xdr:rowOff>
    </xdr:to>
    <xdr:cxnSp macro="">
      <xdr:nvCxnSpPr>
        <xdr:cNvPr id="350" name="直線コネクタ 349"/>
        <xdr:cNvCxnSpPr/>
      </xdr:nvCxnSpPr>
      <xdr:spPr>
        <a:xfrm>
          <a:off x="8750300" y="9733775"/>
          <a:ext cx="889000" cy="10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157069</xdr:rowOff>
    </xdr:from>
    <xdr:ext cx="534377" cy="259045"/>
    <xdr:sp macro="" textlink="">
      <xdr:nvSpPr>
        <xdr:cNvPr id="352" name="テキスト ボックス 351"/>
        <xdr:cNvSpPr txBox="1"/>
      </xdr:nvSpPr>
      <xdr:spPr>
        <a:xfrm>
          <a:off x="9372111" y="992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132575</xdr:rowOff>
    </xdr:from>
    <xdr:to>
      <xdr:col>45</xdr:col>
      <xdr:colOff>177800</xdr:colOff>
      <xdr:row>57</xdr:row>
      <xdr:rowOff>164643</xdr:rowOff>
    </xdr:to>
    <xdr:cxnSp macro="">
      <xdr:nvCxnSpPr>
        <xdr:cNvPr id="353" name="直線コネクタ 352"/>
        <xdr:cNvCxnSpPr/>
      </xdr:nvCxnSpPr>
      <xdr:spPr>
        <a:xfrm flipV="1">
          <a:off x="7861300" y="9733775"/>
          <a:ext cx="889000" cy="20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132549</xdr:rowOff>
    </xdr:from>
    <xdr:ext cx="534377" cy="259045"/>
    <xdr:sp macro="" textlink="">
      <xdr:nvSpPr>
        <xdr:cNvPr id="355" name="テキスト ボックス 354"/>
        <xdr:cNvSpPr txBox="1"/>
      </xdr:nvSpPr>
      <xdr:spPr>
        <a:xfrm>
          <a:off x="8483111" y="990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14281</xdr:rowOff>
    </xdr:from>
    <xdr:to>
      <xdr:col>41</xdr:col>
      <xdr:colOff>50800</xdr:colOff>
      <xdr:row>57</xdr:row>
      <xdr:rowOff>164643</xdr:rowOff>
    </xdr:to>
    <xdr:cxnSp macro="">
      <xdr:nvCxnSpPr>
        <xdr:cNvPr id="356" name="直線コネクタ 355"/>
        <xdr:cNvCxnSpPr/>
      </xdr:nvCxnSpPr>
      <xdr:spPr>
        <a:xfrm>
          <a:off x="6972300" y="9786931"/>
          <a:ext cx="889000" cy="15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166720</xdr:rowOff>
    </xdr:from>
    <xdr:ext cx="534377" cy="259045"/>
    <xdr:sp macro="" textlink="">
      <xdr:nvSpPr>
        <xdr:cNvPr id="358" name="テキスト ボックス 357"/>
        <xdr:cNvSpPr txBox="1"/>
      </xdr:nvSpPr>
      <xdr:spPr>
        <a:xfrm>
          <a:off x="7594111" y="95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138008</xdr:rowOff>
    </xdr:from>
    <xdr:ext cx="534377" cy="259045"/>
    <xdr:sp macro="" textlink="">
      <xdr:nvSpPr>
        <xdr:cNvPr id="360" name="テキスト ボックス 359"/>
        <xdr:cNvSpPr txBox="1"/>
      </xdr:nvSpPr>
      <xdr:spPr>
        <a:xfrm>
          <a:off x="6705111" y="9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59116</xdr:rowOff>
    </xdr:from>
    <xdr:to>
      <xdr:col>55</xdr:col>
      <xdr:colOff>50800</xdr:colOff>
      <xdr:row>56</xdr:row>
      <xdr:rowOff>160716</xdr:rowOff>
    </xdr:to>
    <xdr:sp macro="" textlink="">
      <xdr:nvSpPr>
        <xdr:cNvPr id="366" name="楕円 365"/>
        <xdr:cNvSpPr/>
      </xdr:nvSpPr>
      <xdr:spPr>
        <a:xfrm>
          <a:off x="10426700" y="966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81993</xdr:rowOff>
    </xdr:from>
    <xdr:ext cx="599010" cy="259045"/>
    <xdr:sp macro="" textlink="">
      <xdr:nvSpPr>
        <xdr:cNvPr id="367" name="普通建設事業費該当値テキスト"/>
        <xdr:cNvSpPr txBox="1"/>
      </xdr:nvSpPr>
      <xdr:spPr>
        <a:xfrm>
          <a:off x="10528300" y="9511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13469</xdr:rowOff>
    </xdr:from>
    <xdr:to>
      <xdr:col>50</xdr:col>
      <xdr:colOff>165100</xdr:colOff>
      <xdr:row>57</xdr:row>
      <xdr:rowOff>115069</xdr:rowOff>
    </xdr:to>
    <xdr:sp macro="" textlink="">
      <xdr:nvSpPr>
        <xdr:cNvPr id="368" name="楕円 367"/>
        <xdr:cNvSpPr/>
      </xdr:nvSpPr>
      <xdr:spPr>
        <a:xfrm>
          <a:off x="9588500" y="97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131596</xdr:rowOff>
    </xdr:from>
    <xdr:ext cx="599010" cy="259045"/>
    <xdr:sp macro="" textlink="">
      <xdr:nvSpPr>
        <xdr:cNvPr id="369" name="テキスト ボックス 368"/>
        <xdr:cNvSpPr txBox="1"/>
      </xdr:nvSpPr>
      <xdr:spPr>
        <a:xfrm>
          <a:off x="9339795" y="9561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81775</xdr:rowOff>
    </xdr:from>
    <xdr:to>
      <xdr:col>46</xdr:col>
      <xdr:colOff>38100</xdr:colOff>
      <xdr:row>57</xdr:row>
      <xdr:rowOff>11925</xdr:rowOff>
    </xdr:to>
    <xdr:sp macro="" textlink="">
      <xdr:nvSpPr>
        <xdr:cNvPr id="370" name="楕円 369"/>
        <xdr:cNvSpPr/>
      </xdr:nvSpPr>
      <xdr:spPr>
        <a:xfrm>
          <a:off x="8699500" y="968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28452</xdr:rowOff>
    </xdr:from>
    <xdr:ext cx="599010" cy="259045"/>
    <xdr:sp macro="" textlink="">
      <xdr:nvSpPr>
        <xdr:cNvPr id="371" name="テキスト ボックス 370"/>
        <xdr:cNvSpPr txBox="1"/>
      </xdr:nvSpPr>
      <xdr:spPr>
        <a:xfrm>
          <a:off x="8450795" y="9458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113843</xdr:rowOff>
    </xdr:from>
    <xdr:to>
      <xdr:col>41</xdr:col>
      <xdr:colOff>101600</xdr:colOff>
      <xdr:row>58</xdr:row>
      <xdr:rowOff>43993</xdr:rowOff>
    </xdr:to>
    <xdr:sp macro="" textlink="">
      <xdr:nvSpPr>
        <xdr:cNvPr id="372" name="楕円 371"/>
        <xdr:cNvSpPr/>
      </xdr:nvSpPr>
      <xdr:spPr>
        <a:xfrm>
          <a:off x="7810500" y="988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35120</xdr:rowOff>
    </xdr:from>
    <xdr:ext cx="534377" cy="259045"/>
    <xdr:sp macro="" textlink="">
      <xdr:nvSpPr>
        <xdr:cNvPr id="373" name="テキスト ボックス 372"/>
        <xdr:cNvSpPr txBox="1"/>
      </xdr:nvSpPr>
      <xdr:spPr>
        <a:xfrm>
          <a:off x="7594111" y="997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134931</xdr:rowOff>
    </xdr:from>
    <xdr:to>
      <xdr:col>36</xdr:col>
      <xdr:colOff>165100</xdr:colOff>
      <xdr:row>57</xdr:row>
      <xdr:rowOff>65081</xdr:rowOff>
    </xdr:to>
    <xdr:sp macro="" textlink="">
      <xdr:nvSpPr>
        <xdr:cNvPr id="374" name="楕円 373"/>
        <xdr:cNvSpPr/>
      </xdr:nvSpPr>
      <xdr:spPr>
        <a:xfrm>
          <a:off x="6921500" y="973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81608</xdr:rowOff>
    </xdr:from>
    <xdr:ext cx="599010" cy="259045"/>
    <xdr:sp macro="" textlink="">
      <xdr:nvSpPr>
        <xdr:cNvPr id="375" name="テキスト ボックス 374"/>
        <xdr:cNvSpPr txBox="1"/>
      </xdr:nvSpPr>
      <xdr:spPr>
        <a:xfrm>
          <a:off x="6672795" y="951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44120</xdr:rowOff>
    </xdr:from>
    <xdr:to>
      <xdr:col>55</xdr:col>
      <xdr:colOff>0</xdr:colOff>
      <xdr:row>79</xdr:row>
      <xdr:rowOff>44450</xdr:rowOff>
    </xdr:to>
    <xdr:cxnSp macro="">
      <xdr:nvCxnSpPr>
        <xdr:cNvPr id="404" name="直線コネクタ 403"/>
        <xdr:cNvCxnSpPr/>
      </xdr:nvCxnSpPr>
      <xdr:spPr>
        <a:xfrm>
          <a:off x="9639300" y="13588670"/>
          <a:ext cx="8382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113550</xdr:rowOff>
    </xdr:from>
    <xdr:to>
      <xdr:col>50</xdr:col>
      <xdr:colOff>114300</xdr:colOff>
      <xdr:row>79</xdr:row>
      <xdr:rowOff>44120</xdr:rowOff>
    </xdr:to>
    <xdr:cxnSp macro="">
      <xdr:nvCxnSpPr>
        <xdr:cNvPr id="407" name="直線コネクタ 406"/>
        <xdr:cNvCxnSpPr/>
      </xdr:nvCxnSpPr>
      <xdr:spPr>
        <a:xfrm>
          <a:off x="8750300" y="12629400"/>
          <a:ext cx="889000" cy="95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113550</xdr:rowOff>
    </xdr:from>
    <xdr:to>
      <xdr:col>45</xdr:col>
      <xdr:colOff>177800</xdr:colOff>
      <xdr:row>78</xdr:row>
      <xdr:rowOff>34289</xdr:rowOff>
    </xdr:to>
    <xdr:cxnSp macro="">
      <xdr:nvCxnSpPr>
        <xdr:cNvPr id="410" name="直線コネクタ 409"/>
        <xdr:cNvCxnSpPr/>
      </xdr:nvCxnSpPr>
      <xdr:spPr>
        <a:xfrm flipV="1">
          <a:off x="7861300" y="12629400"/>
          <a:ext cx="889000" cy="77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116019</xdr:rowOff>
    </xdr:from>
    <xdr:ext cx="534377" cy="259045"/>
    <xdr:sp macro="" textlink="">
      <xdr:nvSpPr>
        <xdr:cNvPr id="412" name="テキスト ボックス 411"/>
        <xdr:cNvSpPr txBox="1"/>
      </xdr:nvSpPr>
      <xdr:spPr>
        <a:xfrm>
          <a:off x="8483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86627</xdr:rowOff>
    </xdr:from>
    <xdr:to>
      <xdr:col>41</xdr:col>
      <xdr:colOff>50800</xdr:colOff>
      <xdr:row>78</xdr:row>
      <xdr:rowOff>34289</xdr:rowOff>
    </xdr:to>
    <xdr:cxnSp macro="">
      <xdr:nvCxnSpPr>
        <xdr:cNvPr id="413" name="直線コネクタ 412"/>
        <xdr:cNvCxnSpPr/>
      </xdr:nvCxnSpPr>
      <xdr:spPr>
        <a:xfrm>
          <a:off x="6972300" y="13288277"/>
          <a:ext cx="889000" cy="11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3" name="楕円 422"/>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4" name="普通建設事業費 （ うち新規整備　）該当値テキスト"/>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164770</xdr:rowOff>
    </xdr:from>
    <xdr:to>
      <xdr:col>50</xdr:col>
      <xdr:colOff>165100</xdr:colOff>
      <xdr:row>79</xdr:row>
      <xdr:rowOff>94920</xdr:rowOff>
    </xdr:to>
    <xdr:sp macro="" textlink="">
      <xdr:nvSpPr>
        <xdr:cNvPr id="425" name="楕円 424"/>
        <xdr:cNvSpPr/>
      </xdr:nvSpPr>
      <xdr:spPr>
        <a:xfrm>
          <a:off x="9588500" y="135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86047</xdr:rowOff>
    </xdr:from>
    <xdr:ext cx="313932" cy="259045"/>
    <xdr:sp macro="" textlink="">
      <xdr:nvSpPr>
        <xdr:cNvPr id="426" name="テキスト ボックス 425"/>
        <xdr:cNvSpPr txBox="1"/>
      </xdr:nvSpPr>
      <xdr:spPr>
        <a:xfrm>
          <a:off x="9482333" y="136305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62750</xdr:rowOff>
    </xdr:from>
    <xdr:to>
      <xdr:col>46</xdr:col>
      <xdr:colOff>38100</xdr:colOff>
      <xdr:row>73</xdr:row>
      <xdr:rowOff>164350</xdr:rowOff>
    </xdr:to>
    <xdr:sp macro="" textlink="">
      <xdr:nvSpPr>
        <xdr:cNvPr id="427" name="楕円 426"/>
        <xdr:cNvSpPr/>
      </xdr:nvSpPr>
      <xdr:spPr>
        <a:xfrm>
          <a:off x="8699500" y="12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9427</xdr:rowOff>
    </xdr:from>
    <xdr:ext cx="534377" cy="259045"/>
    <xdr:sp macro="" textlink="">
      <xdr:nvSpPr>
        <xdr:cNvPr id="428" name="テキスト ボックス 427"/>
        <xdr:cNvSpPr txBox="1"/>
      </xdr:nvSpPr>
      <xdr:spPr>
        <a:xfrm>
          <a:off x="8483111" y="12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154939</xdr:rowOff>
    </xdr:from>
    <xdr:to>
      <xdr:col>41</xdr:col>
      <xdr:colOff>101600</xdr:colOff>
      <xdr:row>78</xdr:row>
      <xdr:rowOff>85089</xdr:rowOff>
    </xdr:to>
    <xdr:sp macro="" textlink="">
      <xdr:nvSpPr>
        <xdr:cNvPr id="429" name="楕円 428"/>
        <xdr:cNvSpPr/>
      </xdr:nvSpPr>
      <xdr:spPr>
        <a:xfrm>
          <a:off x="7810500" y="133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76216</xdr:rowOff>
    </xdr:from>
    <xdr:ext cx="534377" cy="259045"/>
    <xdr:sp macro="" textlink="">
      <xdr:nvSpPr>
        <xdr:cNvPr id="430" name="テキスト ボックス 429"/>
        <xdr:cNvSpPr txBox="1"/>
      </xdr:nvSpPr>
      <xdr:spPr>
        <a:xfrm>
          <a:off x="7594111" y="1344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35827</xdr:rowOff>
    </xdr:from>
    <xdr:to>
      <xdr:col>36</xdr:col>
      <xdr:colOff>165100</xdr:colOff>
      <xdr:row>77</xdr:row>
      <xdr:rowOff>137427</xdr:rowOff>
    </xdr:to>
    <xdr:sp macro="" textlink="">
      <xdr:nvSpPr>
        <xdr:cNvPr id="431" name="楕円 430"/>
        <xdr:cNvSpPr/>
      </xdr:nvSpPr>
      <xdr:spPr>
        <a:xfrm>
          <a:off x="6921500" y="1323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128554</xdr:rowOff>
    </xdr:from>
    <xdr:ext cx="534377" cy="259045"/>
    <xdr:sp macro="" textlink="">
      <xdr:nvSpPr>
        <xdr:cNvPr id="432" name="テキスト ボックス 431"/>
        <xdr:cNvSpPr txBox="1"/>
      </xdr:nvSpPr>
      <xdr:spPr>
        <a:xfrm>
          <a:off x="6705111" y="1333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163973</xdr:rowOff>
    </xdr:from>
    <xdr:to>
      <xdr:col>55</xdr:col>
      <xdr:colOff>0</xdr:colOff>
      <xdr:row>97</xdr:row>
      <xdr:rowOff>120625</xdr:rowOff>
    </xdr:to>
    <xdr:cxnSp macro="">
      <xdr:nvCxnSpPr>
        <xdr:cNvPr id="459" name="直線コネクタ 458"/>
        <xdr:cNvCxnSpPr/>
      </xdr:nvCxnSpPr>
      <xdr:spPr>
        <a:xfrm flipV="1">
          <a:off x="9639300" y="16623173"/>
          <a:ext cx="838200" cy="12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105512</xdr:rowOff>
    </xdr:from>
    <xdr:ext cx="534377" cy="259045"/>
    <xdr:sp macro="" textlink="">
      <xdr:nvSpPr>
        <xdr:cNvPr id="460" name="普通建設事業費 （ うち更新整備　）平均値テキスト"/>
        <xdr:cNvSpPr txBox="1"/>
      </xdr:nvSpPr>
      <xdr:spPr>
        <a:xfrm>
          <a:off x="10528300" y="16736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120625</xdr:rowOff>
    </xdr:from>
    <xdr:to>
      <xdr:col>50</xdr:col>
      <xdr:colOff>114300</xdr:colOff>
      <xdr:row>97</xdr:row>
      <xdr:rowOff>169577</xdr:rowOff>
    </xdr:to>
    <xdr:cxnSp macro="">
      <xdr:nvCxnSpPr>
        <xdr:cNvPr id="462" name="直線コネクタ 461"/>
        <xdr:cNvCxnSpPr/>
      </xdr:nvCxnSpPr>
      <xdr:spPr>
        <a:xfrm flipV="1">
          <a:off x="8750300" y="16751275"/>
          <a:ext cx="889000" cy="4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61637</xdr:rowOff>
    </xdr:from>
    <xdr:ext cx="534377" cy="259045"/>
    <xdr:sp macro="" textlink="">
      <xdr:nvSpPr>
        <xdr:cNvPr id="464" name="テキスト ボックス 463"/>
        <xdr:cNvSpPr txBox="1"/>
      </xdr:nvSpPr>
      <xdr:spPr>
        <a:xfrm>
          <a:off x="9372111" y="1686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169577</xdr:rowOff>
    </xdr:from>
    <xdr:to>
      <xdr:col>45</xdr:col>
      <xdr:colOff>177800</xdr:colOff>
      <xdr:row>98</xdr:row>
      <xdr:rowOff>42684</xdr:rowOff>
    </xdr:to>
    <xdr:cxnSp macro="">
      <xdr:nvCxnSpPr>
        <xdr:cNvPr id="465" name="直線コネクタ 464"/>
        <xdr:cNvCxnSpPr/>
      </xdr:nvCxnSpPr>
      <xdr:spPr>
        <a:xfrm flipV="1">
          <a:off x="7861300" y="16800227"/>
          <a:ext cx="889000" cy="4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55396</xdr:rowOff>
    </xdr:from>
    <xdr:ext cx="534377" cy="259045"/>
    <xdr:sp macro="" textlink="">
      <xdr:nvSpPr>
        <xdr:cNvPr id="467" name="テキスト ボックス 466"/>
        <xdr:cNvSpPr txBox="1"/>
      </xdr:nvSpPr>
      <xdr:spPr>
        <a:xfrm>
          <a:off x="8483111" y="1685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170861</xdr:rowOff>
    </xdr:from>
    <xdr:to>
      <xdr:col>41</xdr:col>
      <xdr:colOff>50800</xdr:colOff>
      <xdr:row>98</xdr:row>
      <xdr:rowOff>42684</xdr:rowOff>
    </xdr:to>
    <xdr:cxnSp macro="">
      <xdr:nvCxnSpPr>
        <xdr:cNvPr id="468" name="直線コネクタ 467"/>
        <xdr:cNvCxnSpPr/>
      </xdr:nvCxnSpPr>
      <xdr:spPr>
        <a:xfrm>
          <a:off x="6972300" y="16801511"/>
          <a:ext cx="889000" cy="4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90834</xdr:rowOff>
    </xdr:from>
    <xdr:ext cx="534377" cy="259045"/>
    <xdr:sp macro="" textlink="">
      <xdr:nvSpPr>
        <xdr:cNvPr id="470" name="テキスト ボックス 469"/>
        <xdr:cNvSpPr txBox="1"/>
      </xdr:nvSpPr>
      <xdr:spPr>
        <a:xfrm>
          <a:off x="7594111" y="165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61743</xdr:rowOff>
    </xdr:from>
    <xdr:ext cx="534377" cy="259045"/>
    <xdr:sp macro="" textlink="">
      <xdr:nvSpPr>
        <xdr:cNvPr id="472" name="テキスト ボックス 471"/>
        <xdr:cNvSpPr txBox="1"/>
      </xdr:nvSpPr>
      <xdr:spPr>
        <a:xfrm>
          <a:off x="6705111" y="1686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113173</xdr:rowOff>
    </xdr:from>
    <xdr:to>
      <xdr:col>55</xdr:col>
      <xdr:colOff>50800</xdr:colOff>
      <xdr:row>97</xdr:row>
      <xdr:rowOff>43323</xdr:rowOff>
    </xdr:to>
    <xdr:sp macro="" textlink="">
      <xdr:nvSpPr>
        <xdr:cNvPr id="478" name="楕円 477"/>
        <xdr:cNvSpPr/>
      </xdr:nvSpPr>
      <xdr:spPr>
        <a:xfrm>
          <a:off x="10426700" y="1657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136050</xdr:rowOff>
    </xdr:from>
    <xdr:ext cx="599010" cy="259045"/>
    <xdr:sp macro="" textlink="">
      <xdr:nvSpPr>
        <xdr:cNvPr id="479" name="普通建設事業費 （ うち更新整備　）該当値テキスト"/>
        <xdr:cNvSpPr txBox="1"/>
      </xdr:nvSpPr>
      <xdr:spPr>
        <a:xfrm>
          <a:off x="10528300" y="1642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69825</xdr:rowOff>
    </xdr:from>
    <xdr:to>
      <xdr:col>50</xdr:col>
      <xdr:colOff>165100</xdr:colOff>
      <xdr:row>97</xdr:row>
      <xdr:rowOff>171425</xdr:rowOff>
    </xdr:to>
    <xdr:sp macro="" textlink="">
      <xdr:nvSpPr>
        <xdr:cNvPr id="480" name="楕円 479"/>
        <xdr:cNvSpPr/>
      </xdr:nvSpPr>
      <xdr:spPr>
        <a:xfrm>
          <a:off x="9588500" y="1670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16502</xdr:rowOff>
    </xdr:from>
    <xdr:ext cx="534377" cy="259045"/>
    <xdr:sp macro="" textlink="">
      <xdr:nvSpPr>
        <xdr:cNvPr id="481" name="テキスト ボックス 480"/>
        <xdr:cNvSpPr txBox="1"/>
      </xdr:nvSpPr>
      <xdr:spPr>
        <a:xfrm>
          <a:off x="9372111" y="1647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118777</xdr:rowOff>
    </xdr:from>
    <xdr:to>
      <xdr:col>46</xdr:col>
      <xdr:colOff>38100</xdr:colOff>
      <xdr:row>98</xdr:row>
      <xdr:rowOff>48927</xdr:rowOff>
    </xdr:to>
    <xdr:sp macro="" textlink="">
      <xdr:nvSpPr>
        <xdr:cNvPr id="482" name="楕円 481"/>
        <xdr:cNvSpPr/>
      </xdr:nvSpPr>
      <xdr:spPr>
        <a:xfrm>
          <a:off x="8699500" y="1674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65454</xdr:rowOff>
    </xdr:from>
    <xdr:ext cx="534377" cy="259045"/>
    <xdr:sp macro="" textlink="">
      <xdr:nvSpPr>
        <xdr:cNvPr id="483" name="テキスト ボックス 482"/>
        <xdr:cNvSpPr txBox="1"/>
      </xdr:nvSpPr>
      <xdr:spPr>
        <a:xfrm>
          <a:off x="8483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163334</xdr:rowOff>
    </xdr:from>
    <xdr:to>
      <xdr:col>41</xdr:col>
      <xdr:colOff>101600</xdr:colOff>
      <xdr:row>98</xdr:row>
      <xdr:rowOff>93484</xdr:rowOff>
    </xdr:to>
    <xdr:sp macro="" textlink="">
      <xdr:nvSpPr>
        <xdr:cNvPr id="484" name="楕円 483"/>
        <xdr:cNvSpPr/>
      </xdr:nvSpPr>
      <xdr:spPr>
        <a:xfrm>
          <a:off x="7810500" y="16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84611</xdr:rowOff>
    </xdr:from>
    <xdr:ext cx="534377" cy="259045"/>
    <xdr:sp macro="" textlink="">
      <xdr:nvSpPr>
        <xdr:cNvPr id="485" name="テキスト ボックス 484"/>
        <xdr:cNvSpPr txBox="1"/>
      </xdr:nvSpPr>
      <xdr:spPr>
        <a:xfrm>
          <a:off x="7594111" y="1688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120061</xdr:rowOff>
    </xdr:from>
    <xdr:to>
      <xdr:col>36</xdr:col>
      <xdr:colOff>165100</xdr:colOff>
      <xdr:row>98</xdr:row>
      <xdr:rowOff>50211</xdr:rowOff>
    </xdr:to>
    <xdr:sp macro="" textlink="">
      <xdr:nvSpPr>
        <xdr:cNvPr id="486" name="楕円 485"/>
        <xdr:cNvSpPr/>
      </xdr:nvSpPr>
      <xdr:spPr>
        <a:xfrm>
          <a:off x="6921500" y="167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66738</xdr:rowOff>
    </xdr:from>
    <xdr:ext cx="534377" cy="259045"/>
    <xdr:sp macro="" textlink="">
      <xdr:nvSpPr>
        <xdr:cNvPr id="487" name="テキスト ボックス 486"/>
        <xdr:cNvSpPr txBox="1"/>
      </xdr:nvSpPr>
      <xdr:spPr>
        <a:xfrm>
          <a:off x="6705111" y="1652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84874</xdr:rowOff>
    </xdr:from>
    <xdr:to>
      <xdr:col>85</xdr:col>
      <xdr:colOff>127000</xdr:colOff>
      <xdr:row>38</xdr:row>
      <xdr:rowOff>124613</xdr:rowOff>
    </xdr:to>
    <xdr:cxnSp macro="">
      <xdr:nvCxnSpPr>
        <xdr:cNvPr id="516" name="直線コネクタ 515"/>
        <xdr:cNvCxnSpPr/>
      </xdr:nvCxnSpPr>
      <xdr:spPr>
        <a:xfrm>
          <a:off x="15481300" y="6599974"/>
          <a:ext cx="838200" cy="3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84874</xdr:rowOff>
    </xdr:from>
    <xdr:to>
      <xdr:col>81</xdr:col>
      <xdr:colOff>50800</xdr:colOff>
      <xdr:row>38</xdr:row>
      <xdr:rowOff>164782</xdr:rowOff>
    </xdr:to>
    <xdr:cxnSp macro="">
      <xdr:nvCxnSpPr>
        <xdr:cNvPr id="519" name="直線コネクタ 518"/>
        <xdr:cNvCxnSpPr/>
      </xdr:nvCxnSpPr>
      <xdr:spPr>
        <a:xfrm flipV="1">
          <a:off x="14592300" y="6599974"/>
          <a:ext cx="889000" cy="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145483</xdr:rowOff>
    </xdr:from>
    <xdr:ext cx="469744" cy="259045"/>
    <xdr:sp macro="" textlink="">
      <xdr:nvSpPr>
        <xdr:cNvPr id="521" name="テキスト ボックス 520"/>
        <xdr:cNvSpPr txBox="1"/>
      </xdr:nvSpPr>
      <xdr:spPr>
        <a:xfrm>
          <a:off x="15246428" y="66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139484</xdr:rowOff>
    </xdr:from>
    <xdr:to>
      <xdr:col>76</xdr:col>
      <xdr:colOff>114300</xdr:colOff>
      <xdr:row>38</xdr:row>
      <xdr:rowOff>164782</xdr:rowOff>
    </xdr:to>
    <xdr:cxnSp macro="">
      <xdr:nvCxnSpPr>
        <xdr:cNvPr id="522" name="直線コネクタ 521"/>
        <xdr:cNvCxnSpPr/>
      </xdr:nvCxnSpPr>
      <xdr:spPr>
        <a:xfrm>
          <a:off x="13703300" y="6654584"/>
          <a:ext cx="889000" cy="2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139484</xdr:rowOff>
    </xdr:from>
    <xdr:to>
      <xdr:col>71</xdr:col>
      <xdr:colOff>177800</xdr:colOff>
      <xdr:row>39</xdr:row>
      <xdr:rowOff>7912</xdr:rowOff>
    </xdr:to>
    <xdr:cxnSp macro="">
      <xdr:nvCxnSpPr>
        <xdr:cNvPr id="525" name="直線コネクタ 524"/>
        <xdr:cNvCxnSpPr/>
      </xdr:nvCxnSpPr>
      <xdr:spPr>
        <a:xfrm flipV="1">
          <a:off x="12814300" y="6654584"/>
          <a:ext cx="889000" cy="3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35" name="楕円 534"/>
        <xdr:cNvSpPr/>
      </xdr:nvSpPr>
      <xdr:spPr>
        <a:xfrm>
          <a:off x="16268700" y="658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44645</xdr:rowOff>
    </xdr:from>
    <xdr:ext cx="469744" cy="259045"/>
    <xdr:sp macro="" textlink="">
      <xdr:nvSpPr>
        <xdr:cNvPr id="536" name="災害復旧事業費該当値テキスト"/>
        <xdr:cNvSpPr txBox="1"/>
      </xdr:nvSpPr>
      <xdr:spPr>
        <a:xfrm>
          <a:off x="16370300" y="655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34074</xdr:rowOff>
    </xdr:from>
    <xdr:to>
      <xdr:col>81</xdr:col>
      <xdr:colOff>101600</xdr:colOff>
      <xdr:row>38</xdr:row>
      <xdr:rowOff>135674</xdr:rowOff>
    </xdr:to>
    <xdr:sp macro="" textlink="">
      <xdr:nvSpPr>
        <xdr:cNvPr id="537" name="楕円 536"/>
        <xdr:cNvSpPr/>
      </xdr:nvSpPr>
      <xdr:spPr>
        <a:xfrm>
          <a:off x="15430500" y="654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152201</xdr:rowOff>
    </xdr:from>
    <xdr:ext cx="534377" cy="259045"/>
    <xdr:sp macro="" textlink="">
      <xdr:nvSpPr>
        <xdr:cNvPr id="538" name="テキスト ボックス 537"/>
        <xdr:cNvSpPr txBox="1"/>
      </xdr:nvSpPr>
      <xdr:spPr>
        <a:xfrm>
          <a:off x="15214111" y="632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113982</xdr:rowOff>
    </xdr:from>
    <xdr:to>
      <xdr:col>76</xdr:col>
      <xdr:colOff>165100</xdr:colOff>
      <xdr:row>39</xdr:row>
      <xdr:rowOff>44132</xdr:rowOff>
    </xdr:to>
    <xdr:sp macro="" textlink="">
      <xdr:nvSpPr>
        <xdr:cNvPr id="539" name="楕円 538"/>
        <xdr:cNvSpPr/>
      </xdr:nvSpPr>
      <xdr:spPr>
        <a:xfrm>
          <a:off x="14541500" y="662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35259</xdr:rowOff>
    </xdr:from>
    <xdr:ext cx="469744" cy="259045"/>
    <xdr:sp macro="" textlink="">
      <xdr:nvSpPr>
        <xdr:cNvPr id="540" name="テキスト ボックス 539"/>
        <xdr:cNvSpPr txBox="1"/>
      </xdr:nvSpPr>
      <xdr:spPr>
        <a:xfrm>
          <a:off x="14357428" y="672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88684</xdr:rowOff>
    </xdr:from>
    <xdr:to>
      <xdr:col>72</xdr:col>
      <xdr:colOff>38100</xdr:colOff>
      <xdr:row>39</xdr:row>
      <xdr:rowOff>18834</xdr:rowOff>
    </xdr:to>
    <xdr:sp macro="" textlink="">
      <xdr:nvSpPr>
        <xdr:cNvPr id="541" name="楕円 540"/>
        <xdr:cNvSpPr/>
      </xdr:nvSpPr>
      <xdr:spPr>
        <a:xfrm>
          <a:off x="13652500" y="660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9961</xdr:rowOff>
    </xdr:from>
    <xdr:ext cx="469744" cy="259045"/>
    <xdr:sp macro="" textlink="">
      <xdr:nvSpPr>
        <xdr:cNvPr id="542" name="テキスト ボックス 541"/>
        <xdr:cNvSpPr txBox="1"/>
      </xdr:nvSpPr>
      <xdr:spPr>
        <a:xfrm>
          <a:off x="13468428" y="669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128562</xdr:rowOff>
    </xdr:from>
    <xdr:to>
      <xdr:col>67</xdr:col>
      <xdr:colOff>101600</xdr:colOff>
      <xdr:row>39</xdr:row>
      <xdr:rowOff>58712</xdr:rowOff>
    </xdr:to>
    <xdr:sp macro="" textlink="">
      <xdr:nvSpPr>
        <xdr:cNvPr id="543" name="楕円 542"/>
        <xdr:cNvSpPr/>
      </xdr:nvSpPr>
      <xdr:spPr>
        <a:xfrm>
          <a:off x="12763500" y="664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49839</xdr:rowOff>
    </xdr:from>
    <xdr:ext cx="469744" cy="259045"/>
    <xdr:sp macro="" textlink="">
      <xdr:nvSpPr>
        <xdr:cNvPr id="544" name="テキスト ボックス 543"/>
        <xdr:cNvSpPr txBox="1"/>
      </xdr:nvSpPr>
      <xdr:spPr>
        <a:xfrm>
          <a:off x="12579428" y="673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100127</xdr:rowOff>
    </xdr:from>
    <xdr:to>
      <xdr:col>85</xdr:col>
      <xdr:colOff>127000</xdr:colOff>
      <xdr:row>77</xdr:row>
      <xdr:rowOff>106959</xdr:rowOff>
    </xdr:to>
    <xdr:cxnSp macro="">
      <xdr:nvCxnSpPr>
        <xdr:cNvPr id="620" name="直線コネクタ 619"/>
        <xdr:cNvCxnSpPr/>
      </xdr:nvCxnSpPr>
      <xdr:spPr>
        <a:xfrm flipV="1">
          <a:off x="15481300" y="13301777"/>
          <a:ext cx="838200" cy="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62009</xdr:rowOff>
    </xdr:from>
    <xdr:ext cx="534377" cy="259045"/>
    <xdr:sp macro="" textlink="">
      <xdr:nvSpPr>
        <xdr:cNvPr id="621" name="公債費平均値テキスト"/>
        <xdr:cNvSpPr txBox="1"/>
      </xdr:nvSpPr>
      <xdr:spPr>
        <a:xfrm>
          <a:off x="16370300" y="13263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104105</xdr:rowOff>
    </xdr:from>
    <xdr:to>
      <xdr:col>81</xdr:col>
      <xdr:colOff>50800</xdr:colOff>
      <xdr:row>77</xdr:row>
      <xdr:rowOff>106959</xdr:rowOff>
    </xdr:to>
    <xdr:cxnSp macro="">
      <xdr:nvCxnSpPr>
        <xdr:cNvPr id="623" name="直線コネクタ 622"/>
        <xdr:cNvCxnSpPr/>
      </xdr:nvCxnSpPr>
      <xdr:spPr>
        <a:xfrm>
          <a:off x="14592300" y="13305755"/>
          <a:ext cx="889000" cy="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4340</xdr:rowOff>
    </xdr:from>
    <xdr:ext cx="534377" cy="259045"/>
    <xdr:sp macro="" textlink="">
      <xdr:nvSpPr>
        <xdr:cNvPr id="625" name="テキスト ボックス 624"/>
        <xdr:cNvSpPr txBox="1"/>
      </xdr:nvSpPr>
      <xdr:spPr>
        <a:xfrm>
          <a:off x="15214111" y="133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101760</xdr:rowOff>
    </xdr:from>
    <xdr:to>
      <xdr:col>76</xdr:col>
      <xdr:colOff>114300</xdr:colOff>
      <xdr:row>77</xdr:row>
      <xdr:rowOff>104105</xdr:rowOff>
    </xdr:to>
    <xdr:cxnSp macro="">
      <xdr:nvCxnSpPr>
        <xdr:cNvPr id="626" name="直線コネクタ 625"/>
        <xdr:cNvCxnSpPr/>
      </xdr:nvCxnSpPr>
      <xdr:spPr>
        <a:xfrm>
          <a:off x="13703300" y="13303410"/>
          <a:ext cx="889000" cy="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10109</xdr:rowOff>
    </xdr:from>
    <xdr:ext cx="534377" cy="259045"/>
    <xdr:sp macro="" textlink="">
      <xdr:nvSpPr>
        <xdr:cNvPr id="628" name="テキスト ボックス 627"/>
        <xdr:cNvSpPr txBox="1"/>
      </xdr:nvSpPr>
      <xdr:spPr>
        <a:xfrm>
          <a:off x="14325111" y="1338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101760</xdr:rowOff>
    </xdr:from>
    <xdr:to>
      <xdr:col>71</xdr:col>
      <xdr:colOff>177800</xdr:colOff>
      <xdr:row>77</xdr:row>
      <xdr:rowOff>106693</xdr:rowOff>
    </xdr:to>
    <xdr:cxnSp macro="">
      <xdr:nvCxnSpPr>
        <xdr:cNvPr id="629" name="直線コネクタ 628"/>
        <xdr:cNvCxnSpPr/>
      </xdr:nvCxnSpPr>
      <xdr:spPr>
        <a:xfrm flipV="1">
          <a:off x="12814300" y="13303410"/>
          <a:ext cx="889000" cy="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1" name="テキスト ボックス 630"/>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23488</xdr:rowOff>
    </xdr:from>
    <xdr:ext cx="534377" cy="259045"/>
    <xdr:sp macro="" textlink="">
      <xdr:nvSpPr>
        <xdr:cNvPr id="633" name="テキスト ボックス 632"/>
        <xdr:cNvSpPr txBox="1"/>
      </xdr:nvSpPr>
      <xdr:spPr>
        <a:xfrm>
          <a:off x="12547111" y="1339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49327</xdr:rowOff>
    </xdr:from>
    <xdr:to>
      <xdr:col>85</xdr:col>
      <xdr:colOff>177800</xdr:colOff>
      <xdr:row>77</xdr:row>
      <xdr:rowOff>150927</xdr:rowOff>
    </xdr:to>
    <xdr:sp macro="" textlink="">
      <xdr:nvSpPr>
        <xdr:cNvPr id="639" name="楕円 638"/>
        <xdr:cNvSpPr/>
      </xdr:nvSpPr>
      <xdr:spPr>
        <a:xfrm>
          <a:off x="16268700" y="1325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72204</xdr:rowOff>
    </xdr:from>
    <xdr:ext cx="534377" cy="259045"/>
    <xdr:sp macro="" textlink="">
      <xdr:nvSpPr>
        <xdr:cNvPr id="640" name="公債費該当値テキスト"/>
        <xdr:cNvSpPr txBox="1"/>
      </xdr:nvSpPr>
      <xdr:spPr>
        <a:xfrm>
          <a:off x="16370300" y="1310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56159</xdr:rowOff>
    </xdr:from>
    <xdr:to>
      <xdr:col>81</xdr:col>
      <xdr:colOff>101600</xdr:colOff>
      <xdr:row>77</xdr:row>
      <xdr:rowOff>157759</xdr:rowOff>
    </xdr:to>
    <xdr:sp macro="" textlink="">
      <xdr:nvSpPr>
        <xdr:cNvPr id="641" name="楕円 640"/>
        <xdr:cNvSpPr/>
      </xdr:nvSpPr>
      <xdr:spPr>
        <a:xfrm>
          <a:off x="15430500" y="1325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2836</xdr:rowOff>
    </xdr:from>
    <xdr:ext cx="534377" cy="259045"/>
    <xdr:sp macro="" textlink="">
      <xdr:nvSpPr>
        <xdr:cNvPr id="642" name="テキスト ボックス 641"/>
        <xdr:cNvSpPr txBox="1"/>
      </xdr:nvSpPr>
      <xdr:spPr>
        <a:xfrm>
          <a:off x="15214111" y="1303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53305</xdr:rowOff>
    </xdr:from>
    <xdr:to>
      <xdr:col>76</xdr:col>
      <xdr:colOff>165100</xdr:colOff>
      <xdr:row>77</xdr:row>
      <xdr:rowOff>154905</xdr:rowOff>
    </xdr:to>
    <xdr:sp macro="" textlink="">
      <xdr:nvSpPr>
        <xdr:cNvPr id="643" name="楕円 642"/>
        <xdr:cNvSpPr/>
      </xdr:nvSpPr>
      <xdr:spPr>
        <a:xfrm>
          <a:off x="14541500" y="1325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171432</xdr:rowOff>
    </xdr:from>
    <xdr:ext cx="534377" cy="259045"/>
    <xdr:sp macro="" textlink="">
      <xdr:nvSpPr>
        <xdr:cNvPr id="644" name="テキスト ボックス 643"/>
        <xdr:cNvSpPr txBox="1"/>
      </xdr:nvSpPr>
      <xdr:spPr>
        <a:xfrm>
          <a:off x="14325111" y="130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50960</xdr:rowOff>
    </xdr:from>
    <xdr:to>
      <xdr:col>72</xdr:col>
      <xdr:colOff>38100</xdr:colOff>
      <xdr:row>77</xdr:row>
      <xdr:rowOff>152560</xdr:rowOff>
    </xdr:to>
    <xdr:sp macro="" textlink="">
      <xdr:nvSpPr>
        <xdr:cNvPr id="645" name="楕円 644"/>
        <xdr:cNvSpPr/>
      </xdr:nvSpPr>
      <xdr:spPr>
        <a:xfrm>
          <a:off x="13652500" y="1325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169087</xdr:rowOff>
    </xdr:from>
    <xdr:ext cx="534377" cy="259045"/>
    <xdr:sp macro="" textlink="">
      <xdr:nvSpPr>
        <xdr:cNvPr id="646" name="テキスト ボックス 645"/>
        <xdr:cNvSpPr txBox="1"/>
      </xdr:nvSpPr>
      <xdr:spPr>
        <a:xfrm>
          <a:off x="13436111" y="1302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55893</xdr:rowOff>
    </xdr:from>
    <xdr:to>
      <xdr:col>67</xdr:col>
      <xdr:colOff>101600</xdr:colOff>
      <xdr:row>77</xdr:row>
      <xdr:rowOff>157493</xdr:rowOff>
    </xdr:to>
    <xdr:sp macro="" textlink="">
      <xdr:nvSpPr>
        <xdr:cNvPr id="647" name="楕円 646"/>
        <xdr:cNvSpPr/>
      </xdr:nvSpPr>
      <xdr:spPr>
        <a:xfrm>
          <a:off x="12763500" y="1325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2570</xdr:rowOff>
    </xdr:from>
    <xdr:ext cx="534377" cy="259045"/>
    <xdr:sp macro="" textlink="">
      <xdr:nvSpPr>
        <xdr:cNvPr id="648" name="テキスト ボックス 647"/>
        <xdr:cNvSpPr txBox="1"/>
      </xdr:nvSpPr>
      <xdr:spPr>
        <a:xfrm>
          <a:off x="12547111" y="1303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120011</xdr:rowOff>
    </xdr:from>
    <xdr:to>
      <xdr:col>85</xdr:col>
      <xdr:colOff>127000</xdr:colOff>
      <xdr:row>97</xdr:row>
      <xdr:rowOff>149405</xdr:rowOff>
    </xdr:to>
    <xdr:cxnSp macro="">
      <xdr:nvCxnSpPr>
        <xdr:cNvPr id="675" name="直線コネクタ 674"/>
        <xdr:cNvCxnSpPr/>
      </xdr:nvCxnSpPr>
      <xdr:spPr>
        <a:xfrm flipV="1">
          <a:off x="15481300" y="16750661"/>
          <a:ext cx="838200" cy="2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135996</xdr:rowOff>
    </xdr:from>
    <xdr:ext cx="534377" cy="259045"/>
    <xdr:sp macro="" textlink="">
      <xdr:nvSpPr>
        <xdr:cNvPr id="676" name="積立金平均値テキスト"/>
        <xdr:cNvSpPr txBox="1"/>
      </xdr:nvSpPr>
      <xdr:spPr>
        <a:xfrm>
          <a:off x="16370300" y="1676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136854</xdr:rowOff>
    </xdr:from>
    <xdr:to>
      <xdr:col>81</xdr:col>
      <xdr:colOff>50800</xdr:colOff>
      <xdr:row>97</xdr:row>
      <xdr:rowOff>149405</xdr:rowOff>
    </xdr:to>
    <xdr:cxnSp macro="">
      <xdr:nvCxnSpPr>
        <xdr:cNvPr id="678" name="直線コネクタ 677"/>
        <xdr:cNvCxnSpPr/>
      </xdr:nvCxnSpPr>
      <xdr:spPr>
        <a:xfrm>
          <a:off x="14592300" y="16767504"/>
          <a:ext cx="889000" cy="1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81123</xdr:rowOff>
    </xdr:from>
    <xdr:ext cx="534377" cy="259045"/>
    <xdr:sp macro="" textlink="">
      <xdr:nvSpPr>
        <xdr:cNvPr id="680" name="テキスト ボックス 679"/>
        <xdr:cNvSpPr txBox="1"/>
      </xdr:nvSpPr>
      <xdr:spPr>
        <a:xfrm>
          <a:off x="15214111" y="1688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136854</xdr:rowOff>
    </xdr:from>
    <xdr:to>
      <xdr:col>76</xdr:col>
      <xdr:colOff>114300</xdr:colOff>
      <xdr:row>97</xdr:row>
      <xdr:rowOff>168207</xdr:rowOff>
    </xdr:to>
    <xdr:cxnSp macro="">
      <xdr:nvCxnSpPr>
        <xdr:cNvPr id="681" name="直線コネクタ 680"/>
        <xdr:cNvCxnSpPr/>
      </xdr:nvCxnSpPr>
      <xdr:spPr>
        <a:xfrm flipV="1">
          <a:off x="13703300" y="16767504"/>
          <a:ext cx="889000" cy="3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70597</xdr:rowOff>
    </xdr:from>
    <xdr:ext cx="534377" cy="259045"/>
    <xdr:sp macro="" textlink="">
      <xdr:nvSpPr>
        <xdr:cNvPr id="683" name="テキスト ボックス 682"/>
        <xdr:cNvSpPr txBox="1"/>
      </xdr:nvSpPr>
      <xdr:spPr>
        <a:xfrm>
          <a:off x="14325111" y="1687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168207</xdr:rowOff>
    </xdr:from>
    <xdr:to>
      <xdr:col>71</xdr:col>
      <xdr:colOff>177800</xdr:colOff>
      <xdr:row>98</xdr:row>
      <xdr:rowOff>77544</xdr:rowOff>
    </xdr:to>
    <xdr:cxnSp macro="">
      <xdr:nvCxnSpPr>
        <xdr:cNvPr id="684" name="直線コネクタ 683"/>
        <xdr:cNvCxnSpPr/>
      </xdr:nvCxnSpPr>
      <xdr:spPr>
        <a:xfrm flipV="1">
          <a:off x="12814300" y="16798857"/>
          <a:ext cx="889000" cy="8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109092</xdr:rowOff>
    </xdr:from>
    <xdr:ext cx="534377" cy="259045"/>
    <xdr:sp macro="" textlink="">
      <xdr:nvSpPr>
        <xdr:cNvPr id="686" name="テキスト ボックス 685"/>
        <xdr:cNvSpPr txBox="1"/>
      </xdr:nvSpPr>
      <xdr:spPr>
        <a:xfrm>
          <a:off x="13436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123305</xdr:rowOff>
    </xdr:from>
    <xdr:ext cx="534377" cy="259045"/>
    <xdr:sp macro="" textlink="">
      <xdr:nvSpPr>
        <xdr:cNvPr id="688" name="テキスト ボックス 687"/>
        <xdr:cNvSpPr txBox="1"/>
      </xdr:nvSpPr>
      <xdr:spPr>
        <a:xfrm>
          <a:off x="12547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69211</xdr:rowOff>
    </xdr:from>
    <xdr:to>
      <xdr:col>85</xdr:col>
      <xdr:colOff>177800</xdr:colOff>
      <xdr:row>97</xdr:row>
      <xdr:rowOff>170811</xdr:rowOff>
    </xdr:to>
    <xdr:sp macro="" textlink="">
      <xdr:nvSpPr>
        <xdr:cNvPr id="694" name="楕円 693"/>
        <xdr:cNvSpPr/>
      </xdr:nvSpPr>
      <xdr:spPr>
        <a:xfrm>
          <a:off x="16268700" y="1669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92088</xdr:rowOff>
    </xdr:from>
    <xdr:ext cx="534377" cy="259045"/>
    <xdr:sp macro="" textlink="">
      <xdr:nvSpPr>
        <xdr:cNvPr id="695" name="積立金該当値テキスト"/>
        <xdr:cNvSpPr txBox="1"/>
      </xdr:nvSpPr>
      <xdr:spPr>
        <a:xfrm>
          <a:off x="16370300" y="1655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98605</xdr:rowOff>
    </xdr:from>
    <xdr:to>
      <xdr:col>81</xdr:col>
      <xdr:colOff>101600</xdr:colOff>
      <xdr:row>98</xdr:row>
      <xdr:rowOff>28755</xdr:rowOff>
    </xdr:to>
    <xdr:sp macro="" textlink="">
      <xdr:nvSpPr>
        <xdr:cNvPr id="696" name="楕円 695"/>
        <xdr:cNvSpPr/>
      </xdr:nvSpPr>
      <xdr:spPr>
        <a:xfrm>
          <a:off x="15430500" y="1672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45282</xdr:rowOff>
    </xdr:from>
    <xdr:ext cx="534377" cy="259045"/>
    <xdr:sp macro="" textlink="">
      <xdr:nvSpPr>
        <xdr:cNvPr id="697" name="テキスト ボックス 696"/>
        <xdr:cNvSpPr txBox="1"/>
      </xdr:nvSpPr>
      <xdr:spPr>
        <a:xfrm>
          <a:off x="15214111" y="1650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86054</xdr:rowOff>
    </xdr:from>
    <xdr:to>
      <xdr:col>76</xdr:col>
      <xdr:colOff>165100</xdr:colOff>
      <xdr:row>98</xdr:row>
      <xdr:rowOff>16204</xdr:rowOff>
    </xdr:to>
    <xdr:sp macro="" textlink="">
      <xdr:nvSpPr>
        <xdr:cNvPr id="698" name="楕円 697"/>
        <xdr:cNvSpPr/>
      </xdr:nvSpPr>
      <xdr:spPr>
        <a:xfrm>
          <a:off x="14541500" y="1671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32731</xdr:rowOff>
    </xdr:from>
    <xdr:ext cx="534377" cy="259045"/>
    <xdr:sp macro="" textlink="">
      <xdr:nvSpPr>
        <xdr:cNvPr id="699" name="テキスト ボックス 698"/>
        <xdr:cNvSpPr txBox="1"/>
      </xdr:nvSpPr>
      <xdr:spPr>
        <a:xfrm>
          <a:off x="14325111" y="1649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117407</xdr:rowOff>
    </xdr:from>
    <xdr:to>
      <xdr:col>72</xdr:col>
      <xdr:colOff>38100</xdr:colOff>
      <xdr:row>98</xdr:row>
      <xdr:rowOff>47557</xdr:rowOff>
    </xdr:to>
    <xdr:sp macro="" textlink="">
      <xdr:nvSpPr>
        <xdr:cNvPr id="700" name="楕円 699"/>
        <xdr:cNvSpPr/>
      </xdr:nvSpPr>
      <xdr:spPr>
        <a:xfrm>
          <a:off x="13652500" y="1674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64084</xdr:rowOff>
    </xdr:from>
    <xdr:ext cx="534377" cy="259045"/>
    <xdr:sp macro="" textlink="">
      <xdr:nvSpPr>
        <xdr:cNvPr id="701" name="テキスト ボックス 700"/>
        <xdr:cNvSpPr txBox="1"/>
      </xdr:nvSpPr>
      <xdr:spPr>
        <a:xfrm>
          <a:off x="13436111" y="1652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26744</xdr:rowOff>
    </xdr:from>
    <xdr:to>
      <xdr:col>67</xdr:col>
      <xdr:colOff>101600</xdr:colOff>
      <xdr:row>98</xdr:row>
      <xdr:rowOff>128344</xdr:rowOff>
    </xdr:to>
    <xdr:sp macro="" textlink="">
      <xdr:nvSpPr>
        <xdr:cNvPr id="702" name="楕円 701"/>
        <xdr:cNvSpPr/>
      </xdr:nvSpPr>
      <xdr:spPr>
        <a:xfrm>
          <a:off x="12763500" y="1682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144871</xdr:rowOff>
    </xdr:from>
    <xdr:ext cx="534377" cy="259045"/>
    <xdr:sp macro="" textlink="">
      <xdr:nvSpPr>
        <xdr:cNvPr id="703" name="テキスト ボックス 702"/>
        <xdr:cNvSpPr txBox="1"/>
      </xdr:nvSpPr>
      <xdr:spPr>
        <a:xfrm>
          <a:off x="12547111" y="1660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43555</xdr:rowOff>
    </xdr:from>
    <xdr:to>
      <xdr:col>107</xdr:col>
      <xdr:colOff>50800</xdr:colOff>
      <xdr:row>39</xdr:row>
      <xdr:rowOff>44450</xdr:rowOff>
    </xdr:to>
    <xdr:cxnSp macro="">
      <xdr:nvCxnSpPr>
        <xdr:cNvPr id="738" name="直線コネクタ 737"/>
        <xdr:cNvCxnSpPr/>
      </xdr:nvCxnSpPr>
      <xdr:spPr>
        <a:xfrm>
          <a:off x="19545300" y="6730105"/>
          <a:ext cx="889000" cy="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43555</xdr:rowOff>
    </xdr:from>
    <xdr:to>
      <xdr:col>102</xdr:col>
      <xdr:colOff>114300</xdr:colOff>
      <xdr:row>39</xdr:row>
      <xdr:rowOff>44450</xdr:rowOff>
    </xdr:to>
    <xdr:cxnSp macro="">
      <xdr:nvCxnSpPr>
        <xdr:cNvPr id="741" name="直線コネクタ 740"/>
        <xdr:cNvCxnSpPr/>
      </xdr:nvCxnSpPr>
      <xdr:spPr>
        <a:xfrm flipV="1">
          <a:off x="18656300" y="6730105"/>
          <a:ext cx="889000" cy="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164205</xdr:rowOff>
    </xdr:from>
    <xdr:to>
      <xdr:col>102</xdr:col>
      <xdr:colOff>165100</xdr:colOff>
      <xdr:row>39</xdr:row>
      <xdr:rowOff>94355</xdr:rowOff>
    </xdr:to>
    <xdr:sp macro="" textlink="">
      <xdr:nvSpPr>
        <xdr:cNvPr id="757" name="楕円 756"/>
        <xdr:cNvSpPr/>
      </xdr:nvSpPr>
      <xdr:spPr>
        <a:xfrm>
          <a:off x="19494500" y="667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85482</xdr:rowOff>
    </xdr:from>
    <xdr:ext cx="313932" cy="259045"/>
    <xdr:sp macro="" textlink="">
      <xdr:nvSpPr>
        <xdr:cNvPr id="758" name="テキスト ボックス 757"/>
        <xdr:cNvSpPr txBox="1"/>
      </xdr:nvSpPr>
      <xdr:spPr>
        <a:xfrm>
          <a:off x="19388333" y="67720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138146</xdr:rowOff>
    </xdr:from>
    <xdr:to>
      <xdr:col>116</xdr:col>
      <xdr:colOff>63500</xdr:colOff>
      <xdr:row>58</xdr:row>
      <xdr:rowOff>139357</xdr:rowOff>
    </xdr:to>
    <xdr:cxnSp macro="">
      <xdr:nvCxnSpPr>
        <xdr:cNvPr id="787" name="直線コネクタ 786"/>
        <xdr:cNvCxnSpPr/>
      </xdr:nvCxnSpPr>
      <xdr:spPr>
        <a:xfrm>
          <a:off x="21323300" y="10082246"/>
          <a:ext cx="838200" cy="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138146</xdr:rowOff>
    </xdr:from>
    <xdr:to>
      <xdr:col>111</xdr:col>
      <xdr:colOff>177800</xdr:colOff>
      <xdr:row>58</xdr:row>
      <xdr:rowOff>138168</xdr:rowOff>
    </xdr:to>
    <xdr:cxnSp macro="">
      <xdr:nvCxnSpPr>
        <xdr:cNvPr id="790" name="直線コネクタ 789"/>
        <xdr:cNvCxnSpPr/>
      </xdr:nvCxnSpPr>
      <xdr:spPr>
        <a:xfrm flipV="1">
          <a:off x="20434300" y="10082246"/>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138168</xdr:rowOff>
    </xdr:from>
    <xdr:to>
      <xdr:col>107</xdr:col>
      <xdr:colOff>50800</xdr:colOff>
      <xdr:row>58</xdr:row>
      <xdr:rowOff>138214</xdr:rowOff>
    </xdr:to>
    <xdr:cxnSp macro="">
      <xdr:nvCxnSpPr>
        <xdr:cNvPr id="793" name="直線コネクタ 792"/>
        <xdr:cNvCxnSpPr/>
      </xdr:nvCxnSpPr>
      <xdr:spPr>
        <a:xfrm flipV="1">
          <a:off x="19545300" y="10082268"/>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137391</xdr:rowOff>
    </xdr:from>
    <xdr:to>
      <xdr:col>102</xdr:col>
      <xdr:colOff>114300</xdr:colOff>
      <xdr:row>58</xdr:row>
      <xdr:rowOff>138214</xdr:rowOff>
    </xdr:to>
    <xdr:cxnSp macro="">
      <xdr:nvCxnSpPr>
        <xdr:cNvPr id="796" name="直線コネクタ 795"/>
        <xdr:cNvCxnSpPr/>
      </xdr:nvCxnSpPr>
      <xdr:spPr>
        <a:xfrm>
          <a:off x="18656300" y="10081491"/>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88557</xdr:rowOff>
    </xdr:from>
    <xdr:to>
      <xdr:col>116</xdr:col>
      <xdr:colOff>114300</xdr:colOff>
      <xdr:row>59</xdr:row>
      <xdr:rowOff>18707</xdr:rowOff>
    </xdr:to>
    <xdr:sp macro="" textlink="">
      <xdr:nvSpPr>
        <xdr:cNvPr id="806" name="楕円 805"/>
        <xdr:cNvSpPr/>
      </xdr:nvSpPr>
      <xdr:spPr>
        <a:xfrm>
          <a:off x="22110700" y="1003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3484</xdr:rowOff>
    </xdr:from>
    <xdr:ext cx="313932" cy="259045"/>
    <xdr:sp macro="" textlink="">
      <xdr:nvSpPr>
        <xdr:cNvPr id="807" name="貸付金該当値テキスト"/>
        <xdr:cNvSpPr txBox="1"/>
      </xdr:nvSpPr>
      <xdr:spPr>
        <a:xfrm>
          <a:off x="22212300" y="9947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87346</xdr:rowOff>
    </xdr:from>
    <xdr:to>
      <xdr:col>112</xdr:col>
      <xdr:colOff>38100</xdr:colOff>
      <xdr:row>59</xdr:row>
      <xdr:rowOff>17496</xdr:rowOff>
    </xdr:to>
    <xdr:sp macro="" textlink="">
      <xdr:nvSpPr>
        <xdr:cNvPr id="808" name="楕円 807"/>
        <xdr:cNvSpPr/>
      </xdr:nvSpPr>
      <xdr:spPr>
        <a:xfrm>
          <a:off x="21272500" y="1003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8623</xdr:rowOff>
    </xdr:from>
    <xdr:ext cx="313932" cy="259045"/>
    <xdr:sp macro="" textlink="">
      <xdr:nvSpPr>
        <xdr:cNvPr id="809" name="テキスト ボックス 808"/>
        <xdr:cNvSpPr txBox="1"/>
      </xdr:nvSpPr>
      <xdr:spPr>
        <a:xfrm>
          <a:off x="21166333" y="101241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87368</xdr:rowOff>
    </xdr:from>
    <xdr:to>
      <xdr:col>107</xdr:col>
      <xdr:colOff>101600</xdr:colOff>
      <xdr:row>59</xdr:row>
      <xdr:rowOff>17518</xdr:rowOff>
    </xdr:to>
    <xdr:sp macro="" textlink="">
      <xdr:nvSpPr>
        <xdr:cNvPr id="810" name="楕円 809"/>
        <xdr:cNvSpPr/>
      </xdr:nvSpPr>
      <xdr:spPr>
        <a:xfrm>
          <a:off x="20383500" y="1003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8645</xdr:rowOff>
    </xdr:from>
    <xdr:ext cx="313932" cy="259045"/>
    <xdr:sp macro="" textlink="">
      <xdr:nvSpPr>
        <xdr:cNvPr id="811" name="テキスト ボックス 810"/>
        <xdr:cNvSpPr txBox="1"/>
      </xdr:nvSpPr>
      <xdr:spPr>
        <a:xfrm>
          <a:off x="20277333" y="101241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87414</xdr:rowOff>
    </xdr:from>
    <xdr:to>
      <xdr:col>102</xdr:col>
      <xdr:colOff>165100</xdr:colOff>
      <xdr:row>59</xdr:row>
      <xdr:rowOff>17564</xdr:rowOff>
    </xdr:to>
    <xdr:sp macro="" textlink="">
      <xdr:nvSpPr>
        <xdr:cNvPr id="812" name="楕円 811"/>
        <xdr:cNvSpPr/>
      </xdr:nvSpPr>
      <xdr:spPr>
        <a:xfrm>
          <a:off x="19494500" y="1003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8691</xdr:rowOff>
    </xdr:from>
    <xdr:ext cx="313932" cy="259045"/>
    <xdr:sp macro="" textlink="">
      <xdr:nvSpPr>
        <xdr:cNvPr id="813" name="テキスト ボックス 812"/>
        <xdr:cNvSpPr txBox="1"/>
      </xdr:nvSpPr>
      <xdr:spPr>
        <a:xfrm>
          <a:off x="19388333" y="10124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86591</xdr:rowOff>
    </xdr:from>
    <xdr:to>
      <xdr:col>98</xdr:col>
      <xdr:colOff>38100</xdr:colOff>
      <xdr:row>59</xdr:row>
      <xdr:rowOff>16741</xdr:rowOff>
    </xdr:to>
    <xdr:sp macro="" textlink="">
      <xdr:nvSpPr>
        <xdr:cNvPr id="814" name="楕円 813"/>
        <xdr:cNvSpPr/>
      </xdr:nvSpPr>
      <xdr:spPr>
        <a:xfrm>
          <a:off x="18605500" y="1003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7868</xdr:rowOff>
    </xdr:from>
    <xdr:ext cx="378565" cy="259045"/>
    <xdr:sp macro="" textlink="">
      <xdr:nvSpPr>
        <xdr:cNvPr id="815" name="テキスト ボックス 814"/>
        <xdr:cNvSpPr txBox="1"/>
      </xdr:nvSpPr>
      <xdr:spPr>
        <a:xfrm>
          <a:off x="18467017" y="1012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83324</xdr:rowOff>
    </xdr:from>
    <xdr:to>
      <xdr:col>116</xdr:col>
      <xdr:colOff>63500</xdr:colOff>
      <xdr:row>75</xdr:row>
      <xdr:rowOff>134848</xdr:rowOff>
    </xdr:to>
    <xdr:cxnSp macro="">
      <xdr:nvCxnSpPr>
        <xdr:cNvPr id="845" name="直線コネクタ 844"/>
        <xdr:cNvCxnSpPr/>
      </xdr:nvCxnSpPr>
      <xdr:spPr>
        <a:xfrm flipV="1">
          <a:off x="21323300" y="12942074"/>
          <a:ext cx="838200" cy="5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137253</xdr:rowOff>
    </xdr:from>
    <xdr:ext cx="534377" cy="259045"/>
    <xdr:sp macro="" textlink="">
      <xdr:nvSpPr>
        <xdr:cNvPr id="846" name="繰出金平均値テキスト"/>
        <xdr:cNvSpPr txBox="1"/>
      </xdr:nvSpPr>
      <xdr:spPr>
        <a:xfrm>
          <a:off x="22212300" y="1316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111938</xdr:rowOff>
    </xdr:from>
    <xdr:to>
      <xdr:col>111</xdr:col>
      <xdr:colOff>177800</xdr:colOff>
      <xdr:row>75</xdr:row>
      <xdr:rowOff>134848</xdr:rowOff>
    </xdr:to>
    <xdr:cxnSp macro="">
      <xdr:nvCxnSpPr>
        <xdr:cNvPr id="848" name="直線コネクタ 847"/>
        <xdr:cNvCxnSpPr/>
      </xdr:nvCxnSpPr>
      <xdr:spPr>
        <a:xfrm>
          <a:off x="20434300" y="12970688"/>
          <a:ext cx="889000" cy="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111938</xdr:rowOff>
    </xdr:from>
    <xdr:to>
      <xdr:col>107</xdr:col>
      <xdr:colOff>50800</xdr:colOff>
      <xdr:row>75</xdr:row>
      <xdr:rowOff>112496</xdr:rowOff>
    </xdr:to>
    <xdr:cxnSp macro="">
      <xdr:nvCxnSpPr>
        <xdr:cNvPr id="851" name="直線コネクタ 850"/>
        <xdr:cNvCxnSpPr/>
      </xdr:nvCxnSpPr>
      <xdr:spPr>
        <a:xfrm flipV="1">
          <a:off x="19545300" y="12970688"/>
          <a:ext cx="8890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109123</xdr:rowOff>
    </xdr:from>
    <xdr:ext cx="534377" cy="259045"/>
    <xdr:sp macro="" textlink="">
      <xdr:nvSpPr>
        <xdr:cNvPr id="853" name="テキスト ボックス 852"/>
        <xdr:cNvSpPr txBox="1"/>
      </xdr:nvSpPr>
      <xdr:spPr>
        <a:xfrm>
          <a:off x="20167111" y="133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112496</xdr:rowOff>
    </xdr:from>
    <xdr:to>
      <xdr:col>102</xdr:col>
      <xdr:colOff>114300</xdr:colOff>
      <xdr:row>76</xdr:row>
      <xdr:rowOff>2057</xdr:rowOff>
    </xdr:to>
    <xdr:cxnSp macro="">
      <xdr:nvCxnSpPr>
        <xdr:cNvPr id="854" name="直線コネクタ 853"/>
        <xdr:cNvCxnSpPr/>
      </xdr:nvCxnSpPr>
      <xdr:spPr>
        <a:xfrm flipV="1">
          <a:off x="18656300" y="12971246"/>
          <a:ext cx="889000" cy="6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133469</xdr:rowOff>
    </xdr:from>
    <xdr:ext cx="534377" cy="259045"/>
    <xdr:sp macro="" textlink="">
      <xdr:nvSpPr>
        <xdr:cNvPr id="856" name="テキスト ボックス 855"/>
        <xdr:cNvSpPr txBox="1"/>
      </xdr:nvSpPr>
      <xdr:spPr>
        <a:xfrm>
          <a:off x="19278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36873</xdr:rowOff>
    </xdr:from>
    <xdr:ext cx="534377" cy="259045"/>
    <xdr:sp macro="" textlink="">
      <xdr:nvSpPr>
        <xdr:cNvPr id="858" name="テキスト ボックス 857"/>
        <xdr:cNvSpPr txBox="1"/>
      </xdr:nvSpPr>
      <xdr:spPr>
        <a:xfrm>
          <a:off x="18389111" y="13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32524</xdr:rowOff>
    </xdr:from>
    <xdr:to>
      <xdr:col>116</xdr:col>
      <xdr:colOff>114300</xdr:colOff>
      <xdr:row>75</xdr:row>
      <xdr:rowOff>134124</xdr:rowOff>
    </xdr:to>
    <xdr:sp macro="" textlink="">
      <xdr:nvSpPr>
        <xdr:cNvPr id="864" name="楕円 863"/>
        <xdr:cNvSpPr/>
      </xdr:nvSpPr>
      <xdr:spPr>
        <a:xfrm>
          <a:off x="22110700" y="1289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55401</xdr:rowOff>
    </xdr:from>
    <xdr:ext cx="534377" cy="259045"/>
    <xdr:sp macro="" textlink="">
      <xdr:nvSpPr>
        <xdr:cNvPr id="865" name="繰出金該当値テキスト"/>
        <xdr:cNvSpPr txBox="1"/>
      </xdr:nvSpPr>
      <xdr:spPr>
        <a:xfrm>
          <a:off x="22212300" y="1274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84048</xdr:rowOff>
    </xdr:from>
    <xdr:to>
      <xdr:col>112</xdr:col>
      <xdr:colOff>38100</xdr:colOff>
      <xdr:row>76</xdr:row>
      <xdr:rowOff>14198</xdr:rowOff>
    </xdr:to>
    <xdr:sp macro="" textlink="">
      <xdr:nvSpPr>
        <xdr:cNvPr id="866" name="楕円 865"/>
        <xdr:cNvSpPr/>
      </xdr:nvSpPr>
      <xdr:spPr>
        <a:xfrm>
          <a:off x="21272500" y="1294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30725</xdr:rowOff>
    </xdr:from>
    <xdr:ext cx="534377" cy="259045"/>
    <xdr:sp macro="" textlink="">
      <xdr:nvSpPr>
        <xdr:cNvPr id="867" name="テキスト ボックス 866"/>
        <xdr:cNvSpPr txBox="1"/>
      </xdr:nvSpPr>
      <xdr:spPr>
        <a:xfrm>
          <a:off x="21056111" y="1271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61138</xdr:rowOff>
    </xdr:from>
    <xdr:to>
      <xdr:col>107</xdr:col>
      <xdr:colOff>101600</xdr:colOff>
      <xdr:row>75</xdr:row>
      <xdr:rowOff>162737</xdr:rowOff>
    </xdr:to>
    <xdr:sp macro="" textlink="">
      <xdr:nvSpPr>
        <xdr:cNvPr id="868" name="楕円 867"/>
        <xdr:cNvSpPr/>
      </xdr:nvSpPr>
      <xdr:spPr>
        <a:xfrm>
          <a:off x="20383500" y="129198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7815</xdr:rowOff>
    </xdr:from>
    <xdr:ext cx="534377" cy="259045"/>
    <xdr:sp macro="" textlink="">
      <xdr:nvSpPr>
        <xdr:cNvPr id="869" name="テキスト ボックス 868"/>
        <xdr:cNvSpPr txBox="1"/>
      </xdr:nvSpPr>
      <xdr:spPr>
        <a:xfrm>
          <a:off x="20167111" y="1269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61696</xdr:rowOff>
    </xdr:from>
    <xdr:to>
      <xdr:col>102</xdr:col>
      <xdr:colOff>165100</xdr:colOff>
      <xdr:row>75</xdr:row>
      <xdr:rowOff>163295</xdr:rowOff>
    </xdr:to>
    <xdr:sp macro="" textlink="">
      <xdr:nvSpPr>
        <xdr:cNvPr id="870" name="楕円 869"/>
        <xdr:cNvSpPr/>
      </xdr:nvSpPr>
      <xdr:spPr>
        <a:xfrm>
          <a:off x="19494500" y="129204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8373</xdr:rowOff>
    </xdr:from>
    <xdr:ext cx="534377" cy="259045"/>
    <xdr:sp macro="" textlink="">
      <xdr:nvSpPr>
        <xdr:cNvPr id="871" name="テキスト ボックス 870"/>
        <xdr:cNvSpPr txBox="1"/>
      </xdr:nvSpPr>
      <xdr:spPr>
        <a:xfrm>
          <a:off x="19278111" y="1269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122707</xdr:rowOff>
    </xdr:from>
    <xdr:to>
      <xdr:col>98</xdr:col>
      <xdr:colOff>38100</xdr:colOff>
      <xdr:row>76</xdr:row>
      <xdr:rowOff>52857</xdr:rowOff>
    </xdr:to>
    <xdr:sp macro="" textlink="">
      <xdr:nvSpPr>
        <xdr:cNvPr id="872" name="楕円 871"/>
        <xdr:cNvSpPr/>
      </xdr:nvSpPr>
      <xdr:spPr>
        <a:xfrm>
          <a:off x="18605500" y="129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69384</xdr:rowOff>
    </xdr:from>
    <xdr:ext cx="534377" cy="259045"/>
    <xdr:sp macro="" textlink="">
      <xdr:nvSpPr>
        <xdr:cNvPr id="873" name="テキスト ボックス 872"/>
        <xdr:cNvSpPr txBox="1"/>
      </xdr:nvSpPr>
      <xdr:spPr>
        <a:xfrm>
          <a:off x="18389111" y="1275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92</xdr:row>
      <xdr:rowOff>86995</xdr:rowOff>
    </xdr:from>
    <xdr:to>
      <xdr:col>116</xdr:col>
      <xdr:colOff>62864</xdr:colOff>
      <xdr:row>99</xdr:row>
      <xdr:rowOff>44450</xdr:rowOff>
    </xdr:to>
    <xdr:cxnSp macro="">
      <xdr:nvCxnSpPr>
        <xdr:cNvPr id="897" name="直線コネクタ 896"/>
        <xdr:cNvCxnSpPr/>
      </xdr:nvCxnSpPr>
      <xdr:spPr>
        <a:xfrm flipV="1">
          <a:off x="22159595" y="15860395"/>
          <a:ext cx="1269" cy="115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93362</xdr:rowOff>
    </xdr:from>
    <xdr:ext cx="249299" cy="259045"/>
    <xdr:sp macro="" textlink="">
      <xdr:nvSpPr>
        <xdr:cNvPr id="898" name="前年度繰上充用金最小値テキスト"/>
        <xdr:cNvSpPr txBox="1"/>
      </xdr:nvSpPr>
      <xdr:spPr>
        <a:xfrm>
          <a:off x="22212300" y="17066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91</xdr:row>
      <xdr:rowOff>33672</xdr:rowOff>
    </xdr:from>
    <xdr:ext cx="469744" cy="259045"/>
    <xdr:sp macro="" textlink="">
      <xdr:nvSpPr>
        <xdr:cNvPr id="900" name="前年度繰上充用金最大値テキスト"/>
        <xdr:cNvSpPr txBox="1"/>
      </xdr:nvSpPr>
      <xdr:spPr>
        <a:xfrm>
          <a:off x="22212300" y="1563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92</xdr:row>
      <xdr:rowOff>86995</xdr:rowOff>
    </xdr:from>
    <xdr:to>
      <xdr:col>116</xdr:col>
      <xdr:colOff>152400</xdr:colOff>
      <xdr:row>92</xdr:row>
      <xdr:rowOff>86995</xdr:rowOff>
    </xdr:to>
    <xdr:cxnSp macro="">
      <xdr:nvCxnSpPr>
        <xdr:cNvPr id="901" name="直線コネクタ 900"/>
        <xdr:cNvCxnSpPr/>
      </xdr:nvCxnSpPr>
      <xdr:spPr>
        <a:xfrm>
          <a:off x="22072600" y="1586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92</xdr:row>
      <xdr:rowOff>36322</xdr:rowOff>
    </xdr:from>
    <xdr:to>
      <xdr:col>116</xdr:col>
      <xdr:colOff>63500</xdr:colOff>
      <xdr:row>92</xdr:row>
      <xdr:rowOff>86995</xdr:rowOff>
    </xdr:to>
    <xdr:cxnSp macro="">
      <xdr:nvCxnSpPr>
        <xdr:cNvPr id="902" name="直線コネクタ 901"/>
        <xdr:cNvCxnSpPr/>
      </xdr:nvCxnSpPr>
      <xdr:spPr>
        <a:xfrm>
          <a:off x="21323300" y="15809722"/>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137813</xdr:rowOff>
    </xdr:from>
    <xdr:ext cx="313932" cy="259045"/>
    <xdr:sp macro="" textlink="">
      <xdr:nvSpPr>
        <xdr:cNvPr id="903" name="前年度繰上充用金平均値テキスト"/>
        <xdr:cNvSpPr txBox="1"/>
      </xdr:nvSpPr>
      <xdr:spPr>
        <a:xfrm>
          <a:off x="22212300" y="1693991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159386</xdr:rowOff>
    </xdr:from>
    <xdr:to>
      <xdr:col>116</xdr:col>
      <xdr:colOff>114300</xdr:colOff>
      <xdr:row>99</xdr:row>
      <xdr:rowOff>89536</xdr:rowOff>
    </xdr:to>
    <xdr:sp macro="" textlink="">
      <xdr:nvSpPr>
        <xdr:cNvPr id="904" name="フローチャート: 判断 903"/>
        <xdr:cNvSpPr/>
      </xdr:nvSpPr>
      <xdr:spPr>
        <a:xfrm>
          <a:off x="22110700" y="1696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91</xdr:row>
      <xdr:rowOff>132587</xdr:rowOff>
    </xdr:from>
    <xdr:to>
      <xdr:col>111</xdr:col>
      <xdr:colOff>177800</xdr:colOff>
      <xdr:row>92</xdr:row>
      <xdr:rowOff>36322</xdr:rowOff>
    </xdr:to>
    <xdr:cxnSp macro="">
      <xdr:nvCxnSpPr>
        <xdr:cNvPr id="905" name="直線コネクタ 904"/>
        <xdr:cNvCxnSpPr/>
      </xdr:nvCxnSpPr>
      <xdr:spPr>
        <a:xfrm>
          <a:off x="20434300" y="15734537"/>
          <a:ext cx="889000" cy="7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159131</xdr:rowOff>
    </xdr:from>
    <xdr:to>
      <xdr:col>112</xdr:col>
      <xdr:colOff>38100</xdr:colOff>
      <xdr:row>99</xdr:row>
      <xdr:rowOff>89281</xdr:rowOff>
    </xdr:to>
    <xdr:sp macro="" textlink="">
      <xdr:nvSpPr>
        <xdr:cNvPr id="906" name="フローチャート: 判断 905"/>
        <xdr:cNvSpPr/>
      </xdr:nvSpPr>
      <xdr:spPr>
        <a:xfrm>
          <a:off x="21272500" y="1696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99</xdr:row>
      <xdr:rowOff>80408</xdr:rowOff>
    </xdr:from>
    <xdr:ext cx="313932" cy="259045"/>
    <xdr:sp macro="" textlink="">
      <xdr:nvSpPr>
        <xdr:cNvPr id="907" name="テキスト ボックス 906"/>
        <xdr:cNvSpPr txBox="1"/>
      </xdr:nvSpPr>
      <xdr:spPr>
        <a:xfrm>
          <a:off x="21166333" y="170539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90</xdr:row>
      <xdr:rowOff>168021</xdr:rowOff>
    </xdr:from>
    <xdr:to>
      <xdr:col>107</xdr:col>
      <xdr:colOff>50800</xdr:colOff>
      <xdr:row>91</xdr:row>
      <xdr:rowOff>132587</xdr:rowOff>
    </xdr:to>
    <xdr:cxnSp macro="">
      <xdr:nvCxnSpPr>
        <xdr:cNvPr id="908" name="直線コネクタ 907"/>
        <xdr:cNvCxnSpPr/>
      </xdr:nvCxnSpPr>
      <xdr:spPr>
        <a:xfrm>
          <a:off x="19545300" y="15598521"/>
          <a:ext cx="889000" cy="13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158750</xdr:rowOff>
    </xdr:from>
    <xdr:to>
      <xdr:col>107</xdr:col>
      <xdr:colOff>101600</xdr:colOff>
      <xdr:row>99</xdr:row>
      <xdr:rowOff>88900</xdr:rowOff>
    </xdr:to>
    <xdr:sp macro="" textlink="">
      <xdr:nvSpPr>
        <xdr:cNvPr id="909" name="フローチャート: 判断 908"/>
        <xdr:cNvSpPr/>
      </xdr:nvSpPr>
      <xdr:spPr>
        <a:xfrm>
          <a:off x="203835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99</xdr:row>
      <xdr:rowOff>80027</xdr:rowOff>
    </xdr:from>
    <xdr:ext cx="313932" cy="259045"/>
    <xdr:sp macro="" textlink="">
      <xdr:nvSpPr>
        <xdr:cNvPr id="910" name="テキスト ボックス 909"/>
        <xdr:cNvSpPr txBox="1"/>
      </xdr:nvSpPr>
      <xdr:spPr>
        <a:xfrm>
          <a:off x="20277333" y="17053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90</xdr:row>
      <xdr:rowOff>93345</xdr:rowOff>
    </xdr:from>
    <xdr:to>
      <xdr:col>102</xdr:col>
      <xdr:colOff>114300</xdr:colOff>
      <xdr:row>90</xdr:row>
      <xdr:rowOff>168021</xdr:rowOff>
    </xdr:to>
    <xdr:cxnSp macro="">
      <xdr:nvCxnSpPr>
        <xdr:cNvPr id="911" name="直線コネクタ 910"/>
        <xdr:cNvCxnSpPr/>
      </xdr:nvCxnSpPr>
      <xdr:spPr>
        <a:xfrm>
          <a:off x="18656300" y="15523845"/>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158242</xdr:rowOff>
    </xdr:from>
    <xdr:to>
      <xdr:col>102</xdr:col>
      <xdr:colOff>165100</xdr:colOff>
      <xdr:row>99</xdr:row>
      <xdr:rowOff>88392</xdr:rowOff>
    </xdr:to>
    <xdr:sp macro="" textlink="">
      <xdr:nvSpPr>
        <xdr:cNvPr id="912" name="フローチャート: 判断 911"/>
        <xdr:cNvSpPr/>
      </xdr:nvSpPr>
      <xdr:spPr>
        <a:xfrm>
          <a:off x="19494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99</xdr:row>
      <xdr:rowOff>79519</xdr:rowOff>
    </xdr:from>
    <xdr:ext cx="313932" cy="259045"/>
    <xdr:sp macro="" textlink="">
      <xdr:nvSpPr>
        <xdr:cNvPr id="913" name="テキスト ボックス 912"/>
        <xdr:cNvSpPr txBox="1"/>
      </xdr:nvSpPr>
      <xdr:spPr>
        <a:xfrm>
          <a:off x="19388333" y="17053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156972</xdr:rowOff>
    </xdr:from>
    <xdr:to>
      <xdr:col>98</xdr:col>
      <xdr:colOff>38100</xdr:colOff>
      <xdr:row>99</xdr:row>
      <xdr:rowOff>87122</xdr:rowOff>
    </xdr:to>
    <xdr:sp macro="" textlink="">
      <xdr:nvSpPr>
        <xdr:cNvPr id="914" name="フローチャート: 判断 913"/>
        <xdr:cNvSpPr/>
      </xdr:nvSpPr>
      <xdr:spPr>
        <a:xfrm>
          <a:off x="18605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99</xdr:row>
      <xdr:rowOff>78249</xdr:rowOff>
    </xdr:from>
    <xdr:ext cx="313932" cy="259045"/>
    <xdr:sp macro="" textlink="">
      <xdr:nvSpPr>
        <xdr:cNvPr id="915" name="テキスト ボックス 914"/>
        <xdr:cNvSpPr txBox="1"/>
      </xdr:nvSpPr>
      <xdr:spPr>
        <a:xfrm>
          <a:off x="18499333" y="170517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92</xdr:row>
      <xdr:rowOff>36195</xdr:rowOff>
    </xdr:from>
    <xdr:to>
      <xdr:col>116</xdr:col>
      <xdr:colOff>114300</xdr:colOff>
      <xdr:row>92</xdr:row>
      <xdr:rowOff>137795</xdr:rowOff>
    </xdr:to>
    <xdr:sp macro="" textlink="">
      <xdr:nvSpPr>
        <xdr:cNvPr id="921" name="楕円 920"/>
        <xdr:cNvSpPr/>
      </xdr:nvSpPr>
      <xdr:spPr>
        <a:xfrm>
          <a:off x="22110700" y="1580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91</xdr:row>
      <xdr:rowOff>160672</xdr:rowOff>
    </xdr:from>
    <xdr:ext cx="469744" cy="259045"/>
    <xdr:sp macro="" textlink="">
      <xdr:nvSpPr>
        <xdr:cNvPr id="922" name="前年度繰上充用金該当値テキスト"/>
        <xdr:cNvSpPr txBox="1"/>
      </xdr:nvSpPr>
      <xdr:spPr>
        <a:xfrm>
          <a:off x="22212300" y="1576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91</xdr:row>
      <xdr:rowOff>156972</xdr:rowOff>
    </xdr:from>
    <xdr:to>
      <xdr:col>112</xdr:col>
      <xdr:colOff>38100</xdr:colOff>
      <xdr:row>92</xdr:row>
      <xdr:rowOff>87122</xdr:rowOff>
    </xdr:to>
    <xdr:sp macro="" textlink="">
      <xdr:nvSpPr>
        <xdr:cNvPr id="923" name="楕円 922"/>
        <xdr:cNvSpPr/>
      </xdr:nvSpPr>
      <xdr:spPr>
        <a:xfrm>
          <a:off x="21272500" y="1575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90</xdr:row>
      <xdr:rowOff>103649</xdr:rowOff>
    </xdr:from>
    <xdr:ext cx="469744" cy="259045"/>
    <xdr:sp macro="" textlink="">
      <xdr:nvSpPr>
        <xdr:cNvPr id="924" name="テキスト ボックス 923"/>
        <xdr:cNvSpPr txBox="1"/>
      </xdr:nvSpPr>
      <xdr:spPr>
        <a:xfrm>
          <a:off x="21088428" y="1553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91</xdr:row>
      <xdr:rowOff>81787</xdr:rowOff>
    </xdr:from>
    <xdr:to>
      <xdr:col>107</xdr:col>
      <xdr:colOff>101600</xdr:colOff>
      <xdr:row>92</xdr:row>
      <xdr:rowOff>11937</xdr:rowOff>
    </xdr:to>
    <xdr:sp macro="" textlink="">
      <xdr:nvSpPr>
        <xdr:cNvPr id="925" name="楕円 924"/>
        <xdr:cNvSpPr/>
      </xdr:nvSpPr>
      <xdr:spPr>
        <a:xfrm>
          <a:off x="20383500" y="1568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90</xdr:row>
      <xdr:rowOff>28464</xdr:rowOff>
    </xdr:from>
    <xdr:ext cx="534377" cy="259045"/>
    <xdr:sp macro="" textlink="">
      <xdr:nvSpPr>
        <xdr:cNvPr id="926" name="テキスト ボックス 925"/>
        <xdr:cNvSpPr txBox="1"/>
      </xdr:nvSpPr>
      <xdr:spPr>
        <a:xfrm>
          <a:off x="20167111" y="1545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90</xdr:row>
      <xdr:rowOff>117221</xdr:rowOff>
    </xdr:from>
    <xdr:to>
      <xdr:col>102</xdr:col>
      <xdr:colOff>165100</xdr:colOff>
      <xdr:row>91</xdr:row>
      <xdr:rowOff>47371</xdr:rowOff>
    </xdr:to>
    <xdr:sp macro="" textlink="">
      <xdr:nvSpPr>
        <xdr:cNvPr id="927" name="楕円 926"/>
        <xdr:cNvSpPr/>
      </xdr:nvSpPr>
      <xdr:spPr>
        <a:xfrm>
          <a:off x="19494500" y="1554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89</xdr:row>
      <xdr:rowOff>63898</xdr:rowOff>
    </xdr:from>
    <xdr:ext cx="534377" cy="259045"/>
    <xdr:sp macro="" textlink="">
      <xdr:nvSpPr>
        <xdr:cNvPr id="928" name="テキスト ボックス 927"/>
        <xdr:cNvSpPr txBox="1"/>
      </xdr:nvSpPr>
      <xdr:spPr>
        <a:xfrm>
          <a:off x="19278111" y="1532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42545</xdr:rowOff>
    </xdr:from>
    <xdr:to>
      <xdr:col>98</xdr:col>
      <xdr:colOff>38100</xdr:colOff>
      <xdr:row>90</xdr:row>
      <xdr:rowOff>144145</xdr:rowOff>
    </xdr:to>
    <xdr:sp macro="" textlink="">
      <xdr:nvSpPr>
        <xdr:cNvPr id="929" name="楕円 928"/>
        <xdr:cNvSpPr/>
      </xdr:nvSpPr>
      <xdr:spPr>
        <a:xfrm>
          <a:off x="18605500" y="1547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88</xdr:row>
      <xdr:rowOff>160672</xdr:rowOff>
    </xdr:from>
    <xdr:ext cx="534377" cy="259045"/>
    <xdr:sp macro="" textlink="">
      <xdr:nvSpPr>
        <xdr:cNvPr id="930" name="テキスト ボックス 929"/>
        <xdr:cNvSpPr txBox="1"/>
      </xdr:nvSpPr>
      <xdr:spPr>
        <a:xfrm>
          <a:off x="18389111" y="1524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a:t>
          </a:r>
          <a:r>
            <a:rPr kumimoji="1" lang="ja-JP" altLang="ja-JP" sz="1100" i="0">
              <a:solidFill>
                <a:schemeClr val="dk1"/>
              </a:solidFill>
              <a:effectLst/>
              <a:latin typeface="+mn-lt"/>
              <a:ea typeface="+mn-ea"/>
              <a:cs typeface="+mn-cs"/>
            </a:rPr>
            <a:t>義務的経費のうち人件費については</a:t>
          </a:r>
          <a:r>
            <a:rPr kumimoji="1" lang="ja-JP" altLang="en-US" sz="1100" i="0">
              <a:solidFill>
                <a:schemeClr val="dk1"/>
              </a:solidFill>
              <a:effectLst/>
              <a:latin typeface="+mn-lt"/>
              <a:ea typeface="+mn-ea"/>
              <a:cs typeface="+mn-cs"/>
            </a:rPr>
            <a:t>、</a:t>
          </a:r>
          <a:r>
            <a:rPr kumimoji="1" lang="en-US" altLang="ja-JP" sz="1100" i="0">
              <a:solidFill>
                <a:schemeClr val="dk1"/>
              </a:solidFill>
              <a:effectLst/>
              <a:latin typeface="+mn-lt"/>
              <a:ea typeface="+mn-ea"/>
              <a:cs typeface="+mn-cs"/>
            </a:rPr>
            <a:t> </a:t>
          </a:r>
          <a:r>
            <a:rPr kumimoji="1" lang="ja-JP" altLang="ja-JP" sz="1100" i="0">
              <a:solidFill>
                <a:schemeClr val="dk1"/>
              </a:solidFill>
              <a:effectLst/>
              <a:latin typeface="+mn-lt"/>
              <a:ea typeface="+mn-ea"/>
              <a:cs typeface="+mn-cs"/>
            </a:rPr>
            <a:t>退職手当が</a:t>
          </a:r>
          <a:r>
            <a:rPr kumimoji="1" lang="en-US" altLang="ja-JP" sz="1100" i="0">
              <a:solidFill>
                <a:schemeClr val="dk1"/>
              </a:solidFill>
              <a:effectLst/>
              <a:latin typeface="+mn-lt"/>
              <a:ea typeface="+mn-ea"/>
              <a:cs typeface="+mn-cs"/>
            </a:rPr>
            <a:t>171,842</a:t>
          </a:r>
          <a:r>
            <a:rPr kumimoji="1" lang="ja-JP" altLang="ja-JP" sz="1100" i="0">
              <a:solidFill>
                <a:schemeClr val="dk1"/>
              </a:solidFill>
              <a:effectLst/>
              <a:latin typeface="+mn-lt"/>
              <a:ea typeface="+mn-ea"/>
              <a:cs typeface="+mn-cs"/>
            </a:rPr>
            <a:t>千円減額となったこと等により、人件費全体としては</a:t>
          </a:r>
          <a:r>
            <a:rPr kumimoji="1" lang="en-US" altLang="ja-JP" sz="1100" i="0">
              <a:solidFill>
                <a:schemeClr val="dk1"/>
              </a:solidFill>
              <a:effectLst/>
              <a:latin typeface="+mn-lt"/>
              <a:ea typeface="+mn-ea"/>
              <a:cs typeface="+mn-cs"/>
            </a:rPr>
            <a:t>105,497</a:t>
          </a:r>
          <a:r>
            <a:rPr kumimoji="1" lang="ja-JP" altLang="ja-JP" sz="1100" i="0">
              <a:solidFill>
                <a:schemeClr val="dk1"/>
              </a:solidFill>
              <a:effectLst/>
              <a:latin typeface="+mn-lt"/>
              <a:ea typeface="+mn-ea"/>
              <a:cs typeface="+mn-cs"/>
            </a:rPr>
            <a:t>千円減となった。</a:t>
          </a:r>
          <a:endParaRPr kumimoji="1" lang="en-US" altLang="ja-JP" sz="1100" i="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・物件費については、</a:t>
          </a:r>
          <a:r>
            <a:rPr kumimoji="1" lang="ja-JP" altLang="ja-JP" sz="1100" b="0" i="0" baseline="0">
              <a:solidFill>
                <a:schemeClr val="dk1"/>
              </a:solidFill>
              <a:effectLst/>
              <a:latin typeface="+mn-lt"/>
              <a:ea typeface="+mn-ea"/>
              <a:cs typeface="+mn-cs"/>
            </a:rPr>
            <a:t>ふるさと納税寄付額の増加により、返礼品にかかるすさきがすきさ応援事業費</a:t>
          </a:r>
          <a:r>
            <a:rPr kumimoji="1" lang="ja-JP" altLang="en-US" sz="1100" b="0" i="0" baseline="0">
              <a:solidFill>
                <a:schemeClr val="dk1"/>
              </a:solidFill>
              <a:effectLst/>
              <a:latin typeface="+mn-lt"/>
              <a:ea typeface="+mn-ea"/>
              <a:cs typeface="+mn-cs"/>
            </a:rPr>
            <a:t>が</a:t>
          </a:r>
          <a:r>
            <a:rPr kumimoji="1" lang="en-US" altLang="ja-JP" sz="1100" b="0" i="0" baseline="0">
              <a:solidFill>
                <a:schemeClr val="dk1"/>
              </a:solidFill>
              <a:effectLst/>
              <a:latin typeface="+mn-lt"/>
              <a:ea typeface="+mn-ea"/>
              <a:cs typeface="+mn-cs"/>
            </a:rPr>
            <a:t>506,715</a:t>
          </a:r>
          <a:r>
            <a:rPr kumimoji="1" lang="ja-JP" altLang="ja-JP" sz="1100" b="0" i="0" baseline="0">
              <a:solidFill>
                <a:schemeClr val="dk1"/>
              </a:solidFill>
              <a:effectLst/>
              <a:latin typeface="+mn-lt"/>
              <a:ea typeface="+mn-ea"/>
              <a:cs typeface="+mn-cs"/>
            </a:rPr>
            <a:t>千円増となるなど、物件費全体で</a:t>
          </a:r>
          <a:r>
            <a:rPr kumimoji="1" lang="ja-JP" altLang="en-US" sz="1100" b="0" i="0" baseline="0">
              <a:solidFill>
                <a:schemeClr val="dk1"/>
              </a:solidFill>
              <a:effectLst/>
              <a:latin typeface="+mn-lt"/>
              <a:ea typeface="+mn-ea"/>
              <a:cs typeface="+mn-cs"/>
            </a:rPr>
            <a:t>は</a:t>
          </a:r>
          <a:r>
            <a:rPr kumimoji="1" lang="en-US" altLang="ja-JP" sz="1100" b="0" i="0" baseline="0">
              <a:solidFill>
                <a:schemeClr val="dk1"/>
              </a:solidFill>
              <a:effectLst/>
              <a:latin typeface="+mn-lt"/>
              <a:ea typeface="+mn-ea"/>
              <a:cs typeface="+mn-cs"/>
            </a:rPr>
            <a:t>429,049</a:t>
          </a:r>
          <a:r>
            <a:rPr kumimoji="1" lang="ja-JP" altLang="ja-JP" sz="1100" b="0" i="0" baseline="0">
              <a:solidFill>
                <a:schemeClr val="dk1"/>
              </a:solidFill>
              <a:effectLst/>
              <a:latin typeface="+mn-lt"/>
              <a:ea typeface="+mn-ea"/>
              <a:cs typeface="+mn-cs"/>
            </a:rPr>
            <a:t>千円増となった</a:t>
          </a:r>
          <a:r>
            <a:rPr kumimoji="1" lang="ja-JP" altLang="en-US"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・普通建設事業費では、</a:t>
          </a:r>
          <a:r>
            <a:rPr kumimoji="1" lang="ja-JP" altLang="en-US" sz="1100" b="0" i="0" baseline="0">
              <a:solidFill>
                <a:schemeClr val="dk1"/>
              </a:solidFill>
              <a:effectLst/>
              <a:latin typeface="+mn-lt"/>
              <a:ea typeface="+mn-ea"/>
              <a:cs typeface="+mn-cs"/>
            </a:rPr>
            <a:t>魚市場建設</a:t>
          </a:r>
          <a:r>
            <a:rPr kumimoji="1" lang="ja-JP" altLang="ja-JP" sz="1100" b="0" i="0" baseline="0">
              <a:solidFill>
                <a:schemeClr val="dk1"/>
              </a:solidFill>
              <a:effectLst/>
              <a:latin typeface="+mn-lt"/>
              <a:ea typeface="+mn-ea"/>
              <a:cs typeface="+mn-cs"/>
            </a:rPr>
            <a:t>事業費</a:t>
          </a:r>
          <a:r>
            <a:rPr kumimoji="1" lang="en-US" altLang="ja-JP" sz="1100" b="0" i="0" baseline="0">
              <a:solidFill>
                <a:schemeClr val="dk1"/>
              </a:solidFill>
              <a:effectLst/>
              <a:latin typeface="+mn-lt"/>
              <a:ea typeface="+mn-ea"/>
              <a:cs typeface="+mn-cs"/>
            </a:rPr>
            <a:t>412,948</a:t>
          </a:r>
          <a:r>
            <a:rPr kumimoji="1" lang="ja-JP" altLang="ja-JP" sz="1100" b="0" i="0" baseline="0">
              <a:solidFill>
                <a:schemeClr val="dk1"/>
              </a:solidFill>
              <a:effectLst/>
              <a:latin typeface="+mn-lt"/>
              <a:ea typeface="+mn-ea"/>
              <a:cs typeface="+mn-cs"/>
            </a:rPr>
            <a:t>千円の</a:t>
          </a:r>
          <a:r>
            <a:rPr kumimoji="1" lang="ja-JP" altLang="en-US" sz="1100" b="0" i="0" baseline="0">
              <a:solidFill>
                <a:schemeClr val="dk1"/>
              </a:solidFill>
              <a:effectLst/>
              <a:latin typeface="+mn-lt"/>
              <a:ea typeface="+mn-ea"/>
              <a:cs typeface="+mn-cs"/>
            </a:rPr>
            <a:t>増額、図書館等複合施設整備</a:t>
          </a:r>
          <a:r>
            <a:rPr kumimoji="1" lang="ja-JP" altLang="ja-JP" sz="1100" b="0" i="0" baseline="0">
              <a:solidFill>
                <a:schemeClr val="dk1"/>
              </a:solidFill>
              <a:effectLst/>
              <a:latin typeface="+mn-lt"/>
              <a:ea typeface="+mn-ea"/>
              <a:cs typeface="+mn-cs"/>
            </a:rPr>
            <a:t>事業費</a:t>
          </a:r>
          <a:r>
            <a:rPr kumimoji="1" lang="en-US" altLang="ja-JP" sz="1100" b="0" i="0" baseline="0">
              <a:solidFill>
                <a:schemeClr val="dk1"/>
              </a:solidFill>
              <a:effectLst/>
              <a:latin typeface="+mn-lt"/>
              <a:ea typeface="+mn-ea"/>
              <a:cs typeface="+mn-cs"/>
            </a:rPr>
            <a:t>117,055</a:t>
          </a:r>
          <a:r>
            <a:rPr kumimoji="1" lang="ja-JP" altLang="ja-JP" sz="1100" b="0" i="0" baseline="0">
              <a:solidFill>
                <a:schemeClr val="dk1"/>
              </a:solidFill>
              <a:effectLst/>
              <a:latin typeface="+mn-lt"/>
              <a:ea typeface="+mn-ea"/>
              <a:cs typeface="+mn-cs"/>
            </a:rPr>
            <a:t>千円の</a:t>
          </a:r>
          <a:r>
            <a:rPr kumimoji="1" lang="ja-JP" altLang="en-US" sz="1100" b="0" i="0" baseline="0">
              <a:solidFill>
                <a:schemeClr val="dk1"/>
              </a:solidFill>
              <a:effectLst/>
              <a:latin typeface="+mn-lt"/>
              <a:ea typeface="+mn-ea"/>
              <a:cs typeface="+mn-cs"/>
            </a:rPr>
            <a:t>増額</a:t>
          </a:r>
          <a:r>
            <a:rPr kumimoji="1" lang="ja-JP" altLang="ja-JP" sz="1100" b="0" i="0" baseline="0">
              <a:solidFill>
                <a:schemeClr val="dk1"/>
              </a:solidFill>
              <a:effectLst/>
              <a:latin typeface="+mn-lt"/>
              <a:ea typeface="+mn-ea"/>
              <a:cs typeface="+mn-cs"/>
            </a:rPr>
            <a:t>など</a:t>
          </a:r>
          <a:r>
            <a:rPr kumimoji="1" lang="ja-JP" altLang="en-US" sz="1100" b="0" i="0" baseline="0">
              <a:solidFill>
                <a:schemeClr val="dk1"/>
              </a:solidFill>
              <a:effectLst/>
              <a:latin typeface="+mn-lt"/>
              <a:ea typeface="+mn-ea"/>
              <a:cs typeface="+mn-cs"/>
            </a:rPr>
            <a:t>大幅な増が見られ</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1,043,824</a:t>
          </a:r>
          <a:r>
            <a:rPr kumimoji="1" lang="ja-JP" altLang="ja-JP" sz="1100" b="0" i="0" baseline="0">
              <a:solidFill>
                <a:schemeClr val="dk1"/>
              </a:solidFill>
              <a:effectLst/>
              <a:latin typeface="+mn-lt"/>
              <a:ea typeface="+mn-ea"/>
              <a:cs typeface="+mn-cs"/>
            </a:rPr>
            <a:t>千円の大幅な</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額となった</a:t>
          </a:r>
          <a:r>
            <a:rPr kumimoji="1" lang="ja-JP" altLang="en-US"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高知県須崎市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19,829
19,320
135.20
19,767,703
19,181,687
503,777
7,185,191
16,841,926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156845</xdr:rowOff>
    </xdr:from>
    <xdr:to>
      <xdr:col>24</xdr:col>
      <xdr:colOff>63500</xdr:colOff>
      <xdr:row>35</xdr:row>
      <xdr:rowOff>38164</xdr:rowOff>
    </xdr:to>
    <xdr:cxnSp macro="">
      <xdr:nvCxnSpPr>
        <xdr:cNvPr id="61" name="直線コネクタ 60"/>
        <xdr:cNvCxnSpPr/>
      </xdr:nvCxnSpPr>
      <xdr:spPr>
        <a:xfrm>
          <a:off x="3797300" y="5986145"/>
          <a:ext cx="838200" cy="5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156845</xdr:rowOff>
    </xdr:from>
    <xdr:to>
      <xdr:col>19</xdr:col>
      <xdr:colOff>177800</xdr:colOff>
      <xdr:row>35</xdr:row>
      <xdr:rowOff>30734</xdr:rowOff>
    </xdr:to>
    <xdr:cxnSp macro="">
      <xdr:nvCxnSpPr>
        <xdr:cNvPr id="64" name="直線コネクタ 63"/>
        <xdr:cNvCxnSpPr/>
      </xdr:nvCxnSpPr>
      <xdr:spPr>
        <a:xfrm flipV="1">
          <a:off x="2908300" y="5986145"/>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30734</xdr:rowOff>
    </xdr:from>
    <xdr:to>
      <xdr:col>15</xdr:col>
      <xdr:colOff>50800</xdr:colOff>
      <xdr:row>35</xdr:row>
      <xdr:rowOff>50927</xdr:rowOff>
    </xdr:to>
    <xdr:cxnSp macro="">
      <xdr:nvCxnSpPr>
        <xdr:cNvPr id="67" name="直線コネクタ 66"/>
        <xdr:cNvCxnSpPr/>
      </xdr:nvCxnSpPr>
      <xdr:spPr>
        <a:xfrm flipV="1">
          <a:off x="2019300" y="6031484"/>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5969</xdr:rowOff>
    </xdr:from>
    <xdr:to>
      <xdr:col>10</xdr:col>
      <xdr:colOff>114300</xdr:colOff>
      <xdr:row>35</xdr:row>
      <xdr:rowOff>50927</xdr:rowOff>
    </xdr:to>
    <xdr:cxnSp macro="">
      <xdr:nvCxnSpPr>
        <xdr:cNvPr id="70" name="直線コネクタ 69"/>
        <xdr:cNvCxnSpPr/>
      </xdr:nvCxnSpPr>
      <xdr:spPr>
        <a:xfrm>
          <a:off x="1130300" y="6006719"/>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72" name="テキスト ボックス 71"/>
        <xdr:cNvSpPr txBox="1"/>
      </xdr:nvSpPr>
      <xdr:spPr>
        <a:xfrm>
          <a:off x="1784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7510</xdr:rowOff>
    </xdr:from>
    <xdr:ext cx="469744" cy="259045"/>
    <xdr:sp macro="" textlink="">
      <xdr:nvSpPr>
        <xdr:cNvPr id="74" name="テキスト ボックス 73"/>
        <xdr:cNvSpPr txBox="1"/>
      </xdr:nvSpPr>
      <xdr:spPr>
        <a:xfrm>
          <a:off x="895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158814</xdr:rowOff>
    </xdr:from>
    <xdr:to>
      <xdr:col>24</xdr:col>
      <xdr:colOff>114300</xdr:colOff>
      <xdr:row>35</xdr:row>
      <xdr:rowOff>88964</xdr:rowOff>
    </xdr:to>
    <xdr:sp macro="" textlink="">
      <xdr:nvSpPr>
        <xdr:cNvPr id="80" name="楕円 79"/>
        <xdr:cNvSpPr/>
      </xdr:nvSpPr>
      <xdr:spPr>
        <a:xfrm>
          <a:off x="4584700" y="598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10241</xdr:rowOff>
    </xdr:from>
    <xdr:ext cx="469744" cy="259045"/>
    <xdr:sp macro="" textlink="">
      <xdr:nvSpPr>
        <xdr:cNvPr id="81" name="議会費該当値テキスト"/>
        <xdr:cNvSpPr txBox="1"/>
      </xdr:nvSpPr>
      <xdr:spPr>
        <a:xfrm>
          <a:off x="4686300" y="583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106045</xdr:rowOff>
    </xdr:from>
    <xdr:to>
      <xdr:col>20</xdr:col>
      <xdr:colOff>38100</xdr:colOff>
      <xdr:row>35</xdr:row>
      <xdr:rowOff>36195</xdr:rowOff>
    </xdr:to>
    <xdr:sp macro="" textlink="">
      <xdr:nvSpPr>
        <xdr:cNvPr id="82" name="楕円 81"/>
        <xdr:cNvSpPr/>
      </xdr:nvSpPr>
      <xdr:spPr>
        <a:xfrm>
          <a:off x="3746500" y="593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52722</xdr:rowOff>
    </xdr:from>
    <xdr:ext cx="469744" cy="259045"/>
    <xdr:sp macro="" textlink="">
      <xdr:nvSpPr>
        <xdr:cNvPr id="83" name="テキスト ボックス 82"/>
        <xdr:cNvSpPr txBox="1"/>
      </xdr:nvSpPr>
      <xdr:spPr>
        <a:xfrm>
          <a:off x="3562428" y="571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151384</xdr:rowOff>
    </xdr:from>
    <xdr:to>
      <xdr:col>15</xdr:col>
      <xdr:colOff>101600</xdr:colOff>
      <xdr:row>35</xdr:row>
      <xdr:rowOff>81534</xdr:rowOff>
    </xdr:to>
    <xdr:sp macro="" textlink="">
      <xdr:nvSpPr>
        <xdr:cNvPr id="84" name="楕円 83"/>
        <xdr:cNvSpPr/>
      </xdr:nvSpPr>
      <xdr:spPr>
        <a:xfrm>
          <a:off x="2857500" y="598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98061</xdr:rowOff>
    </xdr:from>
    <xdr:ext cx="469744" cy="259045"/>
    <xdr:sp macro="" textlink="">
      <xdr:nvSpPr>
        <xdr:cNvPr id="85" name="テキスト ボックス 84"/>
        <xdr:cNvSpPr txBox="1"/>
      </xdr:nvSpPr>
      <xdr:spPr>
        <a:xfrm>
          <a:off x="2673428" y="575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127</xdr:rowOff>
    </xdr:from>
    <xdr:to>
      <xdr:col>10</xdr:col>
      <xdr:colOff>165100</xdr:colOff>
      <xdr:row>35</xdr:row>
      <xdr:rowOff>101727</xdr:rowOff>
    </xdr:to>
    <xdr:sp macro="" textlink="">
      <xdr:nvSpPr>
        <xdr:cNvPr id="86" name="楕円 85"/>
        <xdr:cNvSpPr/>
      </xdr:nvSpPr>
      <xdr:spPr>
        <a:xfrm>
          <a:off x="1968500" y="600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118254</xdr:rowOff>
    </xdr:from>
    <xdr:ext cx="469744" cy="259045"/>
    <xdr:sp macro="" textlink="">
      <xdr:nvSpPr>
        <xdr:cNvPr id="87" name="テキスト ボックス 86"/>
        <xdr:cNvSpPr txBox="1"/>
      </xdr:nvSpPr>
      <xdr:spPr>
        <a:xfrm>
          <a:off x="1784428" y="577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126619</xdr:rowOff>
    </xdr:from>
    <xdr:to>
      <xdr:col>6</xdr:col>
      <xdr:colOff>38100</xdr:colOff>
      <xdr:row>35</xdr:row>
      <xdr:rowOff>56769</xdr:rowOff>
    </xdr:to>
    <xdr:sp macro="" textlink="">
      <xdr:nvSpPr>
        <xdr:cNvPr id="88" name="楕円 87"/>
        <xdr:cNvSpPr/>
      </xdr:nvSpPr>
      <xdr:spPr>
        <a:xfrm>
          <a:off x="1079500" y="595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73296</xdr:rowOff>
    </xdr:from>
    <xdr:ext cx="469744" cy="259045"/>
    <xdr:sp macro="" textlink="">
      <xdr:nvSpPr>
        <xdr:cNvPr id="89" name="テキスト ボックス 88"/>
        <xdr:cNvSpPr txBox="1"/>
      </xdr:nvSpPr>
      <xdr:spPr>
        <a:xfrm>
          <a:off x="895428" y="573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40433</xdr:rowOff>
    </xdr:from>
    <xdr:to>
      <xdr:col>24</xdr:col>
      <xdr:colOff>63500</xdr:colOff>
      <xdr:row>57</xdr:row>
      <xdr:rowOff>80382</xdr:rowOff>
    </xdr:to>
    <xdr:cxnSp macro="">
      <xdr:nvCxnSpPr>
        <xdr:cNvPr id="118" name="直線コネクタ 117"/>
        <xdr:cNvCxnSpPr/>
      </xdr:nvCxnSpPr>
      <xdr:spPr>
        <a:xfrm flipV="1">
          <a:off x="3797300" y="9813083"/>
          <a:ext cx="838200" cy="3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143491</xdr:rowOff>
    </xdr:from>
    <xdr:ext cx="599010" cy="259045"/>
    <xdr:sp macro="" textlink="">
      <xdr:nvSpPr>
        <xdr:cNvPr id="119" name="総務費平均値テキスト"/>
        <xdr:cNvSpPr txBox="1"/>
      </xdr:nvSpPr>
      <xdr:spPr>
        <a:xfrm>
          <a:off x="4686300" y="991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77777</xdr:rowOff>
    </xdr:from>
    <xdr:to>
      <xdr:col>19</xdr:col>
      <xdr:colOff>177800</xdr:colOff>
      <xdr:row>57</xdr:row>
      <xdr:rowOff>80382</xdr:rowOff>
    </xdr:to>
    <xdr:cxnSp macro="">
      <xdr:nvCxnSpPr>
        <xdr:cNvPr id="121" name="直線コネクタ 120"/>
        <xdr:cNvCxnSpPr/>
      </xdr:nvCxnSpPr>
      <xdr:spPr>
        <a:xfrm>
          <a:off x="2908300" y="9850427"/>
          <a:ext cx="889000" cy="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90809</xdr:rowOff>
    </xdr:from>
    <xdr:ext cx="599010" cy="259045"/>
    <xdr:sp macro="" textlink="">
      <xdr:nvSpPr>
        <xdr:cNvPr id="123" name="テキスト ボックス 122"/>
        <xdr:cNvSpPr txBox="1"/>
      </xdr:nvSpPr>
      <xdr:spPr>
        <a:xfrm>
          <a:off x="3497795" y="1003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25722</xdr:rowOff>
    </xdr:from>
    <xdr:to>
      <xdr:col>15</xdr:col>
      <xdr:colOff>50800</xdr:colOff>
      <xdr:row>57</xdr:row>
      <xdr:rowOff>77777</xdr:rowOff>
    </xdr:to>
    <xdr:cxnSp macro="">
      <xdr:nvCxnSpPr>
        <xdr:cNvPr id="124" name="直線コネクタ 123"/>
        <xdr:cNvCxnSpPr/>
      </xdr:nvCxnSpPr>
      <xdr:spPr>
        <a:xfrm>
          <a:off x="2019300" y="9798372"/>
          <a:ext cx="889000" cy="5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87303</xdr:rowOff>
    </xdr:from>
    <xdr:ext cx="599010" cy="259045"/>
    <xdr:sp macro="" textlink="">
      <xdr:nvSpPr>
        <xdr:cNvPr id="126" name="テキスト ボックス 125"/>
        <xdr:cNvSpPr txBox="1"/>
      </xdr:nvSpPr>
      <xdr:spPr>
        <a:xfrm>
          <a:off x="2608795" y="1003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25722</xdr:rowOff>
    </xdr:from>
    <xdr:to>
      <xdr:col>10</xdr:col>
      <xdr:colOff>114300</xdr:colOff>
      <xdr:row>58</xdr:row>
      <xdr:rowOff>37175</xdr:rowOff>
    </xdr:to>
    <xdr:cxnSp macro="">
      <xdr:nvCxnSpPr>
        <xdr:cNvPr id="127" name="直線コネクタ 126"/>
        <xdr:cNvCxnSpPr/>
      </xdr:nvCxnSpPr>
      <xdr:spPr>
        <a:xfrm flipV="1">
          <a:off x="1130300" y="9798372"/>
          <a:ext cx="889000" cy="18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161669</xdr:rowOff>
    </xdr:from>
    <xdr:ext cx="599010" cy="259045"/>
    <xdr:sp macro="" textlink="">
      <xdr:nvSpPr>
        <xdr:cNvPr id="129" name="テキスト ボックス 128"/>
        <xdr:cNvSpPr txBox="1"/>
      </xdr:nvSpPr>
      <xdr:spPr>
        <a:xfrm>
          <a:off x="1719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128798</xdr:rowOff>
    </xdr:from>
    <xdr:ext cx="599010" cy="259045"/>
    <xdr:sp macro="" textlink="">
      <xdr:nvSpPr>
        <xdr:cNvPr id="131" name="テキスト ボックス 130"/>
        <xdr:cNvSpPr txBox="1"/>
      </xdr:nvSpPr>
      <xdr:spPr>
        <a:xfrm>
          <a:off x="830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161083</xdr:rowOff>
    </xdr:from>
    <xdr:to>
      <xdr:col>24</xdr:col>
      <xdr:colOff>114300</xdr:colOff>
      <xdr:row>57</xdr:row>
      <xdr:rowOff>91233</xdr:rowOff>
    </xdr:to>
    <xdr:sp macro="" textlink="">
      <xdr:nvSpPr>
        <xdr:cNvPr id="137" name="楕円 136"/>
        <xdr:cNvSpPr/>
      </xdr:nvSpPr>
      <xdr:spPr>
        <a:xfrm>
          <a:off x="4584700" y="976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12510</xdr:rowOff>
    </xdr:from>
    <xdr:ext cx="599010" cy="259045"/>
    <xdr:sp macro="" textlink="">
      <xdr:nvSpPr>
        <xdr:cNvPr id="138" name="総務費該当値テキスト"/>
        <xdr:cNvSpPr txBox="1"/>
      </xdr:nvSpPr>
      <xdr:spPr>
        <a:xfrm>
          <a:off x="4686300" y="9613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29582</xdr:rowOff>
    </xdr:from>
    <xdr:to>
      <xdr:col>20</xdr:col>
      <xdr:colOff>38100</xdr:colOff>
      <xdr:row>57</xdr:row>
      <xdr:rowOff>131182</xdr:rowOff>
    </xdr:to>
    <xdr:sp macro="" textlink="">
      <xdr:nvSpPr>
        <xdr:cNvPr id="139" name="楕円 138"/>
        <xdr:cNvSpPr/>
      </xdr:nvSpPr>
      <xdr:spPr>
        <a:xfrm>
          <a:off x="3746500" y="98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147709</xdr:rowOff>
    </xdr:from>
    <xdr:ext cx="599010" cy="259045"/>
    <xdr:sp macro="" textlink="">
      <xdr:nvSpPr>
        <xdr:cNvPr id="140" name="テキスト ボックス 139"/>
        <xdr:cNvSpPr txBox="1"/>
      </xdr:nvSpPr>
      <xdr:spPr>
        <a:xfrm>
          <a:off x="3497795" y="9577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26977</xdr:rowOff>
    </xdr:from>
    <xdr:to>
      <xdr:col>15</xdr:col>
      <xdr:colOff>101600</xdr:colOff>
      <xdr:row>57</xdr:row>
      <xdr:rowOff>128577</xdr:rowOff>
    </xdr:to>
    <xdr:sp macro="" textlink="">
      <xdr:nvSpPr>
        <xdr:cNvPr id="141" name="楕円 140"/>
        <xdr:cNvSpPr/>
      </xdr:nvSpPr>
      <xdr:spPr>
        <a:xfrm>
          <a:off x="2857500" y="979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145104</xdr:rowOff>
    </xdr:from>
    <xdr:ext cx="599010" cy="259045"/>
    <xdr:sp macro="" textlink="">
      <xdr:nvSpPr>
        <xdr:cNvPr id="142" name="テキスト ボックス 141"/>
        <xdr:cNvSpPr txBox="1"/>
      </xdr:nvSpPr>
      <xdr:spPr>
        <a:xfrm>
          <a:off x="2608795" y="957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146372</xdr:rowOff>
    </xdr:from>
    <xdr:to>
      <xdr:col>10</xdr:col>
      <xdr:colOff>165100</xdr:colOff>
      <xdr:row>57</xdr:row>
      <xdr:rowOff>76522</xdr:rowOff>
    </xdr:to>
    <xdr:sp macro="" textlink="">
      <xdr:nvSpPr>
        <xdr:cNvPr id="143" name="楕円 142"/>
        <xdr:cNvSpPr/>
      </xdr:nvSpPr>
      <xdr:spPr>
        <a:xfrm>
          <a:off x="1968500" y="974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93049</xdr:rowOff>
    </xdr:from>
    <xdr:ext cx="599010" cy="259045"/>
    <xdr:sp macro="" textlink="">
      <xdr:nvSpPr>
        <xdr:cNvPr id="144" name="テキスト ボックス 143"/>
        <xdr:cNvSpPr txBox="1"/>
      </xdr:nvSpPr>
      <xdr:spPr>
        <a:xfrm>
          <a:off x="1719795" y="952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157825</xdr:rowOff>
    </xdr:from>
    <xdr:to>
      <xdr:col>6</xdr:col>
      <xdr:colOff>38100</xdr:colOff>
      <xdr:row>58</xdr:row>
      <xdr:rowOff>87975</xdr:rowOff>
    </xdr:to>
    <xdr:sp macro="" textlink="">
      <xdr:nvSpPr>
        <xdr:cNvPr id="145" name="楕円 144"/>
        <xdr:cNvSpPr/>
      </xdr:nvSpPr>
      <xdr:spPr>
        <a:xfrm>
          <a:off x="1079500" y="993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104502</xdr:rowOff>
    </xdr:from>
    <xdr:ext cx="599010" cy="259045"/>
    <xdr:sp macro="" textlink="">
      <xdr:nvSpPr>
        <xdr:cNvPr id="146" name="テキスト ボックス 145"/>
        <xdr:cNvSpPr txBox="1"/>
      </xdr:nvSpPr>
      <xdr:spPr>
        <a:xfrm>
          <a:off x="830795" y="970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11720</xdr:rowOff>
    </xdr:from>
    <xdr:to>
      <xdr:col>24</xdr:col>
      <xdr:colOff>63500</xdr:colOff>
      <xdr:row>75</xdr:row>
      <xdr:rowOff>76012</xdr:rowOff>
    </xdr:to>
    <xdr:cxnSp macro="">
      <xdr:nvCxnSpPr>
        <xdr:cNvPr id="174" name="直線コネクタ 173"/>
        <xdr:cNvCxnSpPr/>
      </xdr:nvCxnSpPr>
      <xdr:spPr>
        <a:xfrm flipV="1">
          <a:off x="3797300" y="12870470"/>
          <a:ext cx="838200" cy="6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32269</xdr:rowOff>
    </xdr:from>
    <xdr:ext cx="599010" cy="259045"/>
    <xdr:sp macro="" textlink="">
      <xdr:nvSpPr>
        <xdr:cNvPr id="175" name="民生費平均値テキスト"/>
        <xdr:cNvSpPr txBox="1"/>
      </xdr:nvSpPr>
      <xdr:spPr>
        <a:xfrm>
          <a:off x="4686300" y="1289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13124</xdr:rowOff>
    </xdr:from>
    <xdr:to>
      <xdr:col>19</xdr:col>
      <xdr:colOff>177800</xdr:colOff>
      <xdr:row>75</xdr:row>
      <xdr:rowOff>76012</xdr:rowOff>
    </xdr:to>
    <xdr:cxnSp macro="">
      <xdr:nvCxnSpPr>
        <xdr:cNvPr id="177" name="直線コネクタ 176"/>
        <xdr:cNvCxnSpPr/>
      </xdr:nvCxnSpPr>
      <xdr:spPr>
        <a:xfrm>
          <a:off x="2908300" y="12871874"/>
          <a:ext cx="889000" cy="6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31793</xdr:rowOff>
    </xdr:from>
    <xdr:ext cx="599010" cy="259045"/>
    <xdr:sp macro="" textlink="">
      <xdr:nvSpPr>
        <xdr:cNvPr id="179" name="テキスト ボックス 178"/>
        <xdr:cNvSpPr txBox="1"/>
      </xdr:nvSpPr>
      <xdr:spPr>
        <a:xfrm>
          <a:off x="3497795" y="1306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13124</xdr:rowOff>
    </xdr:from>
    <xdr:to>
      <xdr:col>15</xdr:col>
      <xdr:colOff>50800</xdr:colOff>
      <xdr:row>75</xdr:row>
      <xdr:rowOff>132403</xdr:rowOff>
    </xdr:to>
    <xdr:cxnSp macro="">
      <xdr:nvCxnSpPr>
        <xdr:cNvPr id="180" name="直線コネクタ 179"/>
        <xdr:cNvCxnSpPr/>
      </xdr:nvCxnSpPr>
      <xdr:spPr>
        <a:xfrm flipV="1">
          <a:off x="2019300" y="12871874"/>
          <a:ext cx="889000" cy="1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39541</xdr:rowOff>
    </xdr:from>
    <xdr:to>
      <xdr:col>10</xdr:col>
      <xdr:colOff>114300</xdr:colOff>
      <xdr:row>75</xdr:row>
      <xdr:rowOff>132403</xdr:rowOff>
    </xdr:to>
    <xdr:cxnSp macro="">
      <xdr:nvCxnSpPr>
        <xdr:cNvPr id="183" name="直線コネクタ 182"/>
        <xdr:cNvCxnSpPr/>
      </xdr:nvCxnSpPr>
      <xdr:spPr>
        <a:xfrm>
          <a:off x="1130300" y="12898291"/>
          <a:ext cx="889000" cy="9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118854</xdr:rowOff>
    </xdr:from>
    <xdr:ext cx="599010" cy="259045"/>
    <xdr:sp macro="" textlink="">
      <xdr:nvSpPr>
        <xdr:cNvPr id="185" name="テキスト ボックス 184"/>
        <xdr:cNvSpPr txBox="1"/>
      </xdr:nvSpPr>
      <xdr:spPr>
        <a:xfrm>
          <a:off x="1719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133525</xdr:rowOff>
    </xdr:from>
    <xdr:ext cx="599010" cy="259045"/>
    <xdr:sp macro="" textlink="">
      <xdr:nvSpPr>
        <xdr:cNvPr id="187" name="テキスト ボックス 186"/>
        <xdr:cNvSpPr txBox="1"/>
      </xdr:nvSpPr>
      <xdr:spPr>
        <a:xfrm>
          <a:off x="830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132370</xdr:rowOff>
    </xdr:from>
    <xdr:to>
      <xdr:col>24</xdr:col>
      <xdr:colOff>114300</xdr:colOff>
      <xdr:row>75</xdr:row>
      <xdr:rowOff>62520</xdr:rowOff>
    </xdr:to>
    <xdr:sp macro="" textlink="">
      <xdr:nvSpPr>
        <xdr:cNvPr id="193" name="楕円 192"/>
        <xdr:cNvSpPr/>
      </xdr:nvSpPr>
      <xdr:spPr>
        <a:xfrm>
          <a:off x="4584700" y="1281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155247</xdr:rowOff>
    </xdr:from>
    <xdr:ext cx="599010" cy="259045"/>
    <xdr:sp macro="" textlink="">
      <xdr:nvSpPr>
        <xdr:cNvPr id="194" name="民生費該当値テキスト"/>
        <xdr:cNvSpPr txBox="1"/>
      </xdr:nvSpPr>
      <xdr:spPr>
        <a:xfrm>
          <a:off x="4686300" y="1267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25212</xdr:rowOff>
    </xdr:from>
    <xdr:to>
      <xdr:col>20</xdr:col>
      <xdr:colOff>38100</xdr:colOff>
      <xdr:row>75</xdr:row>
      <xdr:rowOff>126812</xdr:rowOff>
    </xdr:to>
    <xdr:sp macro="" textlink="">
      <xdr:nvSpPr>
        <xdr:cNvPr id="195" name="楕円 194"/>
        <xdr:cNvSpPr/>
      </xdr:nvSpPr>
      <xdr:spPr>
        <a:xfrm>
          <a:off x="3746500" y="1288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143339</xdr:rowOff>
    </xdr:from>
    <xdr:ext cx="599010" cy="259045"/>
    <xdr:sp macro="" textlink="">
      <xdr:nvSpPr>
        <xdr:cNvPr id="196" name="テキスト ボックス 195"/>
        <xdr:cNvSpPr txBox="1"/>
      </xdr:nvSpPr>
      <xdr:spPr>
        <a:xfrm>
          <a:off x="3497795" y="12659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133774</xdr:rowOff>
    </xdr:from>
    <xdr:to>
      <xdr:col>15</xdr:col>
      <xdr:colOff>101600</xdr:colOff>
      <xdr:row>75</xdr:row>
      <xdr:rowOff>63924</xdr:rowOff>
    </xdr:to>
    <xdr:sp macro="" textlink="">
      <xdr:nvSpPr>
        <xdr:cNvPr id="197" name="楕円 196"/>
        <xdr:cNvSpPr/>
      </xdr:nvSpPr>
      <xdr:spPr>
        <a:xfrm>
          <a:off x="2857500" y="1282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80451</xdr:rowOff>
    </xdr:from>
    <xdr:ext cx="599010" cy="259045"/>
    <xdr:sp macro="" textlink="">
      <xdr:nvSpPr>
        <xdr:cNvPr id="198" name="テキスト ボックス 197"/>
        <xdr:cNvSpPr txBox="1"/>
      </xdr:nvSpPr>
      <xdr:spPr>
        <a:xfrm>
          <a:off x="2608795" y="1259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81603</xdr:rowOff>
    </xdr:from>
    <xdr:to>
      <xdr:col>10</xdr:col>
      <xdr:colOff>165100</xdr:colOff>
      <xdr:row>76</xdr:row>
      <xdr:rowOff>11753</xdr:rowOff>
    </xdr:to>
    <xdr:sp macro="" textlink="">
      <xdr:nvSpPr>
        <xdr:cNvPr id="199" name="楕円 198"/>
        <xdr:cNvSpPr/>
      </xdr:nvSpPr>
      <xdr:spPr>
        <a:xfrm>
          <a:off x="1968500" y="1294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28280</xdr:rowOff>
    </xdr:from>
    <xdr:ext cx="599010" cy="259045"/>
    <xdr:sp macro="" textlink="">
      <xdr:nvSpPr>
        <xdr:cNvPr id="200" name="テキスト ボックス 199"/>
        <xdr:cNvSpPr txBox="1"/>
      </xdr:nvSpPr>
      <xdr:spPr>
        <a:xfrm>
          <a:off x="1719795" y="12715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160191</xdr:rowOff>
    </xdr:from>
    <xdr:to>
      <xdr:col>6</xdr:col>
      <xdr:colOff>38100</xdr:colOff>
      <xdr:row>75</xdr:row>
      <xdr:rowOff>90341</xdr:rowOff>
    </xdr:to>
    <xdr:sp macro="" textlink="">
      <xdr:nvSpPr>
        <xdr:cNvPr id="201" name="楕円 200"/>
        <xdr:cNvSpPr/>
      </xdr:nvSpPr>
      <xdr:spPr>
        <a:xfrm>
          <a:off x="1079500" y="1284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106868</xdr:rowOff>
    </xdr:from>
    <xdr:ext cx="599010" cy="259045"/>
    <xdr:sp macro="" textlink="">
      <xdr:nvSpPr>
        <xdr:cNvPr id="202" name="テキスト ボックス 201"/>
        <xdr:cNvSpPr txBox="1"/>
      </xdr:nvSpPr>
      <xdr:spPr>
        <a:xfrm>
          <a:off x="830795" y="1262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52676</xdr:rowOff>
    </xdr:from>
    <xdr:to>
      <xdr:col>24</xdr:col>
      <xdr:colOff>63500</xdr:colOff>
      <xdr:row>97</xdr:row>
      <xdr:rowOff>115399</xdr:rowOff>
    </xdr:to>
    <xdr:cxnSp macro="">
      <xdr:nvCxnSpPr>
        <xdr:cNvPr id="229" name="直線コネクタ 228"/>
        <xdr:cNvCxnSpPr/>
      </xdr:nvCxnSpPr>
      <xdr:spPr>
        <a:xfrm flipV="1">
          <a:off x="3797300" y="16683326"/>
          <a:ext cx="838200" cy="6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161613</xdr:rowOff>
    </xdr:from>
    <xdr:to>
      <xdr:col>19</xdr:col>
      <xdr:colOff>177800</xdr:colOff>
      <xdr:row>97</xdr:row>
      <xdr:rowOff>115399</xdr:rowOff>
    </xdr:to>
    <xdr:cxnSp macro="">
      <xdr:nvCxnSpPr>
        <xdr:cNvPr id="232" name="直線コネクタ 231"/>
        <xdr:cNvCxnSpPr/>
      </xdr:nvCxnSpPr>
      <xdr:spPr>
        <a:xfrm>
          <a:off x="2908300" y="16620813"/>
          <a:ext cx="889000" cy="12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161613</xdr:rowOff>
    </xdr:from>
    <xdr:to>
      <xdr:col>15</xdr:col>
      <xdr:colOff>50800</xdr:colOff>
      <xdr:row>97</xdr:row>
      <xdr:rowOff>92298</xdr:rowOff>
    </xdr:to>
    <xdr:cxnSp macro="">
      <xdr:nvCxnSpPr>
        <xdr:cNvPr id="235" name="直線コネクタ 234"/>
        <xdr:cNvCxnSpPr/>
      </xdr:nvCxnSpPr>
      <xdr:spPr>
        <a:xfrm flipV="1">
          <a:off x="2019300" y="16620813"/>
          <a:ext cx="889000" cy="10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57904</xdr:rowOff>
    </xdr:from>
    <xdr:ext cx="534377" cy="259045"/>
    <xdr:sp macro="" textlink="">
      <xdr:nvSpPr>
        <xdr:cNvPr id="237" name="テキスト ボックス 236"/>
        <xdr:cNvSpPr txBox="1"/>
      </xdr:nvSpPr>
      <xdr:spPr>
        <a:xfrm>
          <a:off x="2641111" y="1668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92298</xdr:rowOff>
    </xdr:from>
    <xdr:to>
      <xdr:col>10</xdr:col>
      <xdr:colOff>114300</xdr:colOff>
      <xdr:row>97</xdr:row>
      <xdr:rowOff>135804</xdr:rowOff>
    </xdr:to>
    <xdr:cxnSp macro="">
      <xdr:nvCxnSpPr>
        <xdr:cNvPr id="238" name="直線コネクタ 237"/>
        <xdr:cNvCxnSpPr/>
      </xdr:nvCxnSpPr>
      <xdr:spPr>
        <a:xfrm flipV="1">
          <a:off x="1130300" y="16722948"/>
          <a:ext cx="889000" cy="4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124091</xdr:rowOff>
    </xdr:from>
    <xdr:ext cx="534377" cy="259045"/>
    <xdr:sp macro="" textlink="">
      <xdr:nvSpPr>
        <xdr:cNvPr id="242" name="テキスト ボックス 241"/>
        <xdr:cNvSpPr txBox="1"/>
      </xdr:nvSpPr>
      <xdr:spPr>
        <a:xfrm>
          <a:off x="863111" y="164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1876</xdr:rowOff>
    </xdr:from>
    <xdr:to>
      <xdr:col>24</xdr:col>
      <xdr:colOff>114300</xdr:colOff>
      <xdr:row>97</xdr:row>
      <xdr:rowOff>103476</xdr:rowOff>
    </xdr:to>
    <xdr:sp macro="" textlink="">
      <xdr:nvSpPr>
        <xdr:cNvPr id="248" name="楕円 247"/>
        <xdr:cNvSpPr/>
      </xdr:nvSpPr>
      <xdr:spPr>
        <a:xfrm>
          <a:off x="4584700" y="1663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99568</xdr:rowOff>
    </xdr:from>
    <xdr:ext cx="534377" cy="259045"/>
    <xdr:sp macro="" textlink="">
      <xdr:nvSpPr>
        <xdr:cNvPr id="249" name="衛生費該当値テキスト"/>
        <xdr:cNvSpPr txBox="1"/>
      </xdr:nvSpPr>
      <xdr:spPr>
        <a:xfrm>
          <a:off x="4686300" y="1655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64599</xdr:rowOff>
    </xdr:from>
    <xdr:to>
      <xdr:col>20</xdr:col>
      <xdr:colOff>38100</xdr:colOff>
      <xdr:row>97</xdr:row>
      <xdr:rowOff>166199</xdr:rowOff>
    </xdr:to>
    <xdr:sp macro="" textlink="">
      <xdr:nvSpPr>
        <xdr:cNvPr id="250" name="楕円 249"/>
        <xdr:cNvSpPr/>
      </xdr:nvSpPr>
      <xdr:spPr>
        <a:xfrm>
          <a:off x="3746500" y="1669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157326</xdr:rowOff>
    </xdr:from>
    <xdr:ext cx="534377" cy="259045"/>
    <xdr:sp macro="" textlink="">
      <xdr:nvSpPr>
        <xdr:cNvPr id="251" name="テキスト ボックス 250"/>
        <xdr:cNvSpPr txBox="1"/>
      </xdr:nvSpPr>
      <xdr:spPr>
        <a:xfrm>
          <a:off x="3530111" y="167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110813</xdr:rowOff>
    </xdr:from>
    <xdr:to>
      <xdr:col>15</xdr:col>
      <xdr:colOff>101600</xdr:colOff>
      <xdr:row>97</xdr:row>
      <xdr:rowOff>40963</xdr:rowOff>
    </xdr:to>
    <xdr:sp macro="" textlink="">
      <xdr:nvSpPr>
        <xdr:cNvPr id="252" name="楕円 251"/>
        <xdr:cNvSpPr/>
      </xdr:nvSpPr>
      <xdr:spPr>
        <a:xfrm>
          <a:off x="2857500" y="1657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57490</xdr:rowOff>
    </xdr:from>
    <xdr:ext cx="534377" cy="259045"/>
    <xdr:sp macro="" textlink="">
      <xdr:nvSpPr>
        <xdr:cNvPr id="253" name="テキスト ボックス 252"/>
        <xdr:cNvSpPr txBox="1"/>
      </xdr:nvSpPr>
      <xdr:spPr>
        <a:xfrm>
          <a:off x="2641111" y="1634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41498</xdr:rowOff>
    </xdr:from>
    <xdr:to>
      <xdr:col>10</xdr:col>
      <xdr:colOff>165100</xdr:colOff>
      <xdr:row>97</xdr:row>
      <xdr:rowOff>143098</xdr:rowOff>
    </xdr:to>
    <xdr:sp macro="" textlink="">
      <xdr:nvSpPr>
        <xdr:cNvPr id="254" name="楕円 253"/>
        <xdr:cNvSpPr/>
      </xdr:nvSpPr>
      <xdr:spPr>
        <a:xfrm>
          <a:off x="1968500" y="166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134225</xdr:rowOff>
    </xdr:from>
    <xdr:ext cx="534377" cy="259045"/>
    <xdr:sp macro="" textlink="">
      <xdr:nvSpPr>
        <xdr:cNvPr id="255" name="テキスト ボックス 254"/>
        <xdr:cNvSpPr txBox="1"/>
      </xdr:nvSpPr>
      <xdr:spPr>
        <a:xfrm>
          <a:off x="1752111" y="1676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85004</xdr:rowOff>
    </xdr:from>
    <xdr:to>
      <xdr:col>6</xdr:col>
      <xdr:colOff>38100</xdr:colOff>
      <xdr:row>98</xdr:row>
      <xdr:rowOff>15154</xdr:rowOff>
    </xdr:to>
    <xdr:sp macro="" textlink="">
      <xdr:nvSpPr>
        <xdr:cNvPr id="256" name="楕円 255"/>
        <xdr:cNvSpPr/>
      </xdr:nvSpPr>
      <xdr:spPr>
        <a:xfrm>
          <a:off x="1079500" y="1671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6281</xdr:rowOff>
    </xdr:from>
    <xdr:ext cx="534377" cy="259045"/>
    <xdr:sp macro="" textlink="">
      <xdr:nvSpPr>
        <xdr:cNvPr id="257" name="テキスト ボックス 256"/>
        <xdr:cNvSpPr txBox="1"/>
      </xdr:nvSpPr>
      <xdr:spPr>
        <a:xfrm>
          <a:off x="863111" y="1680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8"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94932</xdr:rowOff>
    </xdr:from>
    <xdr:to>
      <xdr:col>55</xdr:col>
      <xdr:colOff>0</xdr:colOff>
      <xdr:row>56</xdr:row>
      <xdr:rowOff>164899</xdr:rowOff>
    </xdr:to>
    <xdr:cxnSp macro="">
      <xdr:nvCxnSpPr>
        <xdr:cNvPr id="345" name="直線コネクタ 344"/>
        <xdr:cNvCxnSpPr/>
      </xdr:nvCxnSpPr>
      <xdr:spPr>
        <a:xfrm flipV="1">
          <a:off x="9639300" y="9524682"/>
          <a:ext cx="838200" cy="24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3228</xdr:rowOff>
    </xdr:from>
    <xdr:ext cx="534377" cy="259045"/>
    <xdr:sp macro="" textlink="">
      <xdr:nvSpPr>
        <xdr:cNvPr id="346" name="農林水産業費平均値テキスト"/>
        <xdr:cNvSpPr txBox="1"/>
      </xdr:nvSpPr>
      <xdr:spPr>
        <a:xfrm>
          <a:off x="10528300" y="977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164899</xdr:rowOff>
    </xdr:from>
    <xdr:to>
      <xdr:col>50</xdr:col>
      <xdr:colOff>114300</xdr:colOff>
      <xdr:row>57</xdr:row>
      <xdr:rowOff>87297</xdr:rowOff>
    </xdr:to>
    <xdr:cxnSp macro="">
      <xdr:nvCxnSpPr>
        <xdr:cNvPr id="348" name="直線コネクタ 347"/>
        <xdr:cNvCxnSpPr/>
      </xdr:nvCxnSpPr>
      <xdr:spPr>
        <a:xfrm flipV="1">
          <a:off x="8750300" y="9766099"/>
          <a:ext cx="889000" cy="9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134139</xdr:rowOff>
    </xdr:from>
    <xdr:ext cx="534377" cy="259045"/>
    <xdr:sp macro="" textlink="">
      <xdr:nvSpPr>
        <xdr:cNvPr id="350" name="テキスト ボックス 349"/>
        <xdr:cNvSpPr txBox="1"/>
      </xdr:nvSpPr>
      <xdr:spPr>
        <a:xfrm>
          <a:off x="9372111" y="990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87297</xdr:rowOff>
    </xdr:from>
    <xdr:to>
      <xdr:col>45</xdr:col>
      <xdr:colOff>177800</xdr:colOff>
      <xdr:row>58</xdr:row>
      <xdr:rowOff>27122</xdr:rowOff>
    </xdr:to>
    <xdr:cxnSp macro="">
      <xdr:nvCxnSpPr>
        <xdr:cNvPr id="351" name="直線コネクタ 350"/>
        <xdr:cNvCxnSpPr/>
      </xdr:nvCxnSpPr>
      <xdr:spPr>
        <a:xfrm flipV="1">
          <a:off x="7861300" y="9859947"/>
          <a:ext cx="889000" cy="11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130687</xdr:rowOff>
    </xdr:from>
    <xdr:ext cx="534377" cy="259045"/>
    <xdr:sp macro="" textlink="">
      <xdr:nvSpPr>
        <xdr:cNvPr id="353" name="テキスト ボックス 352"/>
        <xdr:cNvSpPr txBox="1"/>
      </xdr:nvSpPr>
      <xdr:spPr>
        <a:xfrm>
          <a:off x="8483111" y="9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3714</xdr:rowOff>
    </xdr:from>
    <xdr:to>
      <xdr:col>41</xdr:col>
      <xdr:colOff>50800</xdr:colOff>
      <xdr:row>58</xdr:row>
      <xdr:rowOff>27122</xdr:rowOff>
    </xdr:to>
    <xdr:cxnSp macro="">
      <xdr:nvCxnSpPr>
        <xdr:cNvPr id="354" name="直線コネクタ 353"/>
        <xdr:cNvCxnSpPr/>
      </xdr:nvCxnSpPr>
      <xdr:spPr>
        <a:xfrm>
          <a:off x="6972300" y="9947814"/>
          <a:ext cx="889000" cy="2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13624</xdr:rowOff>
    </xdr:from>
    <xdr:ext cx="534377" cy="259045"/>
    <xdr:sp macro="" textlink="">
      <xdr:nvSpPr>
        <xdr:cNvPr id="358" name="テキスト ボックス 357"/>
        <xdr:cNvSpPr txBox="1"/>
      </xdr:nvSpPr>
      <xdr:spPr>
        <a:xfrm>
          <a:off x="6705111" y="96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44132</xdr:rowOff>
    </xdr:from>
    <xdr:to>
      <xdr:col>55</xdr:col>
      <xdr:colOff>50800</xdr:colOff>
      <xdr:row>55</xdr:row>
      <xdr:rowOff>145732</xdr:rowOff>
    </xdr:to>
    <xdr:sp macro="" textlink="">
      <xdr:nvSpPr>
        <xdr:cNvPr id="364" name="楕円 363"/>
        <xdr:cNvSpPr/>
      </xdr:nvSpPr>
      <xdr:spPr>
        <a:xfrm>
          <a:off x="10426700" y="947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67009</xdr:rowOff>
    </xdr:from>
    <xdr:ext cx="534377" cy="259045"/>
    <xdr:sp macro="" textlink="">
      <xdr:nvSpPr>
        <xdr:cNvPr id="365" name="農林水産業費該当値テキスト"/>
        <xdr:cNvSpPr txBox="1"/>
      </xdr:nvSpPr>
      <xdr:spPr>
        <a:xfrm>
          <a:off x="10528300" y="932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114099</xdr:rowOff>
    </xdr:from>
    <xdr:to>
      <xdr:col>50</xdr:col>
      <xdr:colOff>165100</xdr:colOff>
      <xdr:row>57</xdr:row>
      <xdr:rowOff>44249</xdr:rowOff>
    </xdr:to>
    <xdr:sp macro="" textlink="">
      <xdr:nvSpPr>
        <xdr:cNvPr id="366" name="楕円 365"/>
        <xdr:cNvSpPr/>
      </xdr:nvSpPr>
      <xdr:spPr>
        <a:xfrm>
          <a:off x="9588500" y="971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60776</xdr:rowOff>
    </xdr:from>
    <xdr:ext cx="534377" cy="259045"/>
    <xdr:sp macro="" textlink="">
      <xdr:nvSpPr>
        <xdr:cNvPr id="367" name="テキスト ボックス 366"/>
        <xdr:cNvSpPr txBox="1"/>
      </xdr:nvSpPr>
      <xdr:spPr>
        <a:xfrm>
          <a:off x="9372111" y="949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36497</xdr:rowOff>
    </xdr:from>
    <xdr:to>
      <xdr:col>46</xdr:col>
      <xdr:colOff>38100</xdr:colOff>
      <xdr:row>57</xdr:row>
      <xdr:rowOff>138097</xdr:rowOff>
    </xdr:to>
    <xdr:sp macro="" textlink="">
      <xdr:nvSpPr>
        <xdr:cNvPr id="368" name="楕円 367"/>
        <xdr:cNvSpPr/>
      </xdr:nvSpPr>
      <xdr:spPr>
        <a:xfrm>
          <a:off x="8699500" y="980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154624</xdr:rowOff>
    </xdr:from>
    <xdr:ext cx="534377" cy="259045"/>
    <xdr:sp macro="" textlink="">
      <xdr:nvSpPr>
        <xdr:cNvPr id="369" name="テキスト ボックス 368"/>
        <xdr:cNvSpPr txBox="1"/>
      </xdr:nvSpPr>
      <xdr:spPr>
        <a:xfrm>
          <a:off x="8483111" y="958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147772</xdr:rowOff>
    </xdr:from>
    <xdr:to>
      <xdr:col>41</xdr:col>
      <xdr:colOff>101600</xdr:colOff>
      <xdr:row>58</xdr:row>
      <xdr:rowOff>77922</xdr:rowOff>
    </xdr:to>
    <xdr:sp macro="" textlink="">
      <xdr:nvSpPr>
        <xdr:cNvPr id="370" name="楕円 369"/>
        <xdr:cNvSpPr/>
      </xdr:nvSpPr>
      <xdr:spPr>
        <a:xfrm>
          <a:off x="7810500" y="992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69049</xdr:rowOff>
    </xdr:from>
    <xdr:ext cx="534377" cy="259045"/>
    <xdr:sp macro="" textlink="">
      <xdr:nvSpPr>
        <xdr:cNvPr id="371" name="テキスト ボックス 370"/>
        <xdr:cNvSpPr txBox="1"/>
      </xdr:nvSpPr>
      <xdr:spPr>
        <a:xfrm>
          <a:off x="7594111" y="1001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124364</xdr:rowOff>
    </xdr:from>
    <xdr:to>
      <xdr:col>36</xdr:col>
      <xdr:colOff>165100</xdr:colOff>
      <xdr:row>58</xdr:row>
      <xdr:rowOff>54514</xdr:rowOff>
    </xdr:to>
    <xdr:sp macro="" textlink="">
      <xdr:nvSpPr>
        <xdr:cNvPr id="372" name="楕円 371"/>
        <xdr:cNvSpPr/>
      </xdr:nvSpPr>
      <xdr:spPr>
        <a:xfrm>
          <a:off x="6921500" y="989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45641</xdr:rowOff>
    </xdr:from>
    <xdr:ext cx="534377" cy="259045"/>
    <xdr:sp macro="" textlink="">
      <xdr:nvSpPr>
        <xdr:cNvPr id="373" name="テキスト ボックス 372"/>
        <xdr:cNvSpPr txBox="1"/>
      </xdr:nvSpPr>
      <xdr:spPr>
        <a:xfrm>
          <a:off x="6705111" y="998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78691</xdr:rowOff>
    </xdr:from>
    <xdr:to>
      <xdr:col>55</xdr:col>
      <xdr:colOff>0</xdr:colOff>
      <xdr:row>78</xdr:row>
      <xdr:rowOff>97820</xdr:rowOff>
    </xdr:to>
    <xdr:cxnSp macro="">
      <xdr:nvCxnSpPr>
        <xdr:cNvPr id="400" name="直線コネクタ 399"/>
        <xdr:cNvCxnSpPr/>
      </xdr:nvCxnSpPr>
      <xdr:spPr>
        <a:xfrm flipV="1">
          <a:off x="9639300" y="13451791"/>
          <a:ext cx="838200" cy="1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92453</xdr:rowOff>
    </xdr:from>
    <xdr:to>
      <xdr:col>50</xdr:col>
      <xdr:colOff>114300</xdr:colOff>
      <xdr:row>78</xdr:row>
      <xdr:rowOff>97820</xdr:rowOff>
    </xdr:to>
    <xdr:cxnSp macro="">
      <xdr:nvCxnSpPr>
        <xdr:cNvPr id="403" name="直線コネクタ 402"/>
        <xdr:cNvCxnSpPr/>
      </xdr:nvCxnSpPr>
      <xdr:spPr>
        <a:xfrm>
          <a:off x="8750300" y="13465553"/>
          <a:ext cx="889000" cy="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77507</xdr:rowOff>
    </xdr:from>
    <xdr:to>
      <xdr:col>45</xdr:col>
      <xdr:colOff>177800</xdr:colOff>
      <xdr:row>78</xdr:row>
      <xdr:rowOff>92453</xdr:rowOff>
    </xdr:to>
    <xdr:cxnSp macro="">
      <xdr:nvCxnSpPr>
        <xdr:cNvPr id="406" name="直線コネクタ 405"/>
        <xdr:cNvCxnSpPr/>
      </xdr:nvCxnSpPr>
      <xdr:spPr>
        <a:xfrm>
          <a:off x="7861300" y="13450607"/>
          <a:ext cx="889000" cy="1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77507</xdr:rowOff>
    </xdr:from>
    <xdr:to>
      <xdr:col>41</xdr:col>
      <xdr:colOff>50800</xdr:colOff>
      <xdr:row>78</xdr:row>
      <xdr:rowOff>117791</xdr:rowOff>
    </xdr:to>
    <xdr:cxnSp macro="">
      <xdr:nvCxnSpPr>
        <xdr:cNvPr id="409" name="直線コネクタ 408"/>
        <xdr:cNvCxnSpPr/>
      </xdr:nvCxnSpPr>
      <xdr:spPr>
        <a:xfrm flipV="1">
          <a:off x="6972300" y="13450607"/>
          <a:ext cx="889000" cy="4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27891</xdr:rowOff>
    </xdr:from>
    <xdr:to>
      <xdr:col>55</xdr:col>
      <xdr:colOff>50800</xdr:colOff>
      <xdr:row>78</xdr:row>
      <xdr:rowOff>129491</xdr:rowOff>
    </xdr:to>
    <xdr:sp macro="" textlink="">
      <xdr:nvSpPr>
        <xdr:cNvPr id="419" name="楕円 418"/>
        <xdr:cNvSpPr/>
      </xdr:nvSpPr>
      <xdr:spPr>
        <a:xfrm>
          <a:off x="10426700" y="1340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114268</xdr:rowOff>
    </xdr:from>
    <xdr:ext cx="534377" cy="259045"/>
    <xdr:sp macro="" textlink="">
      <xdr:nvSpPr>
        <xdr:cNvPr id="420" name="商工費該当値テキスト"/>
        <xdr:cNvSpPr txBox="1"/>
      </xdr:nvSpPr>
      <xdr:spPr>
        <a:xfrm>
          <a:off x="10528300" y="1331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47020</xdr:rowOff>
    </xdr:from>
    <xdr:to>
      <xdr:col>50</xdr:col>
      <xdr:colOff>165100</xdr:colOff>
      <xdr:row>78</xdr:row>
      <xdr:rowOff>148620</xdr:rowOff>
    </xdr:to>
    <xdr:sp macro="" textlink="">
      <xdr:nvSpPr>
        <xdr:cNvPr id="421" name="楕円 420"/>
        <xdr:cNvSpPr/>
      </xdr:nvSpPr>
      <xdr:spPr>
        <a:xfrm>
          <a:off x="9588500" y="1342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139747</xdr:rowOff>
    </xdr:from>
    <xdr:ext cx="469744" cy="259045"/>
    <xdr:sp macro="" textlink="">
      <xdr:nvSpPr>
        <xdr:cNvPr id="422" name="テキスト ボックス 421"/>
        <xdr:cNvSpPr txBox="1"/>
      </xdr:nvSpPr>
      <xdr:spPr>
        <a:xfrm>
          <a:off x="9404428" y="1351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41653</xdr:rowOff>
    </xdr:from>
    <xdr:to>
      <xdr:col>46</xdr:col>
      <xdr:colOff>38100</xdr:colOff>
      <xdr:row>78</xdr:row>
      <xdr:rowOff>143253</xdr:rowOff>
    </xdr:to>
    <xdr:sp macro="" textlink="">
      <xdr:nvSpPr>
        <xdr:cNvPr id="423" name="楕円 422"/>
        <xdr:cNvSpPr/>
      </xdr:nvSpPr>
      <xdr:spPr>
        <a:xfrm>
          <a:off x="8699500" y="1341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134380</xdr:rowOff>
    </xdr:from>
    <xdr:ext cx="534377" cy="259045"/>
    <xdr:sp macro="" textlink="">
      <xdr:nvSpPr>
        <xdr:cNvPr id="424" name="テキスト ボックス 423"/>
        <xdr:cNvSpPr txBox="1"/>
      </xdr:nvSpPr>
      <xdr:spPr>
        <a:xfrm>
          <a:off x="8483111" y="1350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26707</xdr:rowOff>
    </xdr:from>
    <xdr:to>
      <xdr:col>41</xdr:col>
      <xdr:colOff>101600</xdr:colOff>
      <xdr:row>78</xdr:row>
      <xdr:rowOff>128307</xdr:rowOff>
    </xdr:to>
    <xdr:sp macro="" textlink="">
      <xdr:nvSpPr>
        <xdr:cNvPr id="425" name="楕円 424"/>
        <xdr:cNvSpPr/>
      </xdr:nvSpPr>
      <xdr:spPr>
        <a:xfrm>
          <a:off x="7810500" y="1339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119434</xdr:rowOff>
    </xdr:from>
    <xdr:ext cx="534377" cy="259045"/>
    <xdr:sp macro="" textlink="">
      <xdr:nvSpPr>
        <xdr:cNvPr id="426" name="テキスト ボックス 425"/>
        <xdr:cNvSpPr txBox="1"/>
      </xdr:nvSpPr>
      <xdr:spPr>
        <a:xfrm>
          <a:off x="7594111" y="1349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66991</xdr:rowOff>
    </xdr:from>
    <xdr:to>
      <xdr:col>36</xdr:col>
      <xdr:colOff>165100</xdr:colOff>
      <xdr:row>78</xdr:row>
      <xdr:rowOff>168591</xdr:rowOff>
    </xdr:to>
    <xdr:sp macro="" textlink="">
      <xdr:nvSpPr>
        <xdr:cNvPr id="427" name="楕円 426"/>
        <xdr:cNvSpPr/>
      </xdr:nvSpPr>
      <xdr:spPr>
        <a:xfrm>
          <a:off x="6921500" y="1344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159718</xdr:rowOff>
    </xdr:from>
    <xdr:ext cx="469744" cy="259045"/>
    <xdr:sp macro="" textlink="">
      <xdr:nvSpPr>
        <xdr:cNvPr id="428" name="テキスト ボックス 427"/>
        <xdr:cNvSpPr txBox="1"/>
      </xdr:nvSpPr>
      <xdr:spPr>
        <a:xfrm>
          <a:off x="6737428" y="1353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18672</xdr:rowOff>
    </xdr:from>
    <xdr:to>
      <xdr:col>55</xdr:col>
      <xdr:colOff>0</xdr:colOff>
      <xdr:row>96</xdr:row>
      <xdr:rowOff>64559</xdr:rowOff>
    </xdr:to>
    <xdr:cxnSp macro="">
      <xdr:nvCxnSpPr>
        <xdr:cNvPr id="457" name="直線コネクタ 456"/>
        <xdr:cNvCxnSpPr/>
      </xdr:nvCxnSpPr>
      <xdr:spPr>
        <a:xfrm>
          <a:off x="9639300" y="16477872"/>
          <a:ext cx="838200" cy="4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1109</xdr:rowOff>
    </xdr:from>
    <xdr:ext cx="534377" cy="259045"/>
    <xdr:sp macro="" textlink="">
      <xdr:nvSpPr>
        <xdr:cNvPr id="458" name="土木費平均値テキスト"/>
        <xdr:cNvSpPr txBox="1"/>
      </xdr:nvSpPr>
      <xdr:spPr>
        <a:xfrm>
          <a:off x="10528300" y="16460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18672</xdr:rowOff>
    </xdr:from>
    <xdr:to>
      <xdr:col>50</xdr:col>
      <xdr:colOff>114300</xdr:colOff>
      <xdr:row>96</xdr:row>
      <xdr:rowOff>147411</xdr:rowOff>
    </xdr:to>
    <xdr:cxnSp macro="">
      <xdr:nvCxnSpPr>
        <xdr:cNvPr id="460" name="直線コネクタ 459"/>
        <xdr:cNvCxnSpPr/>
      </xdr:nvCxnSpPr>
      <xdr:spPr>
        <a:xfrm flipV="1">
          <a:off x="8750300" y="16477872"/>
          <a:ext cx="889000" cy="12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118770</xdr:rowOff>
    </xdr:from>
    <xdr:ext cx="534377" cy="259045"/>
    <xdr:sp macro="" textlink="">
      <xdr:nvSpPr>
        <xdr:cNvPr id="462" name="テキスト ボックス 461"/>
        <xdr:cNvSpPr txBox="1"/>
      </xdr:nvSpPr>
      <xdr:spPr>
        <a:xfrm>
          <a:off x="9372111" y="165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98506</xdr:rowOff>
    </xdr:from>
    <xdr:to>
      <xdr:col>45</xdr:col>
      <xdr:colOff>177800</xdr:colOff>
      <xdr:row>96</xdr:row>
      <xdr:rowOff>147411</xdr:rowOff>
    </xdr:to>
    <xdr:cxnSp macro="">
      <xdr:nvCxnSpPr>
        <xdr:cNvPr id="463" name="直線コネクタ 462"/>
        <xdr:cNvCxnSpPr/>
      </xdr:nvCxnSpPr>
      <xdr:spPr>
        <a:xfrm>
          <a:off x="7861300" y="16557706"/>
          <a:ext cx="889000" cy="4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98506</xdr:rowOff>
    </xdr:from>
    <xdr:to>
      <xdr:col>41</xdr:col>
      <xdr:colOff>50800</xdr:colOff>
      <xdr:row>96</xdr:row>
      <xdr:rowOff>110958</xdr:rowOff>
    </xdr:to>
    <xdr:cxnSp macro="">
      <xdr:nvCxnSpPr>
        <xdr:cNvPr id="466" name="直線コネクタ 465"/>
        <xdr:cNvCxnSpPr/>
      </xdr:nvCxnSpPr>
      <xdr:spPr>
        <a:xfrm flipV="1">
          <a:off x="6972300" y="16557706"/>
          <a:ext cx="889000" cy="1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146194</xdr:rowOff>
    </xdr:from>
    <xdr:ext cx="534377" cy="259045"/>
    <xdr:sp macro="" textlink="">
      <xdr:nvSpPr>
        <xdr:cNvPr id="468" name="テキスト ボックス 467"/>
        <xdr:cNvSpPr txBox="1"/>
      </xdr:nvSpPr>
      <xdr:spPr>
        <a:xfrm>
          <a:off x="7594111" y="1660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14848</xdr:rowOff>
    </xdr:from>
    <xdr:ext cx="534377" cy="259045"/>
    <xdr:sp macro="" textlink="">
      <xdr:nvSpPr>
        <xdr:cNvPr id="470" name="テキスト ボックス 469"/>
        <xdr:cNvSpPr txBox="1"/>
      </xdr:nvSpPr>
      <xdr:spPr>
        <a:xfrm>
          <a:off x="6705111" y="166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13759</xdr:rowOff>
    </xdr:from>
    <xdr:to>
      <xdr:col>55</xdr:col>
      <xdr:colOff>50800</xdr:colOff>
      <xdr:row>96</xdr:row>
      <xdr:rowOff>115359</xdr:rowOff>
    </xdr:to>
    <xdr:sp macro="" textlink="">
      <xdr:nvSpPr>
        <xdr:cNvPr id="476" name="楕円 475"/>
        <xdr:cNvSpPr/>
      </xdr:nvSpPr>
      <xdr:spPr>
        <a:xfrm>
          <a:off x="10426700" y="1647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36636</xdr:rowOff>
    </xdr:from>
    <xdr:ext cx="534377" cy="259045"/>
    <xdr:sp macro="" textlink="">
      <xdr:nvSpPr>
        <xdr:cNvPr id="477" name="土木費該当値テキスト"/>
        <xdr:cNvSpPr txBox="1"/>
      </xdr:nvSpPr>
      <xdr:spPr>
        <a:xfrm>
          <a:off x="10528300" y="1632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139322</xdr:rowOff>
    </xdr:from>
    <xdr:to>
      <xdr:col>50</xdr:col>
      <xdr:colOff>165100</xdr:colOff>
      <xdr:row>96</xdr:row>
      <xdr:rowOff>69472</xdr:rowOff>
    </xdr:to>
    <xdr:sp macro="" textlink="">
      <xdr:nvSpPr>
        <xdr:cNvPr id="478" name="楕円 477"/>
        <xdr:cNvSpPr/>
      </xdr:nvSpPr>
      <xdr:spPr>
        <a:xfrm>
          <a:off x="9588500" y="1642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85999</xdr:rowOff>
    </xdr:from>
    <xdr:ext cx="534377" cy="259045"/>
    <xdr:sp macro="" textlink="">
      <xdr:nvSpPr>
        <xdr:cNvPr id="479" name="テキスト ボックス 478"/>
        <xdr:cNvSpPr txBox="1"/>
      </xdr:nvSpPr>
      <xdr:spPr>
        <a:xfrm>
          <a:off x="9372111" y="1620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96611</xdr:rowOff>
    </xdr:from>
    <xdr:to>
      <xdr:col>46</xdr:col>
      <xdr:colOff>38100</xdr:colOff>
      <xdr:row>97</xdr:row>
      <xdr:rowOff>26761</xdr:rowOff>
    </xdr:to>
    <xdr:sp macro="" textlink="">
      <xdr:nvSpPr>
        <xdr:cNvPr id="480" name="楕円 479"/>
        <xdr:cNvSpPr/>
      </xdr:nvSpPr>
      <xdr:spPr>
        <a:xfrm>
          <a:off x="8699500" y="1655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17888</xdr:rowOff>
    </xdr:from>
    <xdr:ext cx="534377" cy="259045"/>
    <xdr:sp macro="" textlink="">
      <xdr:nvSpPr>
        <xdr:cNvPr id="481" name="テキスト ボックス 480"/>
        <xdr:cNvSpPr txBox="1"/>
      </xdr:nvSpPr>
      <xdr:spPr>
        <a:xfrm>
          <a:off x="8483111" y="1664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47706</xdr:rowOff>
    </xdr:from>
    <xdr:to>
      <xdr:col>41</xdr:col>
      <xdr:colOff>101600</xdr:colOff>
      <xdr:row>96</xdr:row>
      <xdr:rowOff>149306</xdr:rowOff>
    </xdr:to>
    <xdr:sp macro="" textlink="">
      <xdr:nvSpPr>
        <xdr:cNvPr id="482" name="楕円 481"/>
        <xdr:cNvSpPr/>
      </xdr:nvSpPr>
      <xdr:spPr>
        <a:xfrm>
          <a:off x="7810500" y="1650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165833</xdr:rowOff>
    </xdr:from>
    <xdr:ext cx="534377" cy="259045"/>
    <xdr:sp macro="" textlink="">
      <xdr:nvSpPr>
        <xdr:cNvPr id="483" name="テキスト ボックス 482"/>
        <xdr:cNvSpPr txBox="1"/>
      </xdr:nvSpPr>
      <xdr:spPr>
        <a:xfrm>
          <a:off x="7594111" y="1628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60158</xdr:rowOff>
    </xdr:from>
    <xdr:to>
      <xdr:col>36</xdr:col>
      <xdr:colOff>165100</xdr:colOff>
      <xdr:row>96</xdr:row>
      <xdr:rowOff>161758</xdr:rowOff>
    </xdr:to>
    <xdr:sp macro="" textlink="">
      <xdr:nvSpPr>
        <xdr:cNvPr id="484" name="楕円 483"/>
        <xdr:cNvSpPr/>
      </xdr:nvSpPr>
      <xdr:spPr>
        <a:xfrm>
          <a:off x="6921500" y="1651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6835</xdr:rowOff>
    </xdr:from>
    <xdr:ext cx="534377" cy="259045"/>
    <xdr:sp macro="" textlink="">
      <xdr:nvSpPr>
        <xdr:cNvPr id="485" name="テキスト ボックス 484"/>
        <xdr:cNvSpPr txBox="1"/>
      </xdr:nvSpPr>
      <xdr:spPr>
        <a:xfrm>
          <a:off x="6705111" y="1629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86368</xdr:rowOff>
    </xdr:from>
    <xdr:to>
      <xdr:col>85</xdr:col>
      <xdr:colOff>127000</xdr:colOff>
      <xdr:row>34</xdr:row>
      <xdr:rowOff>140957</xdr:rowOff>
    </xdr:to>
    <xdr:cxnSp macro="">
      <xdr:nvCxnSpPr>
        <xdr:cNvPr id="512" name="直線コネクタ 511"/>
        <xdr:cNvCxnSpPr/>
      </xdr:nvCxnSpPr>
      <xdr:spPr>
        <a:xfrm flipV="1">
          <a:off x="15481300" y="5915668"/>
          <a:ext cx="838200" cy="5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13" name="消防費平均値テキスト"/>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129848</xdr:rowOff>
    </xdr:from>
    <xdr:to>
      <xdr:col>81</xdr:col>
      <xdr:colOff>50800</xdr:colOff>
      <xdr:row>34</xdr:row>
      <xdr:rowOff>140957</xdr:rowOff>
    </xdr:to>
    <xdr:cxnSp macro="">
      <xdr:nvCxnSpPr>
        <xdr:cNvPr id="515" name="直線コネクタ 514"/>
        <xdr:cNvCxnSpPr/>
      </xdr:nvCxnSpPr>
      <xdr:spPr>
        <a:xfrm>
          <a:off x="14592300" y="5444798"/>
          <a:ext cx="889000" cy="52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101366</xdr:rowOff>
    </xdr:from>
    <xdr:ext cx="534377" cy="259045"/>
    <xdr:sp macro="" textlink="">
      <xdr:nvSpPr>
        <xdr:cNvPr id="517" name="テキスト ボックス 516"/>
        <xdr:cNvSpPr txBox="1"/>
      </xdr:nvSpPr>
      <xdr:spPr>
        <a:xfrm>
          <a:off x="15214111" y="6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129848</xdr:rowOff>
    </xdr:from>
    <xdr:to>
      <xdr:col>76</xdr:col>
      <xdr:colOff>114300</xdr:colOff>
      <xdr:row>35</xdr:row>
      <xdr:rowOff>32669</xdr:rowOff>
    </xdr:to>
    <xdr:cxnSp macro="">
      <xdr:nvCxnSpPr>
        <xdr:cNvPr id="518" name="直線コネクタ 517"/>
        <xdr:cNvCxnSpPr/>
      </xdr:nvCxnSpPr>
      <xdr:spPr>
        <a:xfrm flipV="1">
          <a:off x="13703300" y="5444798"/>
          <a:ext cx="889000" cy="58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80997</xdr:rowOff>
    </xdr:from>
    <xdr:ext cx="534377" cy="259045"/>
    <xdr:sp macro="" textlink="">
      <xdr:nvSpPr>
        <xdr:cNvPr id="520" name="テキスト ボックス 519"/>
        <xdr:cNvSpPr txBox="1"/>
      </xdr:nvSpPr>
      <xdr:spPr>
        <a:xfrm>
          <a:off x="14325111" y="60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20896</xdr:rowOff>
    </xdr:from>
    <xdr:to>
      <xdr:col>71</xdr:col>
      <xdr:colOff>177800</xdr:colOff>
      <xdr:row>35</xdr:row>
      <xdr:rowOff>32669</xdr:rowOff>
    </xdr:to>
    <xdr:cxnSp macro="">
      <xdr:nvCxnSpPr>
        <xdr:cNvPr id="521" name="直線コネクタ 520"/>
        <xdr:cNvCxnSpPr/>
      </xdr:nvCxnSpPr>
      <xdr:spPr>
        <a:xfrm>
          <a:off x="12814300" y="5850196"/>
          <a:ext cx="889000" cy="18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94121</xdr:rowOff>
    </xdr:from>
    <xdr:ext cx="534377" cy="259045"/>
    <xdr:sp macro="" textlink="">
      <xdr:nvSpPr>
        <xdr:cNvPr id="523" name="テキスト ボックス 522"/>
        <xdr:cNvSpPr txBox="1"/>
      </xdr:nvSpPr>
      <xdr:spPr>
        <a:xfrm>
          <a:off x="13436111" y="57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126443</xdr:rowOff>
    </xdr:from>
    <xdr:ext cx="534377" cy="259045"/>
    <xdr:sp macro="" textlink="">
      <xdr:nvSpPr>
        <xdr:cNvPr id="525" name="テキスト ボックス 524"/>
        <xdr:cNvSpPr txBox="1"/>
      </xdr:nvSpPr>
      <xdr:spPr>
        <a:xfrm>
          <a:off x="12547111" y="612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35568</xdr:rowOff>
    </xdr:from>
    <xdr:to>
      <xdr:col>85</xdr:col>
      <xdr:colOff>177800</xdr:colOff>
      <xdr:row>34</xdr:row>
      <xdr:rowOff>137168</xdr:rowOff>
    </xdr:to>
    <xdr:sp macro="" textlink="">
      <xdr:nvSpPr>
        <xdr:cNvPr id="531" name="楕円 530"/>
        <xdr:cNvSpPr/>
      </xdr:nvSpPr>
      <xdr:spPr>
        <a:xfrm>
          <a:off x="16268700" y="586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58445</xdr:rowOff>
    </xdr:from>
    <xdr:ext cx="534377" cy="259045"/>
    <xdr:sp macro="" textlink="">
      <xdr:nvSpPr>
        <xdr:cNvPr id="532" name="消防費該当値テキスト"/>
        <xdr:cNvSpPr txBox="1"/>
      </xdr:nvSpPr>
      <xdr:spPr>
        <a:xfrm>
          <a:off x="16370300" y="571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90157</xdr:rowOff>
    </xdr:from>
    <xdr:to>
      <xdr:col>81</xdr:col>
      <xdr:colOff>101600</xdr:colOff>
      <xdr:row>35</xdr:row>
      <xdr:rowOff>20307</xdr:rowOff>
    </xdr:to>
    <xdr:sp macro="" textlink="">
      <xdr:nvSpPr>
        <xdr:cNvPr id="533" name="楕円 532"/>
        <xdr:cNvSpPr/>
      </xdr:nvSpPr>
      <xdr:spPr>
        <a:xfrm>
          <a:off x="15430500" y="591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36834</xdr:rowOff>
    </xdr:from>
    <xdr:ext cx="534377" cy="259045"/>
    <xdr:sp macro="" textlink="">
      <xdr:nvSpPr>
        <xdr:cNvPr id="534" name="テキスト ボックス 533"/>
        <xdr:cNvSpPr txBox="1"/>
      </xdr:nvSpPr>
      <xdr:spPr>
        <a:xfrm>
          <a:off x="15214111" y="569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79048</xdr:rowOff>
    </xdr:from>
    <xdr:to>
      <xdr:col>76</xdr:col>
      <xdr:colOff>165100</xdr:colOff>
      <xdr:row>32</xdr:row>
      <xdr:rowOff>9198</xdr:rowOff>
    </xdr:to>
    <xdr:sp macro="" textlink="">
      <xdr:nvSpPr>
        <xdr:cNvPr id="535" name="楕円 534"/>
        <xdr:cNvSpPr/>
      </xdr:nvSpPr>
      <xdr:spPr>
        <a:xfrm>
          <a:off x="14541500" y="539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25725</xdr:rowOff>
    </xdr:from>
    <xdr:ext cx="534377" cy="259045"/>
    <xdr:sp macro="" textlink="">
      <xdr:nvSpPr>
        <xdr:cNvPr id="536" name="テキスト ボックス 535"/>
        <xdr:cNvSpPr txBox="1"/>
      </xdr:nvSpPr>
      <xdr:spPr>
        <a:xfrm>
          <a:off x="14325111" y="516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153319</xdr:rowOff>
    </xdr:from>
    <xdr:to>
      <xdr:col>72</xdr:col>
      <xdr:colOff>38100</xdr:colOff>
      <xdr:row>35</xdr:row>
      <xdr:rowOff>83469</xdr:rowOff>
    </xdr:to>
    <xdr:sp macro="" textlink="">
      <xdr:nvSpPr>
        <xdr:cNvPr id="537" name="楕円 536"/>
        <xdr:cNvSpPr/>
      </xdr:nvSpPr>
      <xdr:spPr>
        <a:xfrm>
          <a:off x="13652500" y="598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74596</xdr:rowOff>
    </xdr:from>
    <xdr:ext cx="534377" cy="259045"/>
    <xdr:sp macro="" textlink="">
      <xdr:nvSpPr>
        <xdr:cNvPr id="538" name="テキスト ボックス 537"/>
        <xdr:cNvSpPr txBox="1"/>
      </xdr:nvSpPr>
      <xdr:spPr>
        <a:xfrm>
          <a:off x="13436111" y="607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141546</xdr:rowOff>
    </xdr:from>
    <xdr:to>
      <xdr:col>67</xdr:col>
      <xdr:colOff>101600</xdr:colOff>
      <xdr:row>34</xdr:row>
      <xdr:rowOff>71696</xdr:rowOff>
    </xdr:to>
    <xdr:sp macro="" textlink="">
      <xdr:nvSpPr>
        <xdr:cNvPr id="539" name="楕円 538"/>
        <xdr:cNvSpPr/>
      </xdr:nvSpPr>
      <xdr:spPr>
        <a:xfrm>
          <a:off x="12763500" y="579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88223</xdr:rowOff>
    </xdr:from>
    <xdr:ext cx="534377" cy="259045"/>
    <xdr:sp macro="" textlink="">
      <xdr:nvSpPr>
        <xdr:cNvPr id="540" name="テキスト ボックス 539"/>
        <xdr:cNvSpPr txBox="1"/>
      </xdr:nvSpPr>
      <xdr:spPr>
        <a:xfrm>
          <a:off x="12547111" y="557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77196</xdr:rowOff>
    </xdr:from>
    <xdr:to>
      <xdr:col>85</xdr:col>
      <xdr:colOff>127000</xdr:colOff>
      <xdr:row>57</xdr:row>
      <xdr:rowOff>35706</xdr:rowOff>
    </xdr:to>
    <xdr:cxnSp macro="">
      <xdr:nvCxnSpPr>
        <xdr:cNvPr id="567" name="直線コネクタ 566"/>
        <xdr:cNvCxnSpPr/>
      </xdr:nvCxnSpPr>
      <xdr:spPr>
        <a:xfrm flipV="1">
          <a:off x="15481300" y="9678396"/>
          <a:ext cx="838200" cy="12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97672</xdr:rowOff>
    </xdr:from>
    <xdr:ext cx="534377" cy="259045"/>
    <xdr:sp macro="" textlink="">
      <xdr:nvSpPr>
        <xdr:cNvPr id="568" name="教育費平均値テキスト"/>
        <xdr:cNvSpPr txBox="1"/>
      </xdr:nvSpPr>
      <xdr:spPr>
        <a:xfrm>
          <a:off x="16370300" y="9698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35706</xdr:rowOff>
    </xdr:from>
    <xdr:to>
      <xdr:col>81</xdr:col>
      <xdr:colOff>50800</xdr:colOff>
      <xdr:row>57</xdr:row>
      <xdr:rowOff>73347</xdr:rowOff>
    </xdr:to>
    <xdr:cxnSp macro="">
      <xdr:nvCxnSpPr>
        <xdr:cNvPr id="570" name="直線コネクタ 569"/>
        <xdr:cNvCxnSpPr/>
      </xdr:nvCxnSpPr>
      <xdr:spPr>
        <a:xfrm flipV="1">
          <a:off x="14592300" y="9808356"/>
          <a:ext cx="889000" cy="3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8968</xdr:rowOff>
    </xdr:from>
    <xdr:to>
      <xdr:col>76</xdr:col>
      <xdr:colOff>114300</xdr:colOff>
      <xdr:row>57</xdr:row>
      <xdr:rowOff>73347</xdr:rowOff>
    </xdr:to>
    <xdr:cxnSp macro="">
      <xdr:nvCxnSpPr>
        <xdr:cNvPr id="573" name="直線コネクタ 572"/>
        <xdr:cNvCxnSpPr/>
      </xdr:nvCxnSpPr>
      <xdr:spPr>
        <a:xfrm>
          <a:off x="13703300" y="9781618"/>
          <a:ext cx="889000" cy="6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8968</xdr:rowOff>
    </xdr:from>
    <xdr:to>
      <xdr:col>71</xdr:col>
      <xdr:colOff>177800</xdr:colOff>
      <xdr:row>57</xdr:row>
      <xdr:rowOff>40981</xdr:rowOff>
    </xdr:to>
    <xdr:cxnSp macro="">
      <xdr:nvCxnSpPr>
        <xdr:cNvPr id="576" name="直線コネクタ 575"/>
        <xdr:cNvCxnSpPr/>
      </xdr:nvCxnSpPr>
      <xdr:spPr>
        <a:xfrm flipV="1">
          <a:off x="12814300" y="9781618"/>
          <a:ext cx="889000" cy="3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78" name="テキスト ボックス 577"/>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0" name="テキスト ボックス 579"/>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26396</xdr:rowOff>
    </xdr:from>
    <xdr:to>
      <xdr:col>85</xdr:col>
      <xdr:colOff>177800</xdr:colOff>
      <xdr:row>56</xdr:row>
      <xdr:rowOff>127996</xdr:rowOff>
    </xdr:to>
    <xdr:sp macro="" textlink="">
      <xdr:nvSpPr>
        <xdr:cNvPr id="586" name="楕円 585"/>
        <xdr:cNvSpPr/>
      </xdr:nvSpPr>
      <xdr:spPr>
        <a:xfrm>
          <a:off x="16268700" y="962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49273</xdr:rowOff>
    </xdr:from>
    <xdr:ext cx="534377" cy="259045"/>
    <xdr:sp macro="" textlink="">
      <xdr:nvSpPr>
        <xdr:cNvPr id="587" name="教育費該当値テキスト"/>
        <xdr:cNvSpPr txBox="1"/>
      </xdr:nvSpPr>
      <xdr:spPr>
        <a:xfrm>
          <a:off x="16370300" y="947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156356</xdr:rowOff>
    </xdr:from>
    <xdr:to>
      <xdr:col>81</xdr:col>
      <xdr:colOff>101600</xdr:colOff>
      <xdr:row>57</xdr:row>
      <xdr:rowOff>86506</xdr:rowOff>
    </xdr:to>
    <xdr:sp macro="" textlink="">
      <xdr:nvSpPr>
        <xdr:cNvPr id="588" name="楕円 587"/>
        <xdr:cNvSpPr/>
      </xdr:nvSpPr>
      <xdr:spPr>
        <a:xfrm>
          <a:off x="15430500" y="975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77633</xdr:rowOff>
    </xdr:from>
    <xdr:ext cx="534377" cy="259045"/>
    <xdr:sp macro="" textlink="">
      <xdr:nvSpPr>
        <xdr:cNvPr id="589" name="テキスト ボックス 588"/>
        <xdr:cNvSpPr txBox="1"/>
      </xdr:nvSpPr>
      <xdr:spPr>
        <a:xfrm>
          <a:off x="15214111" y="985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22547</xdr:rowOff>
    </xdr:from>
    <xdr:to>
      <xdr:col>76</xdr:col>
      <xdr:colOff>165100</xdr:colOff>
      <xdr:row>57</xdr:row>
      <xdr:rowOff>124147</xdr:rowOff>
    </xdr:to>
    <xdr:sp macro="" textlink="">
      <xdr:nvSpPr>
        <xdr:cNvPr id="590" name="楕円 589"/>
        <xdr:cNvSpPr/>
      </xdr:nvSpPr>
      <xdr:spPr>
        <a:xfrm>
          <a:off x="14541500" y="979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115274</xdr:rowOff>
    </xdr:from>
    <xdr:ext cx="534377" cy="259045"/>
    <xdr:sp macro="" textlink="">
      <xdr:nvSpPr>
        <xdr:cNvPr id="591" name="テキスト ボックス 590"/>
        <xdr:cNvSpPr txBox="1"/>
      </xdr:nvSpPr>
      <xdr:spPr>
        <a:xfrm>
          <a:off x="14325111" y="988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129618</xdr:rowOff>
    </xdr:from>
    <xdr:to>
      <xdr:col>72</xdr:col>
      <xdr:colOff>38100</xdr:colOff>
      <xdr:row>57</xdr:row>
      <xdr:rowOff>59768</xdr:rowOff>
    </xdr:to>
    <xdr:sp macro="" textlink="">
      <xdr:nvSpPr>
        <xdr:cNvPr id="592" name="楕円 591"/>
        <xdr:cNvSpPr/>
      </xdr:nvSpPr>
      <xdr:spPr>
        <a:xfrm>
          <a:off x="13652500" y="973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50895</xdr:rowOff>
    </xdr:from>
    <xdr:ext cx="534377" cy="259045"/>
    <xdr:sp macro="" textlink="">
      <xdr:nvSpPr>
        <xdr:cNvPr id="593" name="テキスト ボックス 592"/>
        <xdr:cNvSpPr txBox="1"/>
      </xdr:nvSpPr>
      <xdr:spPr>
        <a:xfrm>
          <a:off x="13436111" y="982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161631</xdr:rowOff>
    </xdr:from>
    <xdr:to>
      <xdr:col>67</xdr:col>
      <xdr:colOff>101600</xdr:colOff>
      <xdr:row>57</xdr:row>
      <xdr:rowOff>91781</xdr:rowOff>
    </xdr:to>
    <xdr:sp macro="" textlink="">
      <xdr:nvSpPr>
        <xdr:cNvPr id="594" name="楕円 593"/>
        <xdr:cNvSpPr/>
      </xdr:nvSpPr>
      <xdr:spPr>
        <a:xfrm>
          <a:off x="12763500" y="97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82908</xdr:rowOff>
    </xdr:from>
    <xdr:ext cx="534377" cy="259045"/>
    <xdr:sp macro="" textlink="">
      <xdr:nvSpPr>
        <xdr:cNvPr id="595" name="テキスト ボックス 594"/>
        <xdr:cNvSpPr txBox="1"/>
      </xdr:nvSpPr>
      <xdr:spPr>
        <a:xfrm>
          <a:off x="12547111" y="985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84874</xdr:rowOff>
    </xdr:from>
    <xdr:to>
      <xdr:col>85</xdr:col>
      <xdr:colOff>127000</xdr:colOff>
      <xdr:row>78</xdr:row>
      <xdr:rowOff>124613</xdr:rowOff>
    </xdr:to>
    <xdr:cxnSp macro="">
      <xdr:nvCxnSpPr>
        <xdr:cNvPr id="624" name="直線コネクタ 623"/>
        <xdr:cNvCxnSpPr/>
      </xdr:nvCxnSpPr>
      <xdr:spPr>
        <a:xfrm>
          <a:off x="15481300" y="13457974"/>
          <a:ext cx="838200" cy="3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84874</xdr:rowOff>
    </xdr:from>
    <xdr:to>
      <xdr:col>81</xdr:col>
      <xdr:colOff>50800</xdr:colOff>
      <xdr:row>78</xdr:row>
      <xdr:rowOff>164782</xdr:rowOff>
    </xdr:to>
    <xdr:cxnSp macro="">
      <xdr:nvCxnSpPr>
        <xdr:cNvPr id="627" name="直線コネクタ 626"/>
        <xdr:cNvCxnSpPr/>
      </xdr:nvCxnSpPr>
      <xdr:spPr>
        <a:xfrm flipV="1">
          <a:off x="14592300" y="13457974"/>
          <a:ext cx="889000" cy="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145470</xdr:rowOff>
    </xdr:from>
    <xdr:ext cx="469744" cy="259045"/>
    <xdr:sp macro="" textlink="">
      <xdr:nvSpPr>
        <xdr:cNvPr id="629" name="テキスト ボックス 628"/>
        <xdr:cNvSpPr txBox="1"/>
      </xdr:nvSpPr>
      <xdr:spPr>
        <a:xfrm>
          <a:off x="15246428" y="1351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139485</xdr:rowOff>
    </xdr:from>
    <xdr:to>
      <xdr:col>76</xdr:col>
      <xdr:colOff>114300</xdr:colOff>
      <xdr:row>78</xdr:row>
      <xdr:rowOff>164782</xdr:rowOff>
    </xdr:to>
    <xdr:cxnSp macro="">
      <xdr:nvCxnSpPr>
        <xdr:cNvPr id="630" name="直線コネクタ 629"/>
        <xdr:cNvCxnSpPr/>
      </xdr:nvCxnSpPr>
      <xdr:spPr>
        <a:xfrm>
          <a:off x="13703300" y="13512585"/>
          <a:ext cx="889000" cy="2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139485</xdr:rowOff>
    </xdr:from>
    <xdr:to>
      <xdr:col>71</xdr:col>
      <xdr:colOff>177800</xdr:colOff>
      <xdr:row>79</xdr:row>
      <xdr:rowOff>7913</xdr:rowOff>
    </xdr:to>
    <xdr:cxnSp macro="">
      <xdr:nvCxnSpPr>
        <xdr:cNvPr id="633" name="直線コネクタ 632"/>
        <xdr:cNvCxnSpPr/>
      </xdr:nvCxnSpPr>
      <xdr:spPr>
        <a:xfrm flipV="1">
          <a:off x="12814300" y="13512585"/>
          <a:ext cx="889000" cy="3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7" name="テキスト ボックス 636"/>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43" name="楕円 642"/>
        <xdr:cNvSpPr/>
      </xdr:nvSpPr>
      <xdr:spPr>
        <a:xfrm>
          <a:off x="16268700" y="1344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44645</xdr:rowOff>
    </xdr:from>
    <xdr:ext cx="469744" cy="259045"/>
    <xdr:sp macro="" textlink="">
      <xdr:nvSpPr>
        <xdr:cNvPr id="644" name="災害復旧費該当値テキスト"/>
        <xdr:cNvSpPr txBox="1"/>
      </xdr:nvSpPr>
      <xdr:spPr>
        <a:xfrm>
          <a:off x="16370300" y="1341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34074</xdr:rowOff>
    </xdr:from>
    <xdr:to>
      <xdr:col>81</xdr:col>
      <xdr:colOff>101600</xdr:colOff>
      <xdr:row>78</xdr:row>
      <xdr:rowOff>135674</xdr:rowOff>
    </xdr:to>
    <xdr:sp macro="" textlink="">
      <xdr:nvSpPr>
        <xdr:cNvPr id="645" name="楕円 644"/>
        <xdr:cNvSpPr/>
      </xdr:nvSpPr>
      <xdr:spPr>
        <a:xfrm>
          <a:off x="15430500" y="1340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152201</xdr:rowOff>
    </xdr:from>
    <xdr:ext cx="534377" cy="259045"/>
    <xdr:sp macro="" textlink="">
      <xdr:nvSpPr>
        <xdr:cNvPr id="646" name="テキスト ボックス 645"/>
        <xdr:cNvSpPr txBox="1"/>
      </xdr:nvSpPr>
      <xdr:spPr>
        <a:xfrm>
          <a:off x="15214111" y="1318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113982</xdr:rowOff>
    </xdr:from>
    <xdr:to>
      <xdr:col>76</xdr:col>
      <xdr:colOff>165100</xdr:colOff>
      <xdr:row>79</xdr:row>
      <xdr:rowOff>44132</xdr:rowOff>
    </xdr:to>
    <xdr:sp macro="" textlink="">
      <xdr:nvSpPr>
        <xdr:cNvPr id="647" name="楕円 646"/>
        <xdr:cNvSpPr/>
      </xdr:nvSpPr>
      <xdr:spPr>
        <a:xfrm>
          <a:off x="14541500" y="1348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35259</xdr:rowOff>
    </xdr:from>
    <xdr:ext cx="469744" cy="259045"/>
    <xdr:sp macro="" textlink="">
      <xdr:nvSpPr>
        <xdr:cNvPr id="648" name="テキスト ボックス 647"/>
        <xdr:cNvSpPr txBox="1"/>
      </xdr:nvSpPr>
      <xdr:spPr>
        <a:xfrm>
          <a:off x="14357428" y="1357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88685</xdr:rowOff>
    </xdr:from>
    <xdr:to>
      <xdr:col>72</xdr:col>
      <xdr:colOff>38100</xdr:colOff>
      <xdr:row>79</xdr:row>
      <xdr:rowOff>18835</xdr:rowOff>
    </xdr:to>
    <xdr:sp macro="" textlink="">
      <xdr:nvSpPr>
        <xdr:cNvPr id="649" name="楕円 648"/>
        <xdr:cNvSpPr/>
      </xdr:nvSpPr>
      <xdr:spPr>
        <a:xfrm>
          <a:off x="13652500" y="1346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9962</xdr:rowOff>
    </xdr:from>
    <xdr:ext cx="469744" cy="259045"/>
    <xdr:sp macro="" textlink="">
      <xdr:nvSpPr>
        <xdr:cNvPr id="650" name="テキスト ボックス 649"/>
        <xdr:cNvSpPr txBox="1"/>
      </xdr:nvSpPr>
      <xdr:spPr>
        <a:xfrm>
          <a:off x="13468428" y="1355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128563</xdr:rowOff>
    </xdr:from>
    <xdr:to>
      <xdr:col>67</xdr:col>
      <xdr:colOff>101600</xdr:colOff>
      <xdr:row>79</xdr:row>
      <xdr:rowOff>58713</xdr:rowOff>
    </xdr:to>
    <xdr:sp macro="" textlink="">
      <xdr:nvSpPr>
        <xdr:cNvPr id="651" name="楕円 650"/>
        <xdr:cNvSpPr/>
      </xdr:nvSpPr>
      <xdr:spPr>
        <a:xfrm>
          <a:off x="12763500" y="1350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49840</xdr:rowOff>
    </xdr:from>
    <xdr:ext cx="469744" cy="259045"/>
    <xdr:sp macro="" textlink="">
      <xdr:nvSpPr>
        <xdr:cNvPr id="652" name="テキスト ボックス 651"/>
        <xdr:cNvSpPr txBox="1"/>
      </xdr:nvSpPr>
      <xdr:spPr>
        <a:xfrm>
          <a:off x="12579428" y="13594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100127</xdr:rowOff>
    </xdr:from>
    <xdr:to>
      <xdr:col>85</xdr:col>
      <xdr:colOff>127000</xdr:colOff>
      <xdr:row>97</xdr:row>
      <xdr:rowOff>106959</xdr:rowOff>
    </xdr:to>
    <xdr:cxnSp macro="">
      <xdr:nvCxnSpPr>
        <xdr:cNvPr id="679" name="直線コネクタ 678"/>
        <xdr:cNvCxnSpPr/>
      </xdr:nvCxnSpPr>
      <xdr:spPr>
        <a:xfrm flipV="1">
          <a:off x="15481300" y="16730777"/>
          <a:ext cx="838200" cy="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62005</xdr:rowOff>
    </xdr:from>
    <xdr:ext cx="534377" cy="259045"/>
    <xdr:sp macro="" textlink="">
      <xdr:nvSpPr>
        <xdr:cNvPr id="680" name="公債費平均値テキスト"/>
        <xdr:cNvSpPr txBox="1"/>
      </xdr:nvSpPr>
      <xdr:spPr>
        <a:xfrm>
          <a:off x="16370300" y="1669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104105</xdr:rowOff>
    </xdr:from>
    <xdr:to>
      <xdr:col>81</xdr:col>
      <xdr:colOff>50800</xdr:colOff>
      <xdr:row>97</xdr:row>
      <xdr:rowOff>106959</xdr:rowOff>
    </xdr:to>
    <xdr:cxnSp macro="">
      <xdr:nvCxnSpPr>
        <xdr:cNvPr id="682" name="直線コネクタ 681"/>
        <xdr:cNvCxnSpPr/>
      </xdr:nvCxnSpPr>
      <xdr:spPr>
        <a:xfrm>
          <a:off x="14592300" y="16734755"/>
          <a:ext cx="889000" cy="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4332</xdr:rowOff>
    </xdr:from>
    <xdr:ext cx="534377" cy="259045"/>
    <xdr:sp macro="" textlink="">
      <xdr:nvSpPr>
        <xdr:cNvPr id="684" name="テキスト ボックス 683"/>
        <xdr:cNvSpPr txBox="1"/>
      </xdr:nvSpPr>
      <xdr:spPr>
        <a:xfrm>
          <a:off x="15214111" y="168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101760</xdr:rowOff>
    </xdr:from>
    <xdr:to>
      <xdr:col>76</xdr:col>
      <xdr:colOff>114300</xdr:colOff>
      <xdr:row>97</xdr:row>
      <xdr:rowOff>104105</xdr:rowOff>
    </xdr:to>
    <xdr:cxnSp macro="">
      <xdr:nvCxnSpPr>
        <xdr:cNvPr id="685" name="直線コネクタ 684"/>
        <xdr:cNvCxnSpPr/>
      </xdr:nvCxnSpPr>
      <xdr:spPr>
        <a:xfrm>
          <a:off x="13703300" y="16732410"/>
          <a:ext cx="889000" cy="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10101</xdr:rowOff>
    </xdr:from>
    <xdr:ext cx="534377" cy="259045"/>
    <xdr:sp macro="" textlink="">
      <xdr:nvSpPr>
        <xdr:cNvPr id="687" name="テキスト ボックス 686"/>
        <xdr:cNvSpPr txBox="1"/>
      </xdr:nvSpPr>
      <xdr:spPr>
        <a:xfrm>
          <a:off x="14325111" y="1681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101760</xdr:rowOff>
    </xdr:from>
    <xdr:to>
      <xdr:col>71</xdr:col>
      <xdr:colOff>177800</xdr:colOff>
      <xdr:row>97</xdr:row>
      <xdr:rowOff>106693</xdr:rowOff>
    </xdr:to>
    <xdr:cxnSp macro="">
      <xdr:nvCxnSpPr>
        <xdr:cNvPr id="688" name="直線コネクタ 687"/>
        <xdr:cNvCxnSpPr/>
      </xdr:nvCxnSpPr>
      <xdr:spPr>
        <a:xfrm flipV="1">
          <a:off x="12814300" y="16732410"/>
          <a:ext cx="889000" cy="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0" name="テキスト ボックス 689"/>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23483</xdr:rowOff>
    </xdr:from>
    <xdr:ext cx="534377" cy="259045"/>
    <xdr:sp macro="" textlink="">
      <xdr:nvSpPr>
        <xdr:cNvPr id="692" name="テキスト ボックス 691"/>
        <xdr:cNvSpPr txBox="1"/>
      </xdr:nvSpPr>
      <xdr:spPr>
        <a:xfrm>
          <a:off x="12547111" y="168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49327</xdr:rowOff>
    </xdr:from>
    <xdr:to>
      <xdr:col>85</xdr:col>
      <xdr:colOff>177800</xdr:colOff>
      <xdr:row>97</xdr:row>
      <xdr:rowOff>150927</xdr:rowOff>
    </xdr:to>
    <xdr:sp macro="" textlink="">
      <xdr:nvSpPr>
        <xdr:cNvPr id="698" name="楕円 697"/>
        <xdr:cNvSpPr/>
      </xdr:nvSpPr>
      <xdr:spPr>
        <a:xfrm>
          <a:off x="16268700" y="1667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72204</xdr:rowOff>
    </xdr:from>
    <xdr:ext cx="534377" cy="259045"/>
    <xdr:sp macro="" textlink="">
      <xdr:nvSpPr>
        <xdr:cNvPr id="699" name="公債費該当値テキスト"/>
        <xdr:cNvSpPr txBox="1"/>
      </xdr:nvSpPr>
      <xdr:spPr>
        <a:xfrm>
          <a:off x="16370300" y="1653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56159</xdr:rowOff>
    </xdr:from>
    <xdr:to>
      <xdr:col>81</xdr:col>
      <xdr:colOff>101600</xdr:colOff>
      <xdr:row>97</xdr:row>
      <xdr:rowOff>157759</xdr:rowOff>
    </xdr:to>
    <xdr:sp macro="" textlink="">
      <xdr:nvSpPr>
        <xdr:cNvPr id="700" name="楕円 699"/>
        <xdr:cNvSpPr/>
      </xdr:nvSpPr>
      <xdr:spPr>
        <a:xfrm>
          <a:off x="15430500" y="1668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2836</xdr:rowOff>
    </xdr:from>
    <xdr:ext cx="534377" cy="259045"/>
    <xdr:sp macro="" textlink="">
      <xdr:nvSpPr>
        <xdr:cNvPr id="701" name="テキスト ボックス 700"/>
        <xdr:cNvSpPr txBox="1"/>
      </xdr:nvSpPr>
      <xdr:spPr>
        <a:xfrm>
          <a:off x="15214111" y="1646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53305</xdr:rowOff>
    </xdr:from>
    <xdr:to>
      <xdr:col>76</xdr:col>
      <xdr:colOff>165100</xdr:colOff>
      <xdr:row>97</xdr:row>
      <xdr:rowOff>154905</xdr:rowOff>
    </xdr:to>
    <xdr:sp macro="" textlink="">
      <xdr:nvSpPr>
        <xdr:cNvPr id="702" name="楕円 701"/>
        <xdr:cNvSpPr/>
      </xdr:nvSpPr>
      <xdr:spPr>
        <a:xfrm>
          <a:off x="14541500" y="1668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171432</xdr:rowOff>
    </xdr:from>
    <xdr:ext cx="534377" cy="259045"/>
    <xdr:sp macro="" textlink="">
      <xdr:nvSpPr>
        <xdr:cNvPr id="703" name="テキスト ボックス 702"/>
        <xdr:cNvSpPr txBox="1"/>
      </xdr:nvSpPr>
      <xdr:spPr>
        <a:xfrm>
          <a:off x="14325111" y="1645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50960</xdr:rowOff>
    </xdr:from>
    <xdr:to>
      <xdr:col>72</xdr:col>
      <xdr:colOff>38100</xdr:colOff>
      <xdr:row>97</xdr:row>
      <xdr:rowOff>152560</xdr:rowOff>
    </xdr:to>
    <xdr:sp macro="" textlink="">
      <xdr:nvSpPr>
        <xdr:cNvPr id="704" name="楕円 703"/>
        <xdr:cNvSpPr/>
      </xdr:nvSpPr>
      <xdr:spPr>
        <a:xfrm>
          <a:off x="13652500" y="166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169087</xdr:rowOff>
    </xdr:from>
    <xdr:ext cx="534377" cy="259045"/>
    <xdr:sp macro="" textlink="">
      <xdr:nvSpPr>
        <xdr:cNvPr id="705" name="テキスト ボックス 704"/>
        <xdr:cNvSpPr txBox="1"/>
      </xdr:nvSpPr>
      <xdr:spPr>
        <a:xfrm>
          <a:off x="13436111" y="1645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55893</xdr:rowOff>
    </xdr:from>
    <xdr:to>
      <xdr:col>67</xdr:col>
      <xdr:colOff>101600</xdr:colOff>
      <xdr:row>97</xdr:row>
      <xdr:rowOff>157493</xdr:rowOff>
    </xdr:to>
    <xdr:sp macro="" textlink="">
      <xdr:nvSpPr>
        <xdr:cNvPr id="706" name="楕円 705"/>
        <xdr:cNvSpPr/>
      </xdr:nvSpPr>
      <xdr:spPr>
        <a:xfrm>
          <a:off x="12763500" y="1668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2570</xdr:rowOff>
    </xdr:from>
    <xdr:ext cx="534377" cy="259045"/>
    <xdr:sp macro="" textlink="">
      <xdr:nvSpPr>
        <xdr:cNvPr id="707" name="テキスト ボックス 706"/>
        <xdr:cNvSpPr txBox="1"/>
      </xdr:nvSpPr>
      <xdr:spPr>
        <a:xfrm>
          <a:off x="12547111" y="1646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1905</xdr:rowOff>
    </xdr:from>
    <xdr:to>
      <xdr:col>116</xdr:col>
      <xdr:colOff>63500</xdr:colOff>
      <xdr:row>39</xdr:row>
      <xdr:rowOff>15367</xdr:rowOff>
    </xdr:to>
    <xdr:cxnSp macro="">
      <xdr:nvCxnSpPr>
        <xdr:cNvPr id="736" name="直線コネクタ 735"/>
        <xdr:cNvCxnSpPr/>
      </xdr:nvCxnSpPr>
      <xdr:spPr>
        <a:xfrm flipV="1">
          <a:off x="21323300" y="6688455"/>
          <a:ext cx="838200" cy="1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120921</xdr:rowOff>
    </xdr:from>
    <xdr:ext cx="378565" cy="259045"/>
    <xdr:sp macro="" textlink="">
      <xdr:nvSpPr>
        <xdr:cNvPr id="737" name="諸支出金平均値テキスト"/>
        <xdr:cNvSpPr txBox="1"/>
      </xdr:nvSpPr>
      <xdr:spPr>
        <a:xfrm>
          <a:off x="22212300" y="6636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157861</xdr:rowOff>
    </xdr:from>
    <xdr:to>
      <xdr:col>111</xdr:col>
      <xdr:colOff>177800</xdr:colOff>
      <xdr:row>39</xdr:row>
      <xdr:rowOff>15367</xdr:rowOff>
    </xdr:to>
    <xdr:cxnSp macro="">
      <xdr:nvCxnSpPr>
        <xdr:cNvPr id="739" name="直線コネクタ 738"/>
        <xdr:cNvCxnSpPr/>
      </xdr:nvCxnSpPr>
      <xdr:spPr>
        <a:xfrm>
          <a:off x="20434300" y="6672961"/>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68724</xdr:rowOff>
    </xdr:from>
    <xdr:ext cx="378565" cy="259045"/>
    <xdr:sp macro="" textlink="">
      <xdr:nvSpPr>
        <xdr:cNvPr id="741" name="テキスト ボックス 740"/>
        <xdr:cNvSpPr txBox="1"/>
      </xdr:nvSpPr>
      <xdr:spPr>
        <a:xfrm>
          <a:off x="21134017" y="6755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157861</xdr:rowOff>
    </xdr:from>
    <xdr:to>
      <xdr:col>107</xdr:col>
      <xdr:colOff>50800</xdr:colOff>
      <xdr:row>39</xdr:row>
      <xdr:rowOff>32131</xdr:rowOff>
    </xdr:to>
    <xdr:cxnSp macro="">
      <xdr:nvCxnSpPr>
        <xdr:cNvPr id="742" name="直線コネクタ 741"/>
        <xdr:cNvCxnSpPr/>
      </xdr:nvCxnSpPr>
      <xdr:spPr>
        <a:xfrm flipV="1">
          <a:off x="19545300" y="667296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78630</xdr:rowOff>
    </xdr:from>
    <xdr:ext cx="313932" cy="259045"/>
    <xdr:sp macro="" textlink="">
      <xdr:nvSpPr>
        <xdr:cNvPr id="744" name="テキスト ボックス 743"/>
        <xdr:cNvSpPr txBox="1"/>
      </xdr:nvSpPr>
      <xdr:spPr>
        <a:xfrm>
          <a:off x="20277333" y="67651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32131</xdr:rowOff>
    </xdr:from>
    <xdr:to>
      <xdr:col>102</xdr:col>
      <xdr:colOff>114300</xdr:colOff>
      <xdr:row>39</xdr:row>
      <xdr:rowOff>44450</xdr:rowOff>
    </xdr:to>
    <xdr:cxnSp macro="">
      <xdr:nvCxnSpPr>
        <xdr:cNvPr id="745" name="直線コネクタ 744"/>
        <xdr:cNvCxnSpPr/>
      </xdr:nvCxnSpPr>
      <xdr:spPr>
        <a:xfrm flipV="1">
          <a:off x="18656300" y="6718681"/>
          <a:ext cx="8890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122555</xdr:rowOff>
    </xdr:from>
    <xdr:to>
      <xdr:col>116</xdr:col>
      <xdr:colOff>114300</xdr:colOff>
      <xdr:row>39</xdr:row>
      <xdr:rowOff>52705</xdr:rowOff>
    </xdr:to>
    <xdr:sp macro="" textlink="">
      <xdr:nvSpPr>
        <xdr:cNvPr id="755" name="楕円 754"/>
        <xdr:cNvSpPr/>
      </xdr:nvSpPr>
      <xdr:spPr>
        <a:xfrm>
          <a:off x="221107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81932</xdr:rowOff>
    </xdr:from>
    <xdr:ext cx="378565" cy="259045"/>
    <xdr:sp macro="" textlink="">
      <xdr:nvSpPr>
        <xdr:cNvPr id="756" name="諸支出金該当値テキスト"/>
        <xdr:cNvSpPr txBox="1"/>
      </xdr:nvSpPr>
      <xdr:spPr>
        <a:xfrm>
          <a:off x="22212300" y="6425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136017</xdr:rowOff>
    </xdr:from>
    <xdr:to>
      <xdr:col>112</xdr:col>
      <xdr:colOff>38100</xdr:colOff>
      <xdr:row>39</xdr:row>
      <xdr:rowOff>66167</xdr:rowOff>
    </xdr:to>
    <xdr:sp macro="" textlink="">
      <xdr:nvSpPr>
        <xdr:cNvPr id="757" name="楕円 756"/>
        <xdr:cNvSpPr/>
      </xdr:nvSpPr>
      <xdr:spPr>
        <a:xfrm>
          <a:off x="21272500" y="665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82694</xdr:rowOff>
    </xdr:from>
    <xdr:ext cx="378565" cy="259045"/>
    <xdr:sp macro="" textlink="">
      <xdr:nvSpPr>
        <xdr:cNvPr id="758" name="テキスト ボックス 757"/>
        <xdr:cNvSpPr txBox="1"/>
      </xdr:nvSpPr>
      <xdr:spPr>
        <a:xfrm>
          <a:off x="21134017" y="6426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107061</xdr:rowOff>
    </xdr:from>
    <xdr:to>
      <xdr:col>107</xdr:col>
      <xdr:colOff>101600</xdr:colOff>
      <xdr:row>39</xdr:row>
      <xdr:rowOff>37211</xdr:rowOff>
    </xdr:to>
    <xdr:sp macro="" textlink="">
      <xdr:nvSpPr>
        <xdr:cNvPr id="759" name="楕円 758"/>
        <xdr:cNvSpPr/>
      </xdr:nvSpPr>
      <xdr:spPr>
        <a:xfrm>
          <a:off x="20383500" y="662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53738</xdr:rowOff>
    </xdr:from>
    <xdr:ext cx="378565" cy="259045"/>
    <xdr:sp macro="" textlink="">
      <xdr:nvSpPr>
        <xdr:cNvPr id="760" name="テキスト ボックス 759"/>
        <xdr:cNvSpPr txBox="1"/>
      </xdr:nvSpPr>
      <xdr:spPr>
        <a:xfrm>
          <a:off x="20245017" y="6397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152781</xdr:rowOff>
    </xdr:from>
    <xdr:to>
      <xdr:col>102</xdr:col>
      <xdr:colOff>165100</xdr:colOff>
      <xdr:row>39</xdr:row>
      <xdr:rowOff>82931</xdr:rowOff>
    </xdr:to>
    <xdr:sp macro="" textlink="">
      <xdr:nvSpPr>
        <xdr:cNvPr id="761" name="楕円 760"/>
        <xdr:cNvSpPr/>
      </xdr:nvSpPr>
      <xdr:spPr>
        <a:xfrm>
          <a:off x="19494500" y="666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74058</xdr:rowOff>
    </xdr:from>
    <xdr:ext cx="313932" cy="259045"/>
    <xdr:sp macro="" textlink="">
      <xdr:nvSpPr>
        <xdr:cNvPr id="762" name="テキスト ボックス 761"/>
        <xdr:cNvSpPr txBox="1"/>
      </xdr:nvSpPr>
      <xdr:spPr>
        <a:xfrm>
          <a:off x="19388333" y="67606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8" name="テキスト ボックス 77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0" name="テキスト ボックス 77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2" name="テキスト ボックス 78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86995</xdr:rowOff>
    </xdr:from>
    <xdr:to>
      <xdr:col>116</xdr:col>
      <xdr:colOff>62864</xdr:colOff>
      <xdr:row>59</xdr:row>
      <xdr:rowOff>44450</xdr:rowOff>
    </xdr:to>
    <xdr:cxnSp macro="">
      <xdr:nvCxnSpPr>
        <xdr:cNvPr id="788" name="直線コネクタ 787"/>
        <xdr:cNvCxnSpPr/>
      </xdr:nvCxnSpPr>
      <xdr:spPr>
        <a:xfrm flipV="1">
          <a:off x="22159595" y="9002395"/>
          <a:ext cx="1269" cy="115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93362</xdr:rowOff>
    </xdr:from>
    <xdr:ext cx="249299" cy="259045"/>
    <xdr:sp macro="" textlink="">
      <xdr:nvSpPr>
        <xdr:cNvPr id="789" name="前年度繰上充用金最小値テキスト"/>
        <xdr:cNvSpPr txBox="1"/>
      </xdr:nvSpPr>
      <xdr:spPr>
        <a:xfrm>
          <a:off x="22212300" y="10208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33672</xdr:rowOff>
    </xdr:from>
    <xdr:ext cx="469744" cy="259045"/>
    <xdr:sp macro="" textlink="">
      <xdr:nvSpPr>
        <xdr:cNvPr id="791" name="前年度繰上充用金最大値テキスト"/>
        <xdr:cNvSpPr txBox="1"/>
      </xdr:nvSpPr>
      <xdr:spPr>
        <a:xfrm>
          <a:off x="22212300" y="877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52</xdr:row>
      <xdr:rowOff>86995</xdr:rowOff>
    </xdr:from>
    <xdr:to>
      <xdr:col>116</xdr:col>
      <xdr:colOff>152400</xdr:colOff>
      <xdr:row>52</xdr:row>
      <xdr:rowOff>86995</xdr:rowOff>
    </xdr:to>
    <xdr:cxnSp macro="">
      <xdr:nvCxnSpPr>
        <xdr:cNvPr id="792" name="直線コネクタ 791"/>
        <xdr:cNvCxnSpPr/>
      </xdr:nvCxnSpPr>
      <xdr:spPr>
        <a:xfrm>
          <a:off x="22072600" y="9002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36322</xdr:rowOff>
    </xdr:from>
    <xdr:to>
      <xdr:col>116</xdr:col>
      <xdr:colOff>63500</xdr:colOff>
      <xdr:row>52</xdr:row>
      <xdr:rowOff>86995</xdr:rowOff>
    </xdr:to>
    <xdr:cxnSp macro="">
      <xdr:nvCxnSpPr>
        <xdr:cNvPr id="793" name="直線コネクタ 792"/>
        <xdr:cNvCxnSpPr/>
      </xdr:nvCxnSpPr>
      <xdr:spPr>
        <a:xfrm>
          <a:off x="21323300" y="8951722"/>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137812</xdr:rowOff>
    </xdr:from>
    <xdr:ext cx="313932" cy="259045"/>
    <xdr:sp macro="" textlink="">
      <xdr:nvSpPr>
        <xdr:cNvPr id="794" name="前年度繰上充用金平均値テキスト"/>
        <xdr:cNvSpPr txBox="1"/>
      </xdr:nvSpPr>
      <xdr:spPr>
        <a:xfrm>
          <a:off x="22212300" y="1008191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159385</xdr:rowOff>
    </xdr:from>
    <xdr:to>
      <xdr:col>116</xdr:col>
      <xdr:colOff>114300</xdr:colOff>
      <xdr:row>59</xdr:row>
      <xdr:rowOff>89535</xdr:rowOff>
    </xdr:to>
    <xdr:sp macro="" textlink="">
      <xdr:nvSpPr>
        <xdr:cNvPr id="795" name="フローチャート: 判断 794"/>
        <xdr:cNvSpPr/>
      </xdr:nvSpPr>
      <xdr:spPr>
        <a:xfrm>
          <a:off x="22110700" y="101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132588</xdr:rowOff>
    </xdr:from>
    <xdr:to>
      <xdr:col>111</xdr:col>
      <xdr:colOff>177800</xdr:colOff>
      <xdr:row>52</xdr:row>
      <xdr:rowOff>36322</xdr:rowOff>
    </xdr:to>
    <xdr:cxnSp macro="">
      <xdr:nvCxnSpPr>
        <xdr:cNvPr id="796" name="直線コネクタ 795"/>
        <xdr:cNvCxnSpPr/>
      </xdr:nvCxnSpPr>
      <xdr:spPr>
        <a:xfrm>
          <a:off x="20434300" y="8876538"/>
          <a:ext cx="889000" cy="7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159131</xdr:rowOff>
    </xdr:from>
    <xdr:to>
      <xdr:col>112</xdr:col>
      <xdr:colOff>38100</xdr:colOff>
      <xdr:row>59</xdr:row>
      <xdr:rowOff>89281</xdr:rowOff>
    </xdr:to>
    <xdr:sp macro="" textlink="">
      <xdr:nvSpPr>
        <xdr:cNvPr id="797" name="フローチャート: 判断 796"/>
        <xdr:cNvSpPr/>
      </xdr:nvSpPr>
      <xdr:spPr>
        <a:xfrm>
          <a:off x="21272500" y="1010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80408</xdr:rowOff>
    </xdr:from>
    <xdr:ext cx="313932" cy="259045"/>
    <xdr:sp macro="" textlink="">
      <xdr:nvSpPr>
        <xdr:cNvPr id="798" name="テキスト ボックス 797"/>
        <xdr:cNvSpPr txBox="1"/>
      </xdr:nvSpPr>
      <xdr:spPr>
        <a:xfrm>
          <a:off x="21166333" y="101959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168021</xdr:rowOff>
    </xdr:from>
    <xdr:to>
      <xdr:col>107</xdr:col>
      <xdr:colOff>50800</xdr:colOff>
      <xdr:row>51</xdr:row>
      <xdr:rowOff>132588</xdr:rowOff>
    </xdr:to>
    <xdr:cxnSp macro="">
      <xdr:nvCxnSpPr>
        <xdr:cNvPr id="799" name="直線コネクタ 798"/>
        <xdr:cNvCxnSpPr/>
      </xdr:nvCxnSpPr>
      <xdr:spPr>
        <a:xfrm>
          <a:off x="19545300" y="8740521"/>
          <a:ext cx="889000" cy="13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158750</xdr:rowOff>
    </xdr:from>
    <xdr:to>
      <xdr:col>107</xdr:col>
      <xdr:colOff>101600</xdr:colOff>
      <xdr:row>59</xdr:row>
      <xdr:rowOff>88900</xdr:rowOff>
    </xdr:to>
    <xdr:sp macro="" textlink="">
      <xdr:nvSpPr>
        <xdr:cNvPr id="800" name="フローチャート: 判断 799"/>
        <xdr:cNvSpPr/>
      </xdr:nvSpPr>
      <xdr:spPr>
        <a:xfrm>
          <a:off x="20383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80027</xdr:rowOff>
    </xdr:from>
    <xdr:ext cx="313932" cy="259045"/>
    <xdr:sp macro="" textlink="">
      <xdr:nvSpPr>
        <xdr:cNvPr id="801" name="テキスト ボックス 800"/>
        <xdr:cNvSpPr txBox="1"/>
      </xdr:nvSpPr>
      <xdr:spPr>
        <a:xfrm>
          <a:off x="20277333" y="1019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93345</xdr:rowOff>
    </xdr:from>
    <xdr:to>
      <xdr:col>102</xdr:col>
      <xdr:colOff>114300</xdr:colOff>
      <xdr:row>50</xdr:row>
      <xdr:rowOff>168021</xdr:rowOff>
    </xdr:to>
    <xdr:cxnSp macro="">
      <xdr:nvCxnSpPr>
        <xdr:cNvPr id="802" name="直線コネクタ 801"/>
        <xdr:cNvCxnSpPr/>
      </xdr:nvCxnSpPr>
      <xdr:spPr>
        <a:xfrm>
          <a:off x="18656300" y="8665845"/>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158242</xdr:rowOff>
    </xdr:from>
    <xdr:to>
      <xdr:col>102</xdr:col>
      <xdr:colOff>165100</xdr:colOff>
      <xdr:row>59</xdr:row>
      <xdr:rowOff>88392</xdr:rowOff>
    </xdr:to>
    <xdr:sp macro="" textlink="">
      <xdr:nvSpPr>
        <xdr:cNvPr id="803" name="フローチャート: 判断 802"/>
        <xdr:cNvSpPr/>
      </xdr:nvSpPr>
      <xdr:spPr>
        <a:xfrm>
          <a:off x="19494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79519</xdr:rowOff>
    </xdr:from>
    <xdr:ext cx="313932" cy="259045"/>
    <xdr:sp macro="" textlink="">
      <xdr:nvSpPr>
        <xdr:cNvPr id="804" name="テキスト ボックス 803"/>
        <xdr:cNvSpPr txBox="1"/>
      </xdr:nvSpPr>
      <xdr:spPr>
        <a:xfrm>
          <a:off x="19388333" y="10195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156972</xdr:rowOff>
    </xdr:from>
    <xdr:to>
      <xdr:col>98</xdr:col>
      <xdr:colOff>38100</xdr:colOff>
      <xdr:row>59</xdr:row>
      <xdr:rowOff>87122</xdr:rowOff>
    </xdr:to>
    <xdr:sp macro="" textlink="">
      <xdr:nvSpPr>
        <xdr:cNvPr id="805" name="フローチャート: 判断 804"/>
        <xdr:cNvSpPr/>
      </xdr:nvSpPr>
      <xdr:spPr>
        <a:xfrm>
          <a:off x="18605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78249</xdr:rowOff>
    </xdr:from>
    <xdr:ext cx="313932" cy="259045"/>
    <xdr:sp macro="" textlink="">
      <xdr:nvSpPr>
        <xdr:cNvPr id="806" name="テキスト ボックス 805"/>
        <xdr:cNvSpPr txBox="1"/>
      </xdr:nvSpPr>
      <xdr:spPr>
        <a:xfrm>
          <a:off x="18499333" y="101937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36195</xdr:rowOff>
    </xdr:from>
    <xdr:to>
      <xdr:col>116</xdr:col>
      <xdr:colOff>114300</xdr:colOff>
      <xdr:row>52</xdr:row>
      <xdr:rowOff>137795</xdr:rowOff>
    </xdr:to>
    <xdr:sp macro="" textlink="">
      <xdr:nvSpPr>
        <xdr:cNvPr id="812" name="楕円 811"/>
        <xdr:cNvSpPr/>
      </xdr:nvSpPr>
      <xdr:spPr>
        <a:xfrm>
          <a:off x="22110700" y="895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160672</xdr:rowOff>
    </xdr:from>
    <xdr:ext cx="469744" cy="259045"/>
    <xdr:sp macro="" textlink="">
      <xdr:nvSpPr>
        <xdr:cNvPr id="813" name="前年度繰上充用金該当値テキスト"/>
        <xdr:cNvSpPr txBox="1"/>
      </xdr:nvSpPr>
      <xdr:spPr>
        <a:xfrm>
          <a:off x="22212300" y="890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156972</xdr:rowOff>
    </xdr:from>
    <xdr:to>
      <xdr:col>112</xdr:col>
      <xdr:colOff>38100</xdr:colOff>
      <xdr:row>52</xdr:row>
      <xdr:rowOff>87122</xdr:rowOff>
    </xdr:to>
    <xdr:sp macro="" textlink="">
      <xdr:nvSpPr>
        <xdr:cNvPr id="814" name="楕円 813"/>
        <xdr:cNvSpPr/>
      </xdr:nvSpPr>
      <xdr:spPr>
        <a:xfrm>
          <a:off x="21272500" y="890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50</xdr:row>
      <xdr:rowOff>103649</xdr:rowOff>
    </xdr:from>
    <xdr:ext cx="469744" cy="259045"/>
    <xdr:sp macro="" textlink="">
      <xdr:nvSpPr>
        <xdr:cNvPr id="815" name="テキスト ボックス 814"/>
        <xdr:cNvSpPr txBox="1"/>
      </xdr:nvSpPr>
      <xdr:spPr>
        <a:xfrm>
          <a:off x="21088428" y="867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81788</xdr:rowOff>
    </xdr:from>
    <xdr:to>
      <xdr:col>107</xdr:col>
      <xdr:colOff>101600</xdr:colOff>
      <xdr:row>52</xdr:row>
      <xdr:rowOff>11938</xdr:rowOff>
    </xdr:to>
    <xdr:sp macro="" textlink="">
      <xdr:nvSpPr>
        <xdr:cNvPr id="816" name="楕円 815"/>
        <xdr:cNvSpPr/>
      </xdr:nvSpPr>
      <xdr:spPr>
        <a:xfrm>
          <a:off x="20383500" y="882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28465</xdr:rowOff>
    </xdr:from>
    <xdr:ext cx="534377" cy="259045"/>
    <xdr:sp macro="" textlink="">
      <xdr:nvSpPr>
        <xdr:cNvPr id="817" name="テキスト ボックス 816"/>
        <xdr:cNvSpPr txBox="1"/>
      </xdr:nvSpPr>
      <xdr:spPr>
        <a:xfrm>
          <a:off x="20167111" y="860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117221</xdr:rowOff>
    </xdr:from>
    <xdr:to>
      <xdr:col>102</xdr:col>
      <xdr:colOff>165100</xdr:colOff>
      <xdr:row>51</xdr:row>
      <xdr:rowOff>47371</xdr:rowOff>
    </xdr:to>
    <xdr:sp macro="" textlink="">
      <xdr:nvSpPr>
        <xdr:cNvPr id="818" name="楕円 817"/>
        <xdr:cNvSpPr/>
      </xdr:nvSpPr>
      <xdr:spPr>
        <a:xfrm>
          <a:off x="19494500" y="868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63898</xdr:rowOff>
    </xdr:from>
    <xdr:ext cx="534377" cy="259045"/>
    <xdr:sp macro="" textlink="">
      <xdr:nvSpPr>
        <xdr:cNvPr id="819" name="テキスト ボックス 818"/>
        <xdr:cNvSpPr txBox="1"/>
      </xdr:nvSpPr>
      <xdr:spPr>
        <a:xfrm>
          <a:off x="19278111" y="846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42545</xdr:rowOff>
    </xdr:from>
    <xdr:to>
      <xdr:col>98</xdr:col>
      <xdr:colOff>38100</xdr:colOff>
      <xdr:row>50</xdr:row>
      <xdr:rowOff>144145</xdr:rowOff>
    </xdr:to>
    <xdr:sp macro="" textlink="">
      <xdr:nvSpPr>
        <xdr:cNvPr id="820" name="楕円 819"/>
        <xdr:cNvSpPr/>
      </xdr:nvSpPr>
      <xdr:spPr>
        <a:xfrm>
          <a:off x="18605500" y="861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48</xdr:row>
      <xdr:rowOff>160672</xdr:rowOff>
    </xdr:from>
    <xdr:ext cx="534377" cy="259045"/>
    <xdr:sp macro="" textlink="">
      <xdr:nvSpPr>
        <xdr:cNvPr id="821" name="テキスト ボックス 820"/>
        <xdr:cNvSpPr txBox="1"/>
      </xdr:nvSpPr>
      <xdr:spPr>
        <a:xfrm>
          <a:off x="18389111" y="839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・農林水産業費については、魚市場建設事業費</a:t>
          </a:r>
          <a:r>
            <a:rPr kumimoji="1" lang="en-US" altLang="ja-JP" sz="1100" b="0" i="0" baseline="0">
              <a:solidFill>
                <a:schemeClr val="dk1"/>
              </a:solidFill>
              <a:effectLst/>
              <a:latin typeface="+mn-lt"/>
              <a:ea typeface="+mn-ea"/>
              <a:cs typeface="+mn-cs"/>
            </a:rPr>
            <a:t>418,044</a:t>
          </a:r>
          <a:r>
            <a:rPr kumimoji="1" lang="ja-JP" altLang="ja-JP" sz="1100" b="0" i="0" baseline="0">
              <a:solidFill>
                <a:schemeClr val="dk1"/>
              </a:solidFill>
              <a:effectLst/>
              <a:latin typeface="+mn-lt"/>
              <a:ea typeface="+mn-ea"/>
              <a:cs typeface="+mn-cs"/>
            </a:rPr>
            <a:t>千円の増、</a:t>
          </a:r>
          <a:r>
            <a:rPr kumimoji="1" lang="ja-JP" altLang="en-US" sz="1100" b="0" i="0" baseline="0">
              <a:solidFill>
                <a:schemeClr val="dk1"/>
              </a:solidFill>
              <a:effectLst/>
              <a:latin typeface="+mn-lt"/>
              <a:ea typeface="+mn-ea"/>
              <a:cs typeface="+mn-cs"/>
            </a:rPr>
            <a:t>農業水路等長寿命化・防災減災事業費</a:t>
          </a:r>
          <a:r>
            <a:rPr kumimoji="1" lang="en-US" altLang="ja-JP" sz="1100" b="0" i="0" baseline="0">
              <a:solidFill>
                <a:schemeClr val="dk1"/>
              </a:solidFill>
              <a:effectLst/>
              <a:latin typeface="+mn-lt"/>
              <a:ea typeface="+mn-ea"/>
              <a:cs typeface="+mn-cs"/>
            </a:rPr>
            <a:t>138,138</a:t>
          </a:r>
          <a:r>
            <a:rPr kumimoji="1" lang="ja-JP" altLang="ja-JP" sz="1100" b="0" i="0" baseline="0">
              <a:solidFill>
                <a:schemeClr val="dk1"/>
              </a:solidFill>
              <a:effectLst/>
              <a:latin typeface="+mn-lt"/>
              <a:ea typeface="+mn-ea"/>
              <a:cs typeface="+mn-cs"/>
            </a:rPr>
            <a:t>千円の増などにより、農林水産業費全体としては</a:t>
          </a:r>
          <a:r>
            <a:rPr kumimoji="1" lang="en-US" altLang="ja-JP" sz="1100" b="0" i="0" baseline="0">
              <a:solidFill>
                <a:schemeClr val="dk1"/>
              </a:solidFill>
              <a:effectLst/>
              <a:latin typeface="+mn-lt"/>
              <a:ea typeface="+mn-ea"/>
              <a:cs typeface="+mn-cs"/>
            </a:rPr>
            <a:t>605,524</a:t>
          </a:r>
          <a:r>
            <a:rPr kumimoji="1" lang="ja-JP" altLang="ja-JP" sz="1100" b="0" i="0" baseline="0">
              <a:solidFill>
                <a:schemeClr val="dk1"/>
              </a:solidFill>
              <a:effectLst/>
              <a:latin typeface="+mn-lt"/>
              <a:ea typeface="+mn-ea"/>
              <a:cs typeface="+mn-cs"/>
            </a:rPr>
            <a:t>千円の増となった。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教育費</a:t>
          </a:r>
          <a:r>
            <a:rPr kumimoji="1" lang="ja-JP" altLang="ja-JP" sz="1100" b="0" i="0" baseline="0">
              <a:solidFill>
                <a:schemeClr val="dk1"/>
              </a:solidFill>
              <a:effectLst/>
              <a:latin typeface="+mn-lt"/>
              <a:ea typeface="+mn-ea"/>
              <a:cs typeface="+mn-cs"/>
            </a:rPr>
            <a:t>については、</a:t>
          </a:r>
          <a:r>
            <a:rPr kumimoji="1" lang="ja-JP" altLang="en-US" sz="1100" b="0" i="0" baseline="0">
              <a:solidFill>
                <a:schemeClr val="dk1"/>
              </a:solidFill>
              <a:effectLst/>
              <a:latin typeface="+mn-lt"/>
              <a:ea typeface="+mn-ea"/>
              <a:cs typeface="+mn-cs"/>
            </a:rPr>
            <a:t>図書館等複合施設整備事業費</a:t>
          </a:r>
          <a:r>
            <a:rPr kumimoji="1" lang="en-US" altLang="ja-JP" sz="1100" b="0" i="0" baseline="0">
              <a:solidFill>
                <a:schemeClr val="dk1"/>
              </a:solidFill>
              <a:effectLst/>
              <a:latin typeface="+mn-lt"/>
              <a:ea typeface="+mn-ea"/>
              <a:cs typeface="+mn-cs"/>
            </a:rPr>
            <a:t>211,480</a:t>
          </a:r>
          <a:r>
            <a:rPr kumimoji="1" lang="ja-JP" altLang="ja-JP" sz="1100" b="0" i="0" baseline="0">
              <a:solidFill>
                <a:schemeClr val="dk1"/>
              </a:solidFill>
              <a:effectLst/>
              <a:latin typeface="+mn-lt"/>
              <a:ea typeface="+mn-ea"/>
              <a:cs typeface="+mn-cs"/>
            </a:rPr>
            <a:t>千円の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スポーツセンター整備事業費</a:t>
          </a:r>
          <a:r>
            <a:rPr kumimoji="1" lang="en-US" altLang="ja-JP" sz="1100" b="0" i="0" baseline="0">
              <a:solidFill>
                <a:schemeClr val="dk1"/>
              </a:solidFill>
              <a:effectLst/>
              <a:latin typeface="+mn-lt"/>
              <a:ea typeface="+mn-ea"/>
              <a:cs typeface="+mn-cs"/>
            </a:rPr>
            <a:t>224,532</a:t>
          </a:r>
          <a:r>
            <a:rPr kumimoji="1" lang="ja-JP" altLang="en-US" sz="1100" b="0" i="0" baseline="0">
              <a:solidFill>
                <a:schemeClr val="dk1"/>
              </a:solidFill>
              <a:effectLst/>
              <a:latin typeface="+mn-lt"/>
              <a:ea typeface="+mn-ea"/>
              <a:cs typeface="+mn-cs"/>
            </a:rPr>
            <a:t>千円の増などにより、教育費</a:t>
          </a:r>
          <a:r>
            <a:rPr kumimoji="1" lang="ja-JP" altLang="ja-JP" sz="1100" b="0" i="0" baseline="0">
              <a:solidFill>
                <a:schemeClr val="dk1"/>
              </a:solidFill>
              <a:effectLst/>
              <a:latin typeface="+mn-lt"/>
              <a:ea typeface="+mn-ea"/>
              <a:cs typeface="+mn-cs"/>
            </a:rPr>
            <a:t>全体としては</a:t>
          </a:r>
          <a:r>
            <a:rPr kumimoji="1" lang="en-US" altLang="ja-JP" sz="1100" b="0" i="0" baseline="0">
              <a:solidFill>
                <a:schemeClr val="dk1"/>
              </a:solidFill>
              <a:effectLst/>
              <a:latin typeface="+mn-lt"/>
              <a:ea typeface="+mn-ea"/>
              <a:cs typeface="+mn-cs"/>
            </a:rPr>
            <a:t>537,194</a:t>
          </a:r>
          <a:r>
            <a:rPr kumimoji="1" lang="ja-JP" altLang="ja-JP" sz="1100" b="0" i="0" baseline="0">
              <a:solidFill>
                <a:schemeClr val="dk1"/>
              </a:solidFill>
              <a:effectLst/>
              <a:latin typeface="+mn-lt"/>
              <a:ea typeface="+mn-ea"/>
              <a:cs typeface="+mn-cs"/>
            </a:rPr>
            <a:t>千円の</a:t>
          </a:r>
          <a:r>
            <a:rPr kumimoji="1" lang="ja-JP" altLang="en-US" sz="1100" b="0" i="0" baseline="0">
              <a:solidFill>
                <a:schemeClr val="dk1"/>
              </a:solidFill>
              <a:effectLst/>
              <a:latin typeface="+mn-lt"/>
              <a:ea typeface="+mn-ea"/>
              <a:cs typeface="+mn-cs"/>
            </a:rPr>
            <a:t>増と</a:t>
          </a:r>
          <a:r>
            <a:rPr kumimoji="1" lang="ja-JP" altLang="ja-JP" sz="1100" b="0" i="0" baseline="0">
              <a:solidFill>
                <a:schemeClr val="dk1"/>
              </a:solidFill>
              <a:effectLst/>
              <a:latin typeface="+mn-lt"/>
              <a:ea typeface="+mn-ea"/>
              <a:cs typeface="+mn-cs"/>
            </a:rPr>
            <a:t>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・公債費については、過去に実施した国体関連施設や津波地震対策の防波堤整備等に多額の地方債を発行したことにより、類似団体平均及び全国平均を上回って</a:t>
          </a:r>
          <a:r>
            <a:rPr kumimoji="1" lang="ja-JP" altLang="en-US" sz="1100" b="0" i="0" baseline="0">
              <a:solidFill>
                <a:schemeClr val="dk1"/>
              </a:solidFill>
              <a:effectLst/>
              <a:latin typeface="+mn-lt"/>
              <a:ea typeface="+mn-ea"/>
              <a:cs typeface="+mn-cs"/>
            </a:rPr>
            <a:t>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・前年度繰上充用金については</a:t>
          </a:r>
          <a:r>
            <a:rPr kumimoji="1" lang="en-US" altLang="ja-JP" sz="1100" b="0" i="0" baseline="0">
              <a:solidFill>
                <a:schemeClr val="dk1"/>
              </a:solidFill>
              <a:effectLst/>
              <a:latin typeface="+mn-lt"/>
              <a:ea typeface="+mn-ea"/>
              <a:cs typeface="+mn-cs"/>
            </a:rPr>
            <a:t>H23</a:t>
          </a:r>
          <a:r>
            <a:rPr kumimoji="1" lang="ja-JP" altLang="ja-JP" sz="1100" b="0" i="0" baseline="0">
              <a:solidFill>
                <a:schemeClr val="dk1"/>
              </a:solidFill>
              <a:effectLst/>
              <a:latin typeface="+mn-lt"/>
              <a:ea typeface="+mn-ea"/>
              <a:cs typeface="+mn-cs"/>
            </a:rPr>
            <a:t>年度から住宅新築資金等貸付事業特別会計において計上することとなり、以来右肩上がりで上昇し類似団体内順位で</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位となっていたが、</a:t>
          </a:r>
          <a:r>
            <a:rPr kumimoji="1" lang="en-US" altLang="ja-JP" sz="1100" b="0" i="0" baseline="0">
              <a:solidFill>
                <a:schemeClr val="dk1"/>
              </a:solidFill>
              <a:effectLst/>
              <a:latin typeface="+mn-lt"/>
              <a:ea typeface="+mn-ea"/>
              <a:cs typeface="+mn-cs"/>
            </a:rPr>
            <a:t>H30</a:t>
          </a:r>
          <a:r>
            <a:rPr kumimoji="1" lang="ja-JP" altLang="ja-JP" sz="1100" b="0" i="0" baseline="0">
              <a:solidFill>
                <a:schemeClr val="dk1"/>
              </a:solidFill>
              <a:effectLst/>
              <a:latin typeface="+mn-lt"/>
              <a:ea typeface="+mn-ea"/>
              <a:cs typeface="+mn-cs"/>
            </a:rPr>
            <a:t>年度にピークを迎え、その後は緩やかに改善する見通しである。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高知県須崎市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baseline="0">
              <a:solidFill>
                <a:schemeClr val="dk1"/>
              </a:solidFill>
              <a:effectLst/>
              <a:latin typeface="+mn-lt"/>
              <a:ea typeface="+mn-ea"/>
              <a:cs typeface="+mn-cs"/>
            </a:rPr>
            <a:t>数次にわたる行政改革大綱により、徹底した歳出削減に取り組んだ結果、財政調整基金の繰入を回避しつつ、減債基金を活用して地方債の繰上償還をＨ</a:t>
          </a:r>
          <a:r>
            <a:rPr kumimoji="1" lang="en-US" altLang="ja-JP" sz="1000" b="0" i="0" baseline="0">
              <a:solidFill>
                <a:schemeClr val="dk1"/>
              </a:solidFill>
              <a:effectLst/>
              <a:latin typeface="+mn-lt"/>
              <a:ea typeface="+mn-ea"/>
              <a:cs typeface="+mn-cs"/>
            </a:rPr>
            <a:t>24</a:t>
          </a:r>
          <a:r>
            <a:rPr kumimoji="1" lang="ja-JP" altLang="ja-JP" sz="1000" b="0" i="0" baseline="0">
              <a:solidFill>
                <a:schemeClr val="dk1"/>
              </a:solidFill>
              <a:effectLst/>
              <a:latin typeface="+mn-lt"/>
              <a:ea typeface="+mn-ea"/>
              <a:cs typeface="+mn-cs"/>
            </a:rPr>
            <a:t>：</a:t>
          </a:r>
          <a:r>
            <a:rPr kumimoji="1" lang="en-US" altLang="ja-JP" sz="1000" b="0" i="0" baseline="0">
              <a:solidFill>
                <a:schemeClr val="dk1"/>
              </a:solidFill>
              <a:effectLst/>
              <a:latin typeface="+mn-lt"/>
              <a:ea typeface="+mn-ea"/>
              <a:cs typeface="+mn-cs"/>
            </a:rPr>
            <a:t>104,000</a:t>
          </a:r>
          <a:r>
            <a:rPr kumimoji="1" lang="ja-JP" altLang="ja-JP" sz="1000" b="0" i="0" baseline="0">
              <a:solidFill>
                <a:schemeClr val="dk1"/>
              </a:solidFill>
              <a:effectLst/>
              <a:latin typeface="+mn-lt"/>
              <a:ea typeface="+mn-ea"/>
              <a:cs typeface="+mn-cs"/>
            </a:rPr>
            <a:t>千円、Ｈ</a:t>
          </a:r>
          <a:r>
            <a:rPr kumimoji="1" lang="en-US" altLang="ja-JP" sz="1000" b="0" i="0" baseline="0">
              <a:solidFill>
                <a:schemeClr val="dk1"/>
              </a:solidFill>
              <a:effectLst/>
              <a:latin typeface="+mn-lt"/>
              <a:ea typeface="+mn-ea"/>
              <a:cs typeface="+mn-cs"/>
            </a:rPr>
            <a:t>25</a:t>
          </a:r>
          <a:r>
            <a:rPr kumimoji="1" lang="ja-JP" altLang="ja-JP" sz="1000" b="0" i="0" baseline="0">
              <a:solidFill>
                <a:schemeClr val="dk1"/>
              </a:solidFill>
              <a:effectLst/>
              <a:latin typeface="+mn-lt"/>
              <a:ea typeface="+mn-ea"/>
              <a:cs typeface="+mn-cs"/>
            </a:rPr>
            <a:t>：</a:t>
          </a:r>
          <a:r>
            <a:rPr kumimoji="1" lang="en-US" altLang="ja-JP" sz="1000" b="0" i="0" baseline="0">
              <a:solidFill>
                <a:schemeClr val="dk1"/>
              </a:solidFill>
              <a:effectLst/>
              <a:latin typeface="+mn-lt"/>
              <a:ea typeface="+mn-ea"/>
              <a:cs typeface="+mn-cs"/>
            </a:rPr>
            <a:t>423,200</a:t>
          </a:r>
          <a:r>
            <a:rPr kumimoji="1" lang="ja-JP" altLang="ja-JP" sz="1000" b="0" i="0" baseline="0">
              <a:solidFill>
                <a:schemeClr val="dk1"/>
              </a:solidFill>
              <a:effectLst/>
              <a:latin typeface="+mn-lt"/>
              <a:ea typeface="+mn-ea"/>
              <a:cs typeface="+mn-cs"/>
            </a:rPr>
            <a:t>千円、Ｈ</a:t>
          </a:r>
          <a:r>
            <a:rPr kumimoji="1" lang="en-US" altLang="ja-JP" sz="1000" b="0" i="0" baseline="0">
              <a:solidFill>
                <a:schemeClr val="dk1"/>
              </a:solidFill>
              <a:effectLst/>
              <a:latin typeface="+mn-lt"/>
              <a:ea typeface="+mn-ea"/>
              <a:cs typeface="+mn-cs"/>
            </a:rPr>
            <a:t>26</a:t>
          </a:r>
          <a:r>
            <a:rPr kumimoji="1" lang="ja-JP" altLang="ja-JP" sz="1000" b="0" i="0" baseline="0">
              <a:solidFill>
                <a:schemeClr val="dk1"/>
              </a:solidFill>
              <a:effectLst/>
              <a:latin typeface="+mn-lt"/>
              <a:ea typeface="+mn-ea"/>
              <a:cs typeface="+mn-cs"/>
            </a:rPr>
            <a:t>：</a:t>
          </a:r>
          <a:r>
            <a:rPr kumimoji="1" lang="en-US" altLang="ja-JP" sz="1000" b="0" i="0" baseline="0">
              <a:solidFill>
                <a:schemeClr val="dk1"/>
              </a:solidFill>
              <a:effectLst/>
              <a:latin typeface="+mn-lt"/>
              <a:ea typeface="+mn-ea"/>
              <a:cs typeface="+mn-cs"/>
            </a:rPr>
            <a:t>244,689</a:t>
          </a:r>
          <a:r>
            <a:rPr kumimoji="1" lang="ja-JP" altLang="ja-JP" sz="1000" b="0" i="0" baseline="0">
              <a:solidFill>
                <a:schemeClr val="dk1"/>
              </a:solidFill>
              <a:effectLst/>
              <a:latin typeface="+mn-lt"/>
              <a:ea typeface="+mn-ea"/>
              <a:cs typeface="+mn-cs"/>
            </a:rPr>
            <a:t>千円、</a:t>
          </a:r>
          <a:r>
            <a:rPr kumimoji="1" lang="en-US" altLang="ja-JP" sz="1000" b="0" i="0" baseline="0">
              <a:solidFill>
                <a:schemeClr val="dk1"/>
              </a:solidFill>
              <a:effectLst/>
              <a:latin typeface="+mn-lt"/>
              <a:ea typeface="+mn-ea"/>
              <a:cs typeface="+mn-cs"/>
            </a:rPr>
            <a:t>H28</a:t>
          </a:r>
          <a:r>
            <a:rPr kumimoji="1" lang="ja-JP" altLang="ja-JP" sz="1000" b="0" i="0" baseline="0">
              <a:solidFill>
                <a:schemeClr val="dk1"/>
              </a:solidFill>
              <a:effectLst/>
              <a:latin typeface="+mn-lt"/>
              <a:ea typeface="+mn-ea"/>
              <a:cs typeface="+mn-cs"/>
            </a:rPr>
            <a:t>：</a:t>
          </a:r>
          <a:r>
            <a:rPr kumimoji="1" lang="en-US" altLang="ja-JP" sz="1000" b="0" i="0" baseline="0">
              <a:solidFill>
                <a:schemeClr val="dk1"/>
              </a:solidFill>
              <a:effectLst/>
              <a:latin typeface="+mn-lt"/>
              <a:ea typeface="+mn-ea"/>
              <a:cs typeface="+mn-cs"/>
            </a:rPr>
            <a:t>410,070</a:t>
          </a:r>
          <a:r>
            <a:rPr kumimoji="1" lang="ja-JP" altLang="ja-JP" sz="1000" b="0" i="0" baseline="0">
              <a:solidFill>
                <a:schemeClr val="dk1"/>
              </a:solidFill>
              <a:effectLst/>
              <a:latin typeface="+mn-lt"/>
              <a:ea typeface="+mn-ea"/>
              <a:cs typeface="+mn-cs"/>
            </a:rPr>
            <a:t>千円実施した。その結果、改善傾向にあった標準財政規模比における実質収支だが、普通建設事業費の増大等により</a:t>
          </a:r>
          <a:r>
            <a:rPr kumimoji="1" lang="en-US" altLang="ja-JP" sz="1000" b="0" i="0" baseline="0">
              <a:solidFill>
                <a:schemeClr val="dk1"/>
              </a:solidFill>
              <a:effectLst/>
              <a:latin typeface="+mn-lt"/>
              <a:ea typeface="+mn-ea"/>
              <a:cs typeface="+mn-cs"/>
            </a:rPr>
            <a:t>R1</a:t>
          </a:r>
          <a:r>
            <a:rPr kumimoji="1" lang="ja-JP" altLang="ja-JP" sz="1000" b="0" i="0" baseline="0">
              <a:solidFill>
                <a:schemeClr val="dk1"/>
              </a:solidFill>
              <a:effectLst/>
              <a:latin typeface="+mn-lt"/>
              <a:ea typeface="+mn-ea"/>
              <a:cs typeface="+mn-cs"/>
            </a:rPr>
            <a:t>年度からマイナス傾向であった。</a:t>
          </a:r>
          <a:r>
            <a:rPr kumimoji="1" lang="en-US" altLang="ja-JP" sz="1000" b="0" i="0" baseline="0">
              <a:solidFill>
                <a:schemeClr val="dk1"/>
              </a:solidFill>
              <a:effectLst/>
              <a:latin typeface="+mn-lt"/>
              <a:ea typeface="+mn-ea"/>
              <a:cs typeface="+mn-cs"/>
            </a:rPr>
            <a:t>R4</a:t>
          </a:r>
          <a:r>
            <a:rPr kumimoji="1" lang="ja-JP" altLang="ja-JP" sz="1000" b="0" i="0" baseline="0">
              <a:solidFill>
                <a:schemeClr val="dk1"/>
              </a:solidFill>
              <a:effectLst/>
              <a:latin typeface="+mn-lt"/>
              <a:ea typeface="+mn-ea"/>
              <a:cs typeface="+mn-cs"/>
            </a:rPr>
            <a:t>年度は実質収支額の増大により実質単年度収支も</a:t>
          </a:r>
          <a:r>
            <a:rPr kumimoji="1" lang="en-US" altLang="ja-JP" sz="1000" b="0" i="0" baseline="0">
              <a:solidFill>
                <a:schemeClr val="dk1"/>
              </a:solidFill>
              <a:effectLst/>
              <a:latin typeface="+mn-lt"/>
              <a:ea typeface="+mn-ea"/>
              <a:cs typeface="+mn-cs"/>
            </a:rPr>
            <a:t>1.6%</a:t>
          </a:r>
          <a:r>
            <a:rPr kumimoji="1" lang="ja-JP" altLang="ja-JP" sz="1000" b="0" i="0" baseline="0">
              <a:solidFill>
                <a:schemeClr val="dk1"/>
              </a:solidFill>
              <a:effectLst/>
              <a:latin typeface="+mn-lt"/>
              <a:ea typeface="+mn-ea"/>
              <a:cs typeface="+mn-cs"/>
            </a:rPr>
            <a:t>と改善したが、今後とも市税確保による歳入増、事務の効率化、起債発行抑制等を継続し、財政調整基金残高を全国市平均まで上げるよう努める。</a:t>
          </a:r>
          <a:endParaRPr lang="ja-JP" altLang="ja-JP" sz="10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高知県須崎市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dk1"/>
              </a:solidFill>
              <a:effectLst/>
              <a:latin typeface="+mn-lt"/>
              <a:ea typeface="+mn-ea"/>
              <a:cs typeface="+mn-cs"/>
            </a:rPr>
            <a:t>H22</a:t>
          </a:r>
          <a:r>
            <a:rPr kumimoji="1" lang="ja-JP" altLang="ja-JP" sz="1100" b="0" i="0" baseline="0">
              <a:solidFill>
                <a:schemeClr val="dk1"/>
              </a:solidFill>
              <a:effectLst/>
              <a:latin typeface="+mn-lt"/>
              <a:ea typeface="+mn-ea"/>
              <a:cs typeface="+mn-cs"/>
            </a:rPr>
            <a:t>年度以降、住宅新築資金等貸付事業特別会計で貸付金収入の収納率が低下して赤字決算となり、</a:t>
          </a:r>
          <a:r>
            <a:rPr kumimoji="1" lang="en-US" altLang="ja-JP" sz="1100" b="0" i="0" baseline="0">
              <a:solidFill>
                <a:schemeClr val="dk1"/>
              </a:solidFill>
              <a:effectLst/>
              <a:latin typeface="+mn-lt"/>
              <a:ea typeface="+mn-ea"/>
              <a:cs typeface="+mn-cs"/>
            </a:rPr>
            <a:t>R5</a:t>
          </a:r>
          <a:r>
            <a:rPr kumimoji="1" lang="ja-JP" altLang="ja-JP" sz="1100" b="0" i="0" baseline="0">
              <a:solidFill>
                <a:schemeClr val="dk1"/>
              </a:solidFill>
              <a:effectLst/>
              <a:latin typeface="+mn-lt"/>
              <a:ea typeface="+mn-ea"/>
              <a:cs typeface="+mn-cs"/>
            </a:rPr>
            <a:t>年度においても赤字決算となったが赤字額は減少した。今後は、競売、徴収強化等により歳入確保に努める。また、国民健康保険特別会計において、</a:t>
          </a:r>
          <a:r>
            <a:rPr kumimoji="1" lang="en-US" altLang="ja-JP" sz="1100" b="0" i="0" baseline="0">
              <a:solidFill>
                <a:schemeClr val="dk1"/>
              </a:solidFill>
              <a:effectLst/>
              <a:latin typeface="+mn-lt"/>
              <a:ea typeface="+mn-ea"/>
              <a:cs typeface="+mn-cs"/>
            </a:rPr>
            <a:t>H26</a:t>
          </a:r>
          <a:r>
            <a:rPr kumimoji="1" lang="ja-JP" altLang="ja-JP" sz="1100" b="0" i="0" baseline="0">
              <a:solidFill>
                <a:schemeClr val="dk1"/>
              </a:solidFill>
              <a:effectLst/>
              <a:latin typeface="+mn-lt"/>
              <a:ea typeface="+mn-ea"/>
              <a:cs typeface="+mn-cs"/>
            </a:rPr>
            <a:t>年度から赤字を計上していたが、</a:t>
          </a:r>
          <a:r>
            <a:rPr kumimoji="1" lang="en-US" altLang="ja-JP" sz="1100" b="0" i="0" baseline="0">
              <a:solidFill>
                <a:schemeClr val="dk1"/>
              </a:solidFill>
              <a:effectLst/>
              <a:latin typeface="+mn-lt"/>
              <a:ea typeface="+mn-ea"/>
              <a:cs typeface="+mn-cs"/>
            </a:rPr>
            <a:t>H29</a:t>
          </a:r>
          <a:r>
            <a:rPr kumimoji="1" lang="ja-JP" altLang="ja-JP" sz="1100" b="0" i="0" baseline="0">
              <a:solidFill>
                <a:schemeClr val="dk1"/>
              </a:solidFill>
              <a:effectLst/>
              <a:latin typeface="+mn-lt"/>
              <a:ea typeface="+mn-ea"/>
              <a:cs typeface="+mn-cs"/>
            </a:rPr>
            <a:t>年度に保険税率の見直しを行い、</a:t>
          </a:r>
          <a:r>
            <a:rPr kumimoji="1" lang="en-US" altLang="ja-JP" sz="1100" b="0" i="0" baseline="0">
              <a:solidFill>
                <a:schemeClr val="dk1"/>
              </a:solidFill>
              <a:effectLst/>
              <a:latin typeface="+mn-lt"/>
              <a:ea typeface="+mn-ea"/>
              <a:cs typeface="+mn-cs"/>
            </a:rPr>
            <a:t>H30</a:t>
          </a:r>
          <a:r>
            <a:rPr kumimoji="1" lang="ja-JP" altLang="ja-JP" sz="1100" b="0" i="0" baseline="0">
              <a:solidFill>
                <a:schemeClr val="dk1"/>
              </a:solidFill>
              <a:effectLst/>
              <a:latin typeface="+mn-lt"/>
              <a:ea typeface="+mn-ea"/>
              <a:cs typeface="+mn-cs"/>
            </a:rPr>
            <a:t>年度からは黒字決算となっている。今後においても、給付の適正化を図り、黒字を継続できる体制を目指す。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高知県須崎市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100" b="0" i="0" baseline="0">
              <a:solidFill>
                <a:schemeClr val="dk1"/>
              </a:solidFill>
              <a:effectLst/>
              <a:latin typeface="+mn-lt"/>
              <a:ea typeface="+mn-ea"/>
              <a:cs typeface="+mn-cs"/>
            </a:rPr>
            <a:t>補償金免除繰上償還や市債の発行基準を設けた結果、地方債現在高は大幅に減少し、元利償還金も減少してい</a:t>
          </a:r>
          <a:r>
            <a:rPr kumimoji="1" lang="ja-JP" altLang="en-US" sz="1100" b="0" i="0" baseline="0">
              <a:solidFill>
                <a:schemeClr val="dk1"/>
              </a:solidFill>
              <a:effectLst/>
              <a:latin typeface="+mn-lt"/>
              <a:ea typeface="+mn-ea"/>
              <a:cs typeface="+mn-cs"/>
            </a:rPr>
            <a:t>たが、ごみ処理施設の更新等大規模事業の償還が始まった影響により、</a:t>
          </a:r>
          <a:r>
            <a:rPr kumimoji="1" lang="en-US" altLang="ja-JP" sz="1100" b="0" i="0" baseline="0">
              <a:solidFill>
                <a:schemeClr val="dk1"/>
              </a:solidFill>
              <a:effectLst/>
              <a:latin typeface="+mn-lt"/>
              <a:ea typeface="+mn-ea"/>
              <a:cs typeface="+mn-cs"/>
            </a:rPr>
            <a:t>R5</a:t>
          </a:r>
          <a:r>
            <a:rPr kumimoji="1" lang="ja-JP" altLang="en-US" sz="1100" b="0" i="0" baseline="0">
              <a:solidFill>
                <a:schemeClr val="dk1"/>
              </a:solidFill>
              <a:effectLst/>
              <a:latin typeface="+mn-lt"/>
              <a:ea typeface="+mn-ea"/>
              <a:cs typeface="+mn-cs"/>
            </a:rPr>
            <a:t>年度は償還額が増となった</a:t>
          </a:r>
          <a:r>
            <a:rPr kumimoji="1" lang="ja-JP" altLang="ja-JP" sz="1100" b="0" i="0" baseline="0">
              <a:solidFill>
                <a:schemeClr val="dk1"/>
              </a:solidFill>
              <a:effectLst/>
              <a:latin typeface="+mn-lt"/>
              <a:ea typeface="+mn-ea"/>
              <a:cs typeface="+mn-cs"/>
            </a:rPr>
            <a:t>。算入公債費について</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交付税算入のある地方債の発行に重点を置いており今後も交付税算入の少ない地方債の発行抑制に努める。人口減少等により普通交付税の増額は見込めず、標準財政規模も減少していくことが考えられるため、実質公債費比率の改善には、分子の数値を減少させる必要があるため、今後も公債費の圧縮に努める。</a:t>
          </a:r>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該当無し。</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高知県須崎市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地方債現在高は近年減少傾向にあったが、近年の普通建設事業費の増大により地方債現在高は高止まりとなっている。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その他にも、</a:t>
          </a:r>
          <a:r>
            <a:rPr kumimoji="1" lang="en-US" altLang="ja-JP" sz="1100" b="0" i="0" baseline="0">
              <a:solidFill>
                <a:schemeClr val="dk1"/>
              </a:solidFill>
              <a:effectLst/>
              <a:latin typeface="+mn-lt"/>
              <a:ea typeface="+mn-ea"/>
              <a:cs typeface="+mn-cs"/>
            </a:rPr>
            <a:t>H24</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年度まで</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年連続となる繰上償還を実施し、</a:t>
          </a:r>
          <a:r>
            <a:rPr kumimoji="1" lang="en-US" altLang="ja-JP" sz="1100" b="0" i="0" baseline="0">
              <a:solidFill>
                <a:schemeClr val="dk1"/>
              </a:solidFill>
              <a:effectLst/>
              <a:latin typeface="+mn-lt"/>
              <a:ea typeface="+mn-ea"/>
              <a:cs typeface="+mn-cs"/>
            </a:rPr>
            <a:t>H28</a:t>
          </a:r>
          <a:r>
            <a:rPr kumimoji="1" lang="ja-JP" altLang="ja-JP" sz="1100" b="0" i="0" baseline="0">
              <a:solidFill>
                <a:schemeClr val="dk1"/>
              </a:solidFill>
              <a:effectLst/>
              <a:latin typeface="+mn-lt"/>
              <a:ea typeface="+mn-ea"/>
              <a:cs typeface="+mn-cs"/>
            </a:rPr>
            <a:t>年度においても</a:t>
          </a:r>
          <a:r>
            <a:rPr kumimoji="1" lang="en-US" altLang="ja-JP" sz="1100" b="0" i="0" baseline="0">
              <a:solidFill>
                <a:schemeClr val="dk1"/>
              </a:solidFill>
              <a:effectLst/>
              <a:latin typeface="+mn-lt"/>
              <a:ea typeface="+mn-ea"/>
              <a:cs typeface="+mn-cs"/>
            </a:rPr>
            <a:t>410,070</a:t>
          </a:r>
          <a:r>
            <a:rPr kumimoji="1" lang="ja-JP" altLang="ja-JP" sz="1100" b="0" i="0" baseline="0">
              <a:solidFill>
                <a:schemeClr val="dk1"/>
              </a:solidFill>
              <a:effectLst/>
              <a:latin typeface="+mn-lt"/>
              <a:ea typeface="+mn-ea"/>
              <a:cs typeface="+mn-cs"/>
            </a:rPr>
            <a:t>千円繰上償還を実施したことにより、着実に数値が改善している。しかしながら、学校等の公共施設に加えて、橋梁や下水道施設等インフラの老朽化が進んでおり、順次長寿命化改修や更新等も必要となるため、公営企業債繰入見込額も依然として高止まり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充当可能基金においては、ふるさと納税を原資にした基金が大幅に増加しており、数値の健全化に寄与している。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a:t>
          </a:r>
          <a:r>
            <a:rPr kumimoji="1" lang="ja-JP" altLang="en-US" sz="1100" b="0" i="0" baseline="0">
              <a:solidFill>
                <a:schemeClr val="dk1"/>
              </a:solidFill>
              <a:effectLst/>
              <a:latin typeface="+mn-lt"/>
              <a:ea typeface="+mn-ea"/>
              <a:cs typeface="+mn-cs"/>
            </a:rPr>
            <a:t>大型事業が本格的に始まる予定のため、起債発行額の増加が見込まれるため、計画的に</a:t>
          </a:r>
          <a:r>
            <a:rPr kumimoji="1" lang="ja-JP" altLang="ja-JP" sz="1100" b="0" i="0" baseline="0">
              <a:solidFill>
                <a:schemeClr val="dk1"/>
              </a:solidFill>
              <a:effectLst/>
              <a:latin typeface="+mn-lt"/>
              <a:ea typeface="+mn-ea"/>
              <a:cs typeface="+mn-cs"/>
            </a:rPr>
            <a:t>地方債の繰上償還をおこなうことで地方債現在高を削減させ、将来負担比率の数値の改善に努める。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高知県須崎市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dk1"/>
              </a:solidFill>
              <a:effectLst/>
              <a:latin typeface="+mn-lt"/>
              <a:ea typeface="+mn-ea"/>
              <a:cs typeface="+mn-cs"/>
            </a:rPr>
            <a:t>　</a:t>
          </a:r>
          <a:r>
            <a:rPr kumimoji="1" lang="en-US" altLang="ja-JP" sz="1400" b="0" i="0" baseline="0">
              <a:solidFill>
                <a:schemeClr val="dk1"/>
              </a:solidFill>
              <a:effectLst/>
              <a:latin typeface="+mn-lt"/>
              <a:ea typeface="+mn-ea"/>
              <a:cs typeface="+mn-cs"/>
            </a:rPr>
            <a:t>H24</a:t>
          </a:r>
          <a:r>
            <a:rPr kumimoji="1" lang="ja-JP" altLang="ja-JP" sz="1400" b="0" i="0" baseline="0">
              <a:solidFill>
                <a:schemeClr val="dk1"/>
              </a:solidFill>
              <a:effectLst/>
              <a:latin typeface="+mn-lt"/>
              <a:ea typeface="+mn-ea"/>
              <a:cs typeface="+mn-cs"/>
            </a:rPr>
            <a:t>年以降積立していなかった財政調整基金に決算剰余で積立し増加した。減債基金についても決算剰余で増加している。特定目的基金においては、ふるさと納税を原資としたすさきがすきさ応援基金や将来の施設更新に備えた施設等整備基金が増加しているため、基金全体としては増傾向である。</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住宅新築資金特別会計で２億円程度の赤字を計上しているため、決算補</a:t>
          </a:r>
          <a:r>
            <a:rPr kumimoji="1" lang="ja-JP" altLang="en-US" sz="1400" b="0" i="0" baseline="0">
              <a:solidFill>
                <a:schemeClr val="dk1"/>
              </a:solidFill>
              <a:effectLst/>
              <a:latin typeface="+mn-lt"/>
              <a:ea typeface="+mn-ea"/>
              <a:cs typeface="+mn-cs"/>
            </a:rPr>
            <a:t>てん</a:t>
          </a:r>
          <a:r>
            <a:rPr kumimoji="1" lang="ja-JP" altLang="ja-JP" sz="1400" b="0" i="0" baseline="0">
              <a:solidFill>
                <a:schemeClr val="dk1"/>
              </a:solidFill>
              <a:effectLst/>
              <a:latin typeface="+mn-lt"/>
              <a:ea typeface="+mn-ea"/>
              <a:cs typeface="+mn-cs"/>
            </a:rPr>
            <a:t>に対処できるよう財政調整基金を３億円以上確保している。減債基金については、基金残高を注視しながら、適宜繰上償還財源として活用することとしている。各特定目的基金については、使途に沿った活用を検討しており、特に施設等整備基金については、</a:t>
          </a:r>
          <a:r>
            <a:rPr kumimoji="1" lang="en-US" altLang="ja-JP" sz="1400" b="0" i="0" baseline="0">
              <a:solidFill>
                <a:schemeClr val="dk1"/>
              </a:solidFill>
              <a:effectLst/>
              <a:latin typeface="+mn-lt"/>
              <a:ea typeface="+mn-ea"/>
              <a:cs typeface="+mn-cs"/>
            </a:rPr>
            <a:t>H28</a:t>
          </a:r>
          <a:r>
            <a:rPr kumimoji="1" lang="ja-JP" altLang="ja-JP" sz="1400" b="0" i="0" baseline="0">
              <a:solidFill>
                <a:schemeClr val="dk1"/>
              </a:solidFill>
              <a:effectLst/>
              <a:latin typeface="+mn-lt"/>
              <a:ea typeface="+mn-ea"/>
              <a:cs typeface="+mn-cs"/>
            </a:rPr>
            <a:t>年度以降</a:t>
          </a:r>
          <a:r>
            <a:rPr kumimoji="1" lang="en-US" altLang="ja-JP" sz="1400" b="0" i="0" baseline="0">
              <a:solidFill>
                <a:schemeClr val="dk1"/>
              </a:solidFill>
              <a:effectLst/>
              <a:latin typeface="+mn-lt"/>
              <a:ea typeface="+mn-ea"/>
              <a:cs typeface="+mn-cs"/>
            </a:rPr>
            <a:t>1</a:t>
          </a:r>
          <a:r>
            <a:rPr kumimoji="1" lang="ja-JP" altLang="ja-JP" sz="1400" b="0" i="0" baseline="0">
              <a:solidFill>
                <a:schemeClr val="dk1"/>
              </a:solidFill>
              <a:effectLst/>
              <a:latin typeface="+mn-lt"/>
              <a:ea typeface="+mn-ea"/>
              <a:cs typeface="+mn-cs"/>
            </a:rPr>
            <a:t>～</a:t>
          </a:r>
          <a:r>
            <a:rPr kumimoji="1" lang="en-US" altLang="ja-JP" sz="1400" b="0" i="0" baseline="0">
              <a:solidFill>
                <a:schemeClr val="dk1"/>
              </a:solidFill>
              <a:effectLst/>
              <a:latin typeface="+mn-lt"/>
              <a:ea typeface="+mn-ea"/>
              <a:cs typeface="+mn-cs"/>
            </a:rPr>
            <a:t>2</a:t>
          </a:r>
          <a:r>
            <a:rPr kumimoji="1" lang="ja-JP" altLang="ja-JP" sz="1400" b="0" i="0" baseline="0">
              <a:solidFill>
                <a:schemeClr val="dk1"/>
              </a:solidFill>
              <a:effectLst/>
              <a:latin typeface="+mn-lt"/>
              <a:ea typeface="+mn-ea"/>
              <a:cs typeface="+mn-cs"/>
            </a:rPr>
            <a:t>億円を積立て、将来の施設整備に備えている。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b="0" i="0" baseline="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すさきがすきさ応援基金については、ふるさと納税を原資として積み立て、本市における子育てや産業振興、防災対策に重点的に活用している。また、施設等整備基金においては、将来的な施設更新や施設整備に向け</a:t>
          </a:r>
          <a:r>
            <a:rPr kumimoji="1" lang="en-US" altLang="ja-JP" sz="1400" b="0" i="0" baseline="0">
              <a:solidFill>
                <a:schemeClr val="dk1"/>
              </a:solidFill>
              <a:effectLst/>
              <a:latin typeface="+mn-lt"/>
              <a:ea typeface="+mn-ea"/>
              <a:cs typeface="+mn-cs"/>
            </a:rPr>
            <a:t>200,000</a:t>
          </a:r>
          <a:r>
            <a:rPr kumimoji="1" lang="ja-JP" altLang="ja-JP" sz="1400" b="0" i="0" baseline="0">
              <a:solidFill>
                <a:schemeClr val="dk1"/>
              </a:solidFill>
              <a:effectLst/>
              <a:latin typeface="+mn-lt"/>
              <a:ea typeface="+mn-ea"/>
              <a:cs typeface="+mn-cs"/>
            </a:rPr>
            <a:t>千円程度を毎年積み立てている状況である。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b="0" i="0" baseline="0">
              <a:solidFill>
                <a:schemeClr val="dk1"/>
              </a:solidFill>
              <a:effectLst/>
              <a:latin typeface="+mn-lt"/>
              <a:ea typeface="+mn-ea"/>
              <a:cs typeface="+mn-cs"/>
            </a:rPr>
            <a:t>すさきがすきさ応援基金においては、ふるさと納税が順調なことから</a:t>
          </a:r>
          <a:r>
            <a:rPr kumimoji="1" lang="en-US" altLang="ja-JP" sz="1400" b="0" i="0" baseline="0">
              <a:solidFill>
                <a:schemeClr val="dk1"/>
              </a:solidFill>
              <a:effectLst/>
              <a:latin typeface="+mn-lt"/>
              <a:ea typeface="+mn-ea"/>
              <a:cs typeface="+mn-cs"/>
            </a:rPr>
            <a:t>754,446</a:t>
          </a:r>
          <a:r>
            <a:rPr kumimoji="1" lang="ja-JP" altLang="ja-JP" sz="1400" b="0" i="0" baseline="0">
              <a:solidFill>
                <a:schemeClr val="dk1"/>
              </a:solidFill>
              <a:effectLst/>
              <a:latin typeface="+mn-lt"/>
              <a:ea typeface="+mn-ea"/>
              <a:cs typeface="+mn-cs"/>
            </a:rPr>
            <a:t>千円残高が増加している。施設等整備基金においては、将来の施設整備に向け</a:t>
          </a:r>
          <a:r>
            <a:rPr kumimoji="1" lang="en-US" altLang="ja-JP" sz="1400" b="0" i="0" baseline="0">
              <a:solidFill>
                <a:schemeClr val="dk1"/>
              </a:solidFill>
              <a:effectLst/>
              <a:latin typeface="+mn-lt"/>
              <a:ea typeface="+mn-ea"/>
              <a:cs typeface="+mn-cs"/>
            </a:rPr>
            <a:t>200,000</a:t>
          </a:r>
          <a:r>
            <a:rPr kumimoji="1" lang="ja-JP" altLang="ja-JP" sz="1400" b="0" i="0" baseline="0">
              <a:solidFill>
                <a:schemeClr val="dk1"/>
              </a:solidFill>
              <a:effectLst/>
              <a:latin typeface="+mn-lt"/>
              <a:ea typeface="+mn-ea"/>
              <a:cs typeface="+mn-cs"/>
            </a:rPr>
            <a:t>千円を積み立てることとしており、</a:t>
          </a:r>
          <a:r>
            <a:rPr kumimoji="1" lang="en-US" altLang="ja-JP" sz="1400" b="0" i="0" baseline="0">
              <a:solidFill>
                <a:schemeClr val="dk1"/>
              </a:solidFill>
              <a:effectLst/>
              <a:latin typeface="+mn-lt"/>
              <a:ea typeface="+mn-ea"/>
              <a:cs typeface="+mn-cs"/>
            </a:rPr>
            <a:t>R5</a:t>
          </a:r>
          <a:r>
            <a:rPr kumimoji="1" lang="ja-JP" altLang="en-US" sz="1400" b="0" i="0" baseline="0">
              <a:solidFill>
                <a:schemeClr val="dk1"/>
              </a:solidFill>
              <a:effectLst/>
              <a:latin typeface="+mn-lt"/>
              <a:ea typeface="+mn-ea"/>
              <a:cs typeface="+mn-cs"/>
            </a:rPr>
            <a:t>年度に</a:t>
          </a:r>
          <a:r>
            <a:rPr kumimoji="1" lang="ja-JP" altLang="ja-JP" sz="1400" b="0" i="0" baseline="0">
              <a:solidFill>
                <a:schemeClr val="dk1"/>
              </a:solidFill>
              <a:effectLst/>
              <a:latin typeface="+mn-lt"/>
              <a:ea typeface="+mn-ea"/>
              <a:cs typeface="+mn-cs"/>
            </a:rPr>
            <a:t>おいては取崩しと相殺した結果、残高としては</a:t>
          </a:r>
          <a:r>
            <a:rPr kumimoji="1" lang="en-US" altLang="ja-JP" sz="1400" b="0" i="0" baseline="0">
              <a:solidFill>
                <a:schemeClr val="dk1"/>
              </a:solidFill>
              <a:effectLst/>
              <a:latin typeface="+mn-lt"/>
              <a:ea typeface="+mn-ea"/>
              <a:cs typeface="+mn-cs"/>
            </a:rPr>
            <a:t>102,934</a:t>
          </a:r>
          <a:r>
            <a:rPr kumimoji="1" lang="ja-JP" altLang="ja-JP" sz="1400" b="0" i="0" baseline="0">
              <a:solidFill>
                <a:schemeClr val="dk1"/>
              </a:solidFill>
              <a:effectLst/>
              <a:latin typeface="+mn-lt"/>
              <a:ea typeface="+mn-ea"/>
              <a:cs typeface="+mn-cs"/>
            </a:rPr>
            <a:t>千円増の</a:t>
          </a:r>
          <a:r>
            <a:rPr kumimoji="1" lang="en-US" altLang="ja-JP" sz="1400" b="0" i="0" baseline="0">
              <a:solidFill>
                <a:schemeClr val="dk1"/>
              </a:solidFill>
              <a:effectLst/>
              <a:latin typeface="+mn-lt"/>
              <a:ea typeface="+mn-ea"/>
              <a:cs typeface="+mn-cs"/>
            </a:rPr>
            <a:t>718,897</a:t>
          </a:r>
          <a:r>
            <a:rPr kumimoji="1" lang="ja-JP" altLang="ja-JP" sz="1400" b="0" i="0" baseline="0">
              <a:solidFill>
                <a:schemeClr val="dk1"/>
              </a:solidFill>
              <a:effectLst/>
              <a:latin typeface="+mn-lt"/>
              <a:ea typeface="+mn-ea"/>
              <a:cs typeface="+mn-cs"/>
            </a:rPr>
            <a:t>千円となった。</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mn-lt"/>
              <a:ea typeface="+mn-ea"/>
              <a:cs typeface="+mn-cs"/>
            </a:rPr>
            <a:t>　類似団体と比較して、財政調整基金及び減債基金残高が非常に少ない状況であり、すさきがすきさ応援基金が、本市の目指すまちづくりに多大な貢献をしている状況である。今後においても、財政調整基金及び減債基金の不足を補う主要基金として、残高確保に努めると同時に住民福祉の向上に向けた政策的事業の財源として有効活用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mn-lt"/>
              <a:ea typeface="+mn-ea"/>
              <a:cs typeface="+mn-cs"/>
            </a:rPr>
            <a:t>　</a:t>
          </a:r>
          <a:r>
            <a:rPr kumimoji="1" lang="en-US" altLang="ja-JP" sz="1400" b="0" i="0" baseline="0">
              <a:solidFill>
                <a:schemeClr val="dk1"/>
              </a:solidFill>
              <a:effectLst/>
              <a:latin typeface="+mn-lt"/>
              <a:ea typeface="+mn-ea"/>
              <a:cs typeface="+mn-cs"/>
            </a:rPr>
            <a:t>H24</a:t>
          </a:r>
          <a:r>
            <a:rPr kumimoji="1" lang="ja-JP" altLang="ja-JP" sz="1400" b="0" i="0" baseline="0">
              <a:solidFill>
                <a:schemeClr val="dk1"/>
              </a:solidFill>
              <a:effectLst/>
              <a:latin typeface="+mn-lt"/>
              <a:ea typeface="+mn-ea"/>
              <a:cs typeface="+mn-cs"/>
            </a:rPr>
            <a:t>年以降積立していなかった財政調整基金に決算剰余で積立し増加した</a:t>
          </a:r>
          <a:r>
            <a:rPr kumimoji="1" lang="ja-JP" altLang="ja-JP" sz="1100" b="0" i="0" baseline="0">
              <a:solidFill>
                <a:schemeClr val="dk1"/>
              </a:solidFill>
              <a:effectLst/>
              <a:latin typeface="+mn-lt"/>
              <a:ea typeface="+mn-ea"/>
              <a:cs typeface="+mn-cs"/>
            </a:rPr>
            <a:t>。</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a:t>
          </a:r>
          <a:r>
            <a:rPr kumimoji="1" lang="ja-JP" altLang="ja-JP" sz="1400" b="0" i="0" baseline="0">
              <a:solidFill>
                <a:schemeClr val="dk1"/>
              </a:solidFill>
              <a:effectLst/>
              <a:latin typeface="+mn-lt"/>
              <a:ea typeface="+mn-ea"/>
              <a:cs typeface="+mn-cs"/>
            </a:rPr>
            <a:t>住宅新築資金特別会計で２億円程度の赤字を計上しているため、決算補てんに対処できるよう財政調整基金を３億円以上確保している。今後においても現在の基金残高を下回らないような基金運用に努める。</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a:t>
          </a:r>
          <a:r>
            <a:rPr kumimoji="1" lang="en-US" altLang="ja-JP" sz="1400">
              <a:solidFill>
                <a:schemeClr val="dk1"/>
              </a:solidFill>
              <a:effectLst/>
              <a:latin typeface="+mn-lt"/>
              <a:ea typeface="+mn-ea"/>
              <a:cs typeface="+mn-cs"/>
            </a:rPr>
            <a:t>R5</a:t>
          </a:r>
          <a:r>
            <a:rPr kumimoji="1" lang="ja-JP" altLang="ja-JP" sz="1400">
              <a:solidFill>
                <a:schemeClr val="dk1"/>
              </a:solidFill>
              <a:effectLst/>
              <a:latin typeface="+mn-lt"/>
              <a:ea typeface="+mn-ea"/>
              <a:cs typeface="+mn-cs"/>
            </a:rPr>
            <a:t>年度</a:t>
          </a:r>
          <a:r>
            <a:rPr kumimoji="1" lang="ja-JP" altLang="en-US" sz="1400">
              <a:solidFill>
                <a:schemeClr val="dk1"/>
              </a:solidFill>
              <a:effectLst/>
              <a:latin typeface="+mn-lt"/>
              <a:ea typeface="+mn-ea"/>
              <a:cs typeface="+mn-cs"/>
            </a:rPr>
            <a:t>も昨年度に引き続き</a:t>
          </a:r>
          <a:r>
            <a:rPr kumimoji="1" lang="ja-JP" altLang="ja-JP" sz="1400">
              <a:solidFill>
                <a:schemeClr val="dk1"/>
              </a:solidFill>
              <a:effectLst/>
              <a:latin typeface="+mn-lt"/>
              <a:ea typeface="+mn-ea"/>
              <a:cs typeface="+mn-cs"/>
            </a:rPr>
            <a:t>取崩しを行うこととなったが、最終的には決算剰余で</a:t>
          </a:r>
          <a:r>
            <a:rPr kumimoji="1" lang="en-US" altLang="ja-JP" sz="1400">
              <a:solidFill>
                <a:schemeClr val="dk1"/>
              </a:solidFill>
              <a:effectLst/>
              <a:latin typeface="+mn-lt"/>
              <a:ea typeface="+mn-ea"/>
              <a:cs typeface="+mn-cs"/>
            </a:rPr>
            <a:t>100,000</a:t>
          </a:r>
          <a:r>
            <a:rPr kumimoji="1" lang="ja-JP" altLang="ja-JP" sz="1400">
              <a:solidFill>
                <a:schemeClr val="dk1"/>
              </a:solidFill>
              <a:effectLst/>
              <a:latin typeface="+mn-lt"/>
              <a:ea typeface="+mn-ea"/>
              <a:cs typeface="+mn-cs"/>
            </a:rPr>
            <a:t>千円積立し、最終残高は</a:t>
          </a:r>
          <a:r>
            <a:rPr kumimoji="1" lang="en-US" altLang="ja-JP" sz="1400">
              <a:solidFill>
                <a:schemeClr val="dk1"/>
              </a:solidFill>
              <a:effectLst/>
              <a:latin typeface="+mn-lt"/>
              <a:ea typeface="+mn-ea"/>
              <a:cs typeface="+mn-cs"/>
            </a:rPr>
            <a:t>1,728,006</a:t>
          </a:r>
          <a:r>
            <a:rPr kumimoji="1" lang="ja-JP" altLang="ja-JP" sz="1400">
              <a:solidFill>
                <a:schemeClr val="dk1"/>
              </a:solidFill>
              <a:effectLst/>
              <a:latin typeface="+mn-lt"/>
              <a:ea typeface="+mn-ea"/>
              <a:cs typeface="+mn-cs"/>
            </a:rPr>
            <a:t>千円となった。</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mn-lt"/>
              <a:ea typeface="+mn-ea"/>
              <a:cs typeface="+mn-cs"/>
            </a:rPr>
            <a:t>　収支不足を補てんして予算編成及び決算を行っているため、急激な増額は見込めない状況であるが、今後も基金残高を注視しながら財源確保に努める。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19767703</v>
      </c>
      <c r="BO4" s="371"/>
      <c r="BP4" s="371"/>
      <c r="BQ4" s="371"/>
      <c r="BR4" s="371"/>
      <c r="BS4" s="371"/>
      <c r="BT4" s="371"/>
      <c r="BU4" s="372"/>
      <c r="BV4" s="370">
        <v>17603694</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7</v>
      </c>
      <c r="CU4" s="377"/>
      <c r="CV4" s="377"/>
      <c r="CW4" s="377"/>
      <c r="CX4" s="377"/>
      <c r="CY4" s="377"/>
      <c r="CZ4" s="377"/>
      <c r="DA4" s="378"/>
      <c r="DB4" s="376">
        <v>5.4</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19181687</v>
      </c>
      <c r="BO5" s="408"/>
      <c r="BP5" s="408"/>
      <c r="BQ5" s="408"/>
      <c r="BR5" s="408"/>
      <c r="BS5" s="408"/>
      <c r="BT5" s="408"/>
      <c r="BU5" s="409"/>
      <c r="BV5" s="407">
        <v>17190733</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94.3</v>
      </c>
      <c r="CU5" s="405"/>
      <c r="CV5" s="405"/>
      <c r="CW5" s="405"/>
      <c r="CX5" s="405"/>
      <c r="CY5" s="405"/>
      <c r="CZ5" s="405"/>
      <c r="DA5" s="406"/>
      <c r="DB5" s="404">
        <v>91.7</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586016</v>
      </c>
      <c r="BO6" s="408"/>
      <c r="BP6" s="408"/>
      <c r="BQ6" s="408"/>
      <c r="BR6" s="408"/>
      <c r="BS6" s="408"/>
      <c r="BT6" s="408"/>
      <c r="BU6" s="409"/>
      <c r="BV6" s="407">
        <v>412961</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94.9</v>
      </c>
      <c r="CU6" s="445"/>
      <c r="CV6" s="445"/>
      <c r="CW6" s="445"/>
      <c r="CX6" s="445"/>
      <c r="CY6" s="445"/>
      <c r="CZ6" s="445"/>
      <c r="DA6" s="446"/>
      <c r="DB6" s="444">
        <v>92.9</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82239</v>
      </c>
      <c r="BO7" s="408"/>
      <c r="BP7" s="408"/>
      <c r="BQ7" s="408"/>
      <c r="BR7" s="408"/>
      <c r="BS7" s="408"/>
      <c r="BT7" s="408"/>
      <c r="BU7" s="409"/>
      <c r="BV7" s="407">
        <v>23973</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7185191</v>
      </c>
      <c r="CU7" s="408"/>
      <c r="CV7" s="408"/>
      <c r="CW7" s="408"/>
      <c r="CX7" s="408"/>
      <c r="CY7" s="408"/>
      <c r="CZ7" s="408"/>
      <c r="DA7" s="409"/>
      <c r="DB7" s="407">
        <v>7205360</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503777</v>
      </c>
      <c r="BO8" s="408"/>
      <c r="BP8" s="408"/>
      <c r="BQ8" s="408"/>
      <c r="BR8" s="408"/>
      <c r="BS8" s="408"/>
      <c r="BT8" s="408"/>
      <c r="BU8" s="409"/>
      <c r="BV8" s="407">
        <v>388988</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0.41</v>
      </c>
      <c r="CU8" s="448"/>
      <c r="CV8" s="448"/>
      <c r="CW8" s="448"/>
      <c r="CX8" s="448"/>
      <c r="CY8" s="448"/>
      <c r="CZ8" s="448"/>
      <c r="DA8" s="449"/>
      <c r="DB8" s="447">
        <v>0.41</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20590</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114789</v>
      </c>
      <c r="BO9" s="408"/>
      <c r="BP9" s="408"/>
      <c r="BQ9" s="408"/>
      <c r="BR9" s="408"/>
      <c r="BS9" s="408"/>
      <c r="BT9" s="408"/>
      <c r="BU9" s="409"/>
      <c r="BV9" s="407">
        <v>-531864</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18</v>
      </c>
      <c r="CU9" s="405"/>
      <c r="CV9" s="405"/>
      <c r="CW9" s="405"/>
      <c r="CX9" s="405"/>
      <c r="CY9" s="405"/>
      <c r="CZ9" s="405"/>
      <c r="DA9" s="406"/>
      <c r="DB9" s="404">
        <v>18.100000000000001</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22606</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456</v>
      </c>
      <c r="BO10" s="408"/>
      <c r="BP10" s="408"/>
      <c r="BQ10" s="408"/>
      <c r="BR10" s="408"/>
      <c r="BS10" s="408"/>
      <c r="BT10" s="408"/>
      <c r="BU10" s="409"/>
      <c r="BV10" s="407">
        <v>313</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19829</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114</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19320</v>
      </c>
      <c r="S13" s="492"/>
      <c r="T13" s="492"/>
      <c r="U13" s="492"/>
      <c r="V13" s="493"/>
      <c r="W13" s="423" t="s">
        <v>131</v>
      </c>
      <c r="X13" s="424"/>
      <c r="Y13" s="424"/>
      <c r="Z13" s="424"/>
      <c r="AA13" s="424"/>
      <c r="AB13" s="414"/>
      <c r="AC13" s="458">
        <v>1802</v>
      </c>
      <c r="AD13" s="459"/>
      <c r="AE13" s="459"/>
      <c r="AF13" s="459"/>
      <c r="AG13" s="501"/>
      <c r="AH13" s="458">
        <v>1982</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115245</v>
      </c>
      <c r="BO13" s="408"/>
      <c r="BP13" s="408"/>
      <c r="BQ13" s="408"/>
      <c r="BR13" s="408"/>
      <c r="BS13" s="408"/>
      <c r="BT13" s="408"/>
      <c r="BU13" s="409"/>
      <c r="BV13" s="407">
        <v>-531551</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12.5</v>
      </c>
      <c r="CU13" s="405"/>
      <c r="CV13" s="405"/>
      <c r="CW13" s="405"/>
      <c r="CX13" s="405"/>
      <c r="CY13" s="405"/>
      <c r="CZ13" s="405"/>
      <c r="DA13" s="406"/>
      <c r="DB13" s="404">
        <v>12.4</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20268</v>
      </c>
      <c r="S14" s="492"/>
      <c r="T14" s="492"/>
      <c r="U14" s="492"/>
      <c r="V14" s="493"/>
      <c r="W14" s="397"/>
      <c r="X14" s="398"/>
      <c r="Y14" s="398"/>
      <c r="Z14" s="398"/>
      <c r="AA14" s="398"/>
      <c r="AB14" s="387"/>
      <c r="AC14" s="494">
        <v>19.5</v>
      </c>
      <c r="AD14" s="495"/>
      <c r="AE14" s="495"/>
      <c r="AF14" s="495"/>
      <c r="AG14" s="496"/>
      <c r="AH14" s="494">
        <v>20.2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v>13</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19797</v>
      </c>
      <c r="S15" s="492"/>
      <c r="T15" s="492"/>
      <c r="U15" s="492"/>
      <c r="V15" s="493"/>
      <c r="W15" s="423" t="s">
        <v>137</v>
      </c>
      <c r="X15" s="424"/>
      <c r="Y15" s="424"/>
      <c r="Z15" s="424"/>
      <c r="AA15" s="424"/>
      <c r="AB15" s="414"/>
      <c r="AC15" s="458">
        <v>1649</v>
      </c>
      <c r="AD15" s="459"/>
      <c r="AE15" s="459"/>
      <c r="AF15" s="459"/>
      <c r="AG15" s="501"/>
      <c r="AH15" s="458">
        <v>1816</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2683623</v>
      </c>
      <c r="BO15" s="371"/>
      <c r="BP15" s="371"/>
      <c r="BQ15" s="371"/>
      <c r="BR15" s="371"/>
      <c r="BS15" s="371"/>
      <c r="BT15" s="371"/>
      <c r="BU15" s="372"/>
      <c r="BV15" s="370">
        <v>2637015</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17.8</v>
      </c>
      <c r="AD16" s="495"/>
      <c r="AE16" s="495"/>
      <c r="AF16" s="495"/>
      <c r="AG16" s="496"/>
      <c r="AH16" s="494">
        <v>18.5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6463552</v>
      </c>
      <c r="BO16" s="408"/>
      <c r="BP16" s="408"/>
      <c r="BQ16" s="408"/>
      <c r="BR16" s="408"/>
      <c r="BS16" s="408"/>
      <c r="BT16" s="408"/>
      <c r="BU16" s="409"/>
      <c r="BV16" s="407">
        <v>6439466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5799</v>
      </c>
      <c r="AD17" s="459"/>
      <c r="AE17" s="459"/>
      <c r="AF17" s="459"/>
      <c r="AG17" s="501"/>
      <c r="AH17" s="458">
        <v>6020</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3362904</v>
      </c>
      <c r="BO17" s="408"/>
      <c r="BP17" s="408"/>
      <c r="BQ17" s="408"/>
      <c r="BR17" s="408"/>
      <c r="BS17" s="408"/>
      <c r="BT17" s="408"/>
      <c r="BU17" s="409"/>
      <c r="BV17" s="407">
        <v>3314823</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147</v>
      </c>
      <c r="C18" s="450"/>
      <c r="D18" s="450"/>
      <c r="E18" s="533"/>
      <c r="F18" s="533"/>
      <c r="G18" s="533"/>
      <c r="H18" s="533"/>
      <c r="I18" s="533"/>
      <c r="J18" s="533"/>
      <c r="K18" s="533"/>
      <c r="L18" s="534">
        <v>135.19999999999999</v>
      </c>
      <c r="M18" s="534"/>
      <c r="N18" s="534"/>
      <c r="O18" s="534"/>
      <c r="P18" s="534"/>
      <c r="Q18" s="534"/>
      <c r="R18" s="535"/>
      <c r="S18" s="535"/>
      <c r="T18" s="535"/>
      <c r="U18" s="535"/>
      <c r="V18" s="536"/>
      <c r="W18" s="425"/>
      <c r="X18" s="426"/>
      <c r="Y18" s="426"/>
      <c r="Z18" s="426"/>
      <c r="AA18" s="426"/>
      <c r="AB18" s="417"/>
      <c r="AC18" s="537">
        <v>62.7</v>
      </c>
      <c r="AD18" s="538"/>
      <c r="AE18" s="538"/>
      <c r="AF18" s="538"/>
      <c r="AG18" s="539"/>
      <c r="AH18" s="537">
        <v>61.3</v>
      </c>
      <c r="AI18" s="538"/>
      <c r="AJ18" s="538"/>
      <c r="AK18" s="538"/>
      <c r="AL18" s="540"/>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6893759</v>
      </c>
      <c r="BO18" s="408"/>
      <c r="BP18" s="408"/>
      <c r="BQ18" s="408"/>
      <c r="BR18" s="408"/>
      <c r="BS18" s="408"/>
      <c r="BT18" s="408"/>
      <c r="BU18" s="409"/>
      <c r="BV18" s="407">
        <v>6774505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149</v>
      </c>
      <c r="C19" s="450"/>
      <c r="D19" s="450"/>
      <c r="E19" s="533"/>
      <c r="F19" s="533"/>
      <c r="G19" s="533"/>
      <c r="H19" s="533"/>
      <c r="I19" s="533"/>
      <c r="J19" s="533"/>
      <c r="K19" s="533"/>
      <c r="L19" s="541">
        <v>152</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9440144</v>
      </c>
      <c r="BO19" s="408"/>
      <c r="BP19" s="408"/>
      <c r="BQ19" s="408"/>
      <c r="BR19" s="408"/>
      <c r="BS19" s="408"/>
      <c r="BT19" s="408"/>
      <c r="BU19" s="409"/>
      <c r="BV19" s="407">
        <v>8996743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151</v>
      </c>
      <c r="C20" s="450"/>
      <c r="D20" s="450"/>
      <c r="E20" s="533"/>
      <c r="F20" s="533"/>
      <c r="G20" s="533"/>
      <c r="H20" s="533"/>
      <c r="I20" s="533"/>
      <c r="J20" s="533"/>
      <c r="K20" s="533"/>
      <c r="L20" s="541">
        <v>8710</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152</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16841926</v>
      </c>
      <c r="BO22" s="371"/>
      <c r="BP22" s="371"/>
      <c r="BQ22" s="371"/>
      <c r="BR22" s="371"/>
      <c r="BS22" s="371"/>
      <c r="BT22" s="371"/>
      <c r="BU22" s="372"/>
      <c r="BV22" s="370">
        <v>17002694</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15550729</v>
      </c>
      <c r="BO23" s="408"/>
      <c r="BP23" s="408"/>
      <c r="BQ23" s="408"/>
      <c r="BR23" s="408"/>
      <c r="BS23" s="408"/>
      <c r="BT23" s="408"/>
      <c r="BU23" s="409"/>
      <c r="BV23" s="407">
        <v>15525837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7380</v>
      </c>
      <c r="R24" s="459"/>
      <c r="S24" s="459"/>
      <c r="T24" s="459"/>
      <c r="U24" s="459"/>
      <c r="V24" s="501"/>
      <c r="W24" s="553"/>
      <c r="X24" s="554"/>
      <c r="Y24" s="555"/>
      <c r="Z24" s="457" t="s">
        <v>162</v>
      </c>
      <c r="AA24" s="437"/>
      <c r="AB24" s="437"/>
      <c r="AC24" s="437"/>
      <c r="AD24" s="437"/>
      <c r="AE24" s="437"/>
      <c r="AF24" s="437"/>
      <c r="AG24" s="438"/>
      <c r="AH24" s="458">
        <v>228</v>
      </c>
      <c r="AI24" s="459"/>
      <c r="AJ24" s="459"/>
      <c r="AK24" s="459"/>
      <c r="AL24" s="501"/>
      <c r="AM24" s="458">
        <v>692664</v>
      </c>
      <c r="AN24" s="459"/>
      <c r="AO24" s="459"/>
      <c r="AP24" s="459"/>
      <c r="AQ24" s="459"/>
      <c r="AR24" s="501"/>
      <c r="AS24" s="458">
        <v>3038</v>
      </c>
      <c r="AT24" s="459"/>
      <c r="AU24" s="459"/>
      <c r="AV24" s="459"/>
      <c r="AW24" s="459"/>
      <c r="AX24" s="460"/>
      <c r="AY24" s="526" t="s">
        <v>163</v>
      </c>
      <c r="AZ24" s="527"/>
      <c r="BA24" s="527"/>
      <c r="BB24" s="527"/>
      <c r="BC24" s="527"/>
      <c r="BD24" s="527"/>
      <c r="BE24" s="527"/>
      <c r="BF24" s="527"/>
      <c r="BG24" s="527"/>
      <c r="BH24" s="527"/>
      <c r="BI24" s="527"/>
      <c r="BJ24" s="527"/>
      <c r="BK24" s="527"/>
      <c r="BL24" s="527"/>
      <c r="BM24" s="528"/>
      <c r="BN24" s="407">
        <v>13062669</v>
      </c>
      <c r="BO24" s="408"/>
      <c r="BP24" s="408"/>
      <c r="BQ24" s="408"/>
      <c r="BR24" s="408"/>
      <c r="BS24" s="408"/>
      <c r="BT24" s="408"/>
      <c r="BU24" s="409"/>
      <c r="BV24" s="407">
        <v>12864353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6510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5863076</v>
      </c>
      <c r="BO25" s="371"/>
      <c r="BP25" s="371"/>
      <c r="BQ25" s="371"/>
      <c r="BR25" s="371"/>
      <c r="BS25" s="371"/>
      <c r="BT25" s="371"/>
      <c r="BU25" s="372"/>
      <c r="BV25" s="370">
        <v>2440669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6040</v>
      </c>
      <c r="R26" s="459"/>
      <c r="S26" s="459"/>
      <c r="T26" s="459"/>
      <c r="U26" s="459"/>
      <c r="V26" s="501"/>
      <c r="W26" s="553"/>
      <c r="X26" s="554"/>
      <c r="Y26" s="555"/>
      <c r="Z26" s="457" t="s">
        <v>168</v>
      </c>
      <c r="AA26" s="559"/>
      <c r="AB26" s="559"/>
      <c r="AC26" s="559"/>
      <c r="AD26" s="559"/>
      <c r="AE26" s="559"/>
      <c r="AF26" s="559"/>
      <c r="AG26" s="560"/>
      <c r="AH26" s="458">
        <v>10</v>
      </c>
      <c r="AI26" s="459"/>
      <c r="AJ26" s="459"/>
      <c r="AK26" s="459"/>
      <c r="AL26" s="501"/>
      <c r="AM26" s="458">
        <v>34600</v>
      </c>
      <c r="AN26" s="459"/>
      <c r="AO26" s="459"/>
      <c r="AP26" s="459"/>
      <c r="AQ26" s="459"/>
      <c r="AR26" s="501"/>
      <c r="AS26" s="458">
        <v>3460</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3750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9" t="s">
        <v>122</v>
      </c>
      <c r="BO27" s="530"/>
      <c r="BP27" s="530"/>
      <c r="BQ27" s="530"/>
      <c r="BR27" s="530"/>
      <c r="BS27" s="530"/>
      <c r="BT27" s="530"/>
      <c r="BU27" s="531"/>
      <c r="BV27" s="529" t="s">
        <v>122</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3200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1032046</v>
      </c>
      <c r="BO28" s="371"/>
      <c r="BP28" s="371"/>
      <c r="BQ28" s="371"/>
      <c r="BR28" s="371"/>
      <c r="BS28" s="371"/>
      <c r="BT28" s="371"/>
      <c r="BU28" s="372"/>
      <c r="BV28" s="370">
        <v>831589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12</v>
      </c>
      <c r="M29" s="459"/>
      <c r="N29" s="459"/>
      <c r="O29" s="459"/>
      <c r="P29" s="501"/>
      <c r="Q29" s="458">
        <v>3000</v>
      </c>
      <c r="R29" s="459"/>
      <c r="S29" s="459"/>
      <c r="T29" s="459"/>
      <c r="U29" s="459"/>
      <c r="V29" s="501"/>
      <c r="W29" s="556"/>
      <c r="X29" s="557"/>
      <c r="Y29" s="558"/>
      <c r="Z29" s="457" t="s">
        <v>177</v>
      </c>
      <c r="AA29" s="437"/>
      <c r="AB29" s="437"/>
      <c r="AC29" s="437"/>
      <c r="AD29" s="437"/>
      <c r="AE29" s="437"/>
      <c r="AF29" s="437"/>
      <c r="AG29" s="438"/>
      <c r="AH29" s="458">
        <v>228</v>
      </c>
      <c r="AI29" s="459"/>
      <c r="AJ29" s="459"/>
      <c r="AK29" s="459"/>
      <c r="AL29" s="501"/>
      <c r="AM29" s="458">
        <v>692664</v>
      </c>
      <c r="AN29" s="459"/>
      <c r="AO29" s="459"/>
      <c r="AP29" s="459"/>
      <c r="AQ29" s="459"/>
      <c r="AR29" s="501"/>
      <c r="AS29" s="458">
        <v>3038</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1728006</v>
      </c>
      <c r="BO29" s="408"/>
      <c r="BP29" s="408"/>
      <c r="BQ29" s="408"/>
      <c r="BR29" s="408"/>
      <c r="BS29" s="408"/>
      <c r="BT29" s="408"/>
      <c r="BU29" s="409"/>
      <c r="BV29" s="407">
        <v>2061662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7">
        <v>97</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48</v>
      </c>
      <c r="BD30" s="527"/>
      <c r="BE30" s="527"/>
      <c r="BF30" s="527"/>
      <c r="BG30" s="527"/>
      <c r="BH30" s="527"/>
      <c r="BI30" s="527"/>
      <c r="BJ30" s="527"/>
      <c r="BK30" s="527"/>
      <c r="BL30" s="527"/>
      <c r="BM30" s="528"/>
      <c r="BN30" s="529">
        <v>5618944</v>
      </c>
      <c r="BO30" s="530"/>
      <c r="BP30" s="530"/>
      <c r="BQ30" s="530"/>
      <c r="BR30" s="530"/>
      <c r="BS30" s="530"/>
      <c r="BT30" s="530"/>
      <c r="BU30" s="531"/>
      <c r="BV30" s="529">
        <v>4651051</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5</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9</v>
      </c>
      <c r="BF34" s="597"/>
      <c r="BG34" s="598" t="str">
        <f>IF('各会計、関係団体の財政状況及び健全化判断比率'!B32="","",'各会計、関係団体の財政状況及び健全化判断比率'!B32)</f>
        <v>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12</v>
      </c>
      <c r="BX34" s="597"/>
      <c r="BY34" s="598" t="str">
        <f>IF('各会計、関係団体の財政状況及び健全化判断比率'!B68="","",'各会計、関係団体の財政状況及び健全化判断比率'!B68)</f>
        <v>高幡消防組合</v>
      </c>
      <c r="BZ34" s="598"/>
      <c r="CA34" s="598"/>
      <c r="CB34" s="598"/>
      <c r="CC34" s="598"/>
      <c r="CD34" s="598"/>
      <c r="CE34" s="598"/>
      <c r="CF34" s="598"/>
      <c r="CG34" s="598"/>
      <c r="CH34" s="598"/>
      <c r="CI34" s="598"/>
      <c r="CJ34" s="598"/>
      <c r="CK34" s="598"/>
      <c r="CL34" s="598"/>
      <c r="CM34" s="598"/>
      <c r="CN34" s="181"/>
      <c r="CO34" s="597">
        <f>IF(CQ34="","",MAX(C34:D43,U34:V43,AM34:AN43,BE34:BF43,BW34:BX43)+1)</f>
        <v>21</v>
      </c>
      <c r="CP34" s="597"/>
      <c r="CQ34" s="598" t="str">
        <f>IF('各会計、関係団体の財政状況及び健全化判断比率'!BS7="","",'各会計、関係団体の財政状況及び健全化判断比率'!BS7)</f>
        <v>須崎市土地開発公社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住宅新築資金等貸付事業特別会計</v>
      </c>
      <c r="F35" s="598"/>
      <c r="G35" s="598"/>
      <c r="H35" s="598"/>
      <c r="I35" s="598"/>
      <c r="J35" s="598"/>
      <c r="K35" s="598"/>
      <c r="L35" s="598"/>
      <c r="M35" s="598"/>
      <c r="N35" s="598"/>
      <c r="O35" s="598"/>
      <c r="P35" s="598"/>
      <c r="Q35" s="598"/>
      <c r="R35" s="598"/>
      <c r="S35" s="598"/>
      <c r="T35" s="181"/>
      <c r="U35" s="597">
        <f>IF(W35="","",U34+1)</f>
        <v>6</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10</v>
      </c>
      <c r="BF35" s="597"/>
      <c r="BG35" s="598" t="str">
        <f>IF('各会計、関係団体の財政状況及び健全化判断比率'!B33="","",'各会計、関係団体の財政状況及び健全化判断比率'!B33)</f>
        <v>漁業集落排水事業特別会計</v>
      </c>
      <c r="BH35" s="598"/>
      <c r="BI35" s="598"/>
      <c r="BJ35" s="598"/>
      <c r="BK35" s="598"/>
      <c r="BL35" s="598"/>
      <c r="BM35" s="598"/>
      <c r="BN35" s="598"/>
      <c r="BO35" s="598"/>
      <c r="BP35" s="598"/>
      <c r="BQ35" s="598"/>
      <c r="BR35" s="598"/>
      <c r="BS35" s="598"/>
      <c r="BT35" s="598"/>
      <c r="BU35" s="598"/>
      <c r="BV35" s="181"/>
      <c r="BW35" s="597">
        <f t="shared" ref="BW35:BW43" si="2">IF(BY35="","",BW34+1)</f>
        <v>13</v>
      </c>
      <c r="BX35" s="597"/>
      <c r="BY35" s="598" t="str">
        <f>IF('各会計、関係団体の財政状況及び健全化判断比率'!B69="","",'各会計、関係団体の財政状況及び健全化判断比率'!B69)</f>
        <v>高幡東部清掃組合</v>
      </c>
      <c r="BZ35" s="598"/>
      <c r="CA35" s="598"/>
      <c r="CB35" s="598"/>
      <c r="CC35" s="598"/>
      <c r="CD35" s="598"/>
      <c r="CE35" s="598"/>
      <c r="CF35" s="598"/>
      <c r="CG35" s="598"/>
      <c r="CH35" s="598"/>
      <c r="CI35" s="598"/>
      <c r="CJ35" s="598"/>
      <c r="CK35" s="598"/>
      <c r="CL35" s="598"/>
      <c r="CM35" s="598"/>
      <c r="CN35" s="181"/>
      <c r="CO35" s="597">
        <f t="shared" ref="CO35:CO43" si="3">IF(CQ35="","",CO34+1)</f>
        <v>22</v>
      </c>
      <c r="CP35" s="597"/>
      <c r="CQ35" s="598" t="str">
        <f>IF('各会計、関係団体の財政状況及び健全化判断比率'!BS8="","",'各会計、関係団体の財政状況及び健全化判断比率'!BS8)</f>
        <v>須崎市道の駅</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バス事業特別会計</v>
      </c>
      <c r="F36" s="598"/>
      <c r="G36" s="598"/>
      <c r="H36" s="598"/>
      <c r="I36" s="598"/>
      <c r="J36" s="598"/>
      <c r="K36" s="598"/>
      <c r="L36" s="598"/>
      <c r="M36" s="598"/>
      <c r="N36" s="598"/>
      <c r="O36" s="598"/>
      <c r="P36" s="598"/>
      <c r="Q36" s="598"/>
      <c r="R36" s="598"/>
      <c r="S36" s="598"/>
      <c r="T36" s="181"/>
      <c r="U36" s="597">
        <f t="shared" ref="U36:U43" si="4">IF(W36="","",U35+1)</f>
        <v>7</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11</v>
      </c>
      <c r="BF36" s="597"/>
      <c r="BG36" s="598" t="str">
        <f>IF('各会計、関係団体の財政状況及び健全化判断比率'!B34="","",'各会計、関係団体の財政状況及び健全化判断比率'!B34)</f>
        <v>巡航船事業特別会計</v>
      </c>
      <c r="BH36" s="598"/>
      <c r="BI36" s="598"/>
      <c r="BJ36" s="598"/>
      <c r="BK36" s="598"/>
      <c r="BL36" s="598"/>
      <c r="BM36" s="598"/>
      <c r="BN36" s="598"/>
      <c r="BO36" s="598"/>
      <c r="BP36" s="598"/>
      <c r="BQ36" s="598"/>
      <c r="BR36" s="598"/>
      <c r="BS36" s="598"/>
      <c r="BT36" s="598"/>
      <c r="BU36" s="598"/>
      <c r="BV36" s="181"/>
      <c r="BW36" s="597">
        <f t="shared" si="2"/>
        <v>14</v>
      </c>
      <c r="BX36" s="597"/>
      <c r="BY36" s="598" t="str">
        <f>IF('各会計、関係団体の財政状況及び健全化判断比率'!B70="","",'各会計、関係団体の財政状況及び健全化判断比率'!B70)</f>
        <v>高幡広域市町村圏事務組合（一般会計）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f>IF(E37="","",C36+1)</f>
        <v>4</v>
      </c>
      <c r="D37" s="597"/>
      <c r="E37" s="598" t="str">
        <f>IF('各会計、関係団体の財政状況及び健全化判断比率'!B10="","",'各会計、関係団体の財政状況及び健全化判断比率'!B10)</f>
        <v>スクールバス特別会計</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15</v>
      </c>
      <c r="BX37" s="597"/>
      <c r="BY37" s="598" t="str">
        <f>IF('各会計、関係団体の財政状況及び健全化判断比率'!B71="","",'各会計、関係団体の財政状況及び健全化判断比率'!B71)</f>
        <v>高幡広域市町村圏事務組合（滞納整理事業特別会計）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16</v>
      </c>
      <c r="BX38" s="597"/>
      <c r="BY38" s="598" t="str">
        <f>IF('各会計、関係団体の財政状況及び健全化判断比率'!B72="","",'各会計、関係団体の財政状況及び健全化判断比率'!B72)</f>
        <v>高幡障害者支援施設組合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17</v>
      </c>
      <c r="BX39" s="597"/>
      <c r="BY39" s="598" t="str">
        <f>IF('各会計、関係団体の財政状況及び健全化判断比率'!B73="","",'各会計、関係団体の財政状況及び健全化判断比率'!B73)</f>
        <v>こうち人づくり広域連合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18</v>
      </c>
      <c r="BX40" s="597"/>
      <c r="BY40" s="598" t="str">
        <f>IF('各会計、関係団体の財政状況及び健全化判断比率'!B74="","",'各会計、関係団体の財政状況及び健全化判断比率'!B74)</f>
        <v>高陵特別養護老人ホーム組合（一般会計）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19</v>
      </c>
      <c r="BX41" s="597"/>
      <c r="BY41" s="598" t="str">
        <f>IF('各会計、関係団体の財政状況及び健全化判断比率'!B75="","",'各会計、関係団体の財政状況及び健全化判断比率'!B75)</f>
        <v>高知県後期高齢者医療広域連合（一般会計）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20</v>
      </c>
      <c r="BX42" s="597"/>
      <c r="BY42" s="598" t="str">
        <f>IF('各会計、関係団体の財政状況及び健全化判断比率'!B76="","",'各会計、関係団体の財政状況及び健全化判断比率'!B76)</f>
        <v>高知県後期高齢者医療広域連合（後期高齢者医療特別会計）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5L1+32K9M9QJx63F18oeD9HX7y1R5uLqW0RM7MA/u3p/mZHyGV7vTZ3KjNJPJxn58cBJLjLbgGUobqQCUV1ylA==" saltValue="KiW5i+1B0GxhgQkWk+Mim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2701980</v>
      </c>
      <c r="S5" s="613"/>
      <c r="T5" s="613"/>
      <c r="U5" s="613"/>
      <c r="V5" s="613"/>
      <c r="W5" s="613"/>
      <c r="X5" s="613"/>
      <c r="Y5" s="614"/>
      <c r="Z5" s="615">
        <v>13.7</v>
      </c>
      <c r="AA5" s="615"/>
      <c r="AB5" s="615"/>
      <c r="AC5" s="615"/>
      <c r="AD5" s="616">
        <v>2701980</v>
      </c>
      <c r="AE5" s="616"/>
      <c r="AF5" s="616"/>
      <c r="AG5" s="616"/>
      <c r="AH5" s="616"/>
      <c r="AI5" s="616"/>
      <c r="AJ5" s="616"/>
      <c r="AK5" s="616"/>
      <c r="AL5" s="617">
        <v>37.200000000000003</v>
      </c>
      <c r="AM5" s="618"/>
      <c r="AN5" s="618"/>
      <c r="AO5" s="619"/>
      <c r="AP5" s="609" t="s">
        <v>216</v>
      </c>
      <c r="AQ5" s="610"/>
      <c r="AR5" s="610"/>
      <c r="AS5" s="610"/>
      <c r="AT5" s="610"/>
      <c r="AU5" s="610"/>
      <c r="AV5" s="610"/>
      <c r="AW5" s="610"/>
      <c r="AX5" s="610"/>
      <c r="AY5" s="610"/>
      <c r="AZ5" s="610"/>
      <c r="BA5" s="610"/>
      <c r="BB5" s="610"/>
      <c r="BC5" s="610"/>
      <c r="BD5" s="610"/>
      <c r="BE5" s="610"/>
      <c r="BF5" s="611"/>
      <c r="BG5" s="623">
        <v>2701980</v>
      </c>
      <c r="BH5" s="624"/>
      <c r="BI5" s="624"/>
      <c r="BJ5" s="624"/>
      <c r="BK5" s="624"/>
      <c r="BL5" s="624"/>
      <c r="BM5" s="624"/>
      <c r="BN5" s="625"/>
      <c r="BO5" s="626">
        <v>100</v>
      </c>
      <c r="BP5" s="626"/>
      <c r="BQ5" s="626"/>
      <c r="BR5" s="626"/>
      <c r="BS5" s="627">
        <v>136507</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165700</v>
      </c>
      <c r="S6" s="624"/>
      <c r="T6" s="624"/>
      <c r="U6" s="624"/>
      <c r="V6" s="624"/>
      <c r="W6" s="624"/>
      <c r="X6" s="624"/>
      <c r="Y6" s="625"/>
      <c r="Z6" s="626">
        <v>0.8</v>
      </c>
      <c r="AA6" s="626"/>
      <c r="AB6" s="626"/>
      <c r="AC6" s="626"/>
      <c r="AD6" s="627">
        <v>165700</v>
      </c>
      <c r="AE6" s="627"/>
      <c r="AF6" s="627"/>
      <c r="AG6" s="627"/>
      <c r="AH6" s="627"/>
      <c r="AI6" s="627"/>
      <c r="AJ6" s="627"/>
      <c r="AK6" s="627"/>
      <c r="AL6" s="628">
        <v>2.2999999999999998</v>
      </c>
      <c r="AM6" s="629"/>
      <c r="AN6" s="629"/>
      <c r="AO6" s="630"/>
      <c r="AP6" s="620" t="s">
        <v>221</v>
      </c>
      <c r="AQ6" s="621"/>
      <c r="AR6" s="621"/>
      <c r="AS6" s="621"/>
      <c r="AT6" s="621"/>
      <c r="AU6" s="621"/>
      <c r="AV6" s="621"/>
      <c r="AW6" s="621"/>
      <c r="AX6" s="621"/>
      <c r="AY6" s="621"/>
      <c r="AZ6" s="621"/>
      <c r="BA6" s="621"/>
      <c r="BB6" s="621"/>
      <c r="BC6" s="621"/>
      <c r="BD6" s="621"/>
      <c r="BE6" s="621"/>
      <c r="BF6" s="622"/>
      <c r="BG6" s="623">
        <v>2701980</v>
      </c>
      <c r="BH6" s="624"/>
      <c r="BI6" s="624"/>
      <c r="BJ6" s="624"/>
      <c r="BK6" s="624"/>
      <c r="BL6" s="624"/>
      <c r="BM6" s="624"/>
      <c r="BN6" s="625"/>
      <c r="BO6" s="626">
        <v>100</v>
      </c>
      <c r="BP6" s="626"/>
      <c r="BQ6" s="626"/>
      <c r="BR6" s="626"/>
      <c r="BS6" s="627">
        <v>136507</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111705</v>
      </c>
      <c r="CS6" s="624"/>
      <c r="CT6" s="624"/>
      <c r="CU6" s="624"/>
      <c r="CV6" s="624"/>
      <c r="CW6" s="624"/>
      <c r="CX6" s="624"/>
      <c r="CY6" s="625"/>
      <c r="CZ6" s="617">
        <v>0.6</v>
      </c>
      <c r="DA6" s="618"/>
      <c r="DB6" s="618"/>
      <c r="DC6" s="634"/>
      <c r="DD6" s="632" t="s">
        <v>122</v>
      </c>
      <c r="DE6" s="624"/>
      <c r="DF6" s="624"/>
      <c r="DG6" s="624"/>
      <c r="DH6" s="624"/>
      <c r="DI6" s="624"/>
      <c r="DJ6" s="624"/>
      <c r="DK6" s="624"/>
      <c r="DL6" s="624"/>
      <c r="DM6" s="624"/>
      <c r="DN6" s="624"/>
      <c r="DO6" s="624"/>
      <c r="DP6" s="625"/>
      <c r="DQ6" s="632">
        <v>111705</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1789</v>
      </c>
      <c r="S7" s="624"/>
      <c r="T7" s="624"/>
      <c r="U7" s="624"/>
      <c r="V7" s="624"/>
      <c r="W7" s="624"/>
      <c r="X7" s="624"/>
      <c r="Y7" s="625"/>
      <c r="Z7" s="626">
        <v>0</v>
      </c>
      <c r="AA7" s="626"/>
      <c r="AB7" s="626"/>
      <c r="AC7" s="626"/>
      <c r="AD7" s="627">
        <v>1789</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940832</v>
      </c>
      <c r="BH7" s="624"/>
      <c r="BI7" s="624"/>
      <c r="BJ7" s="624"/>
      <c r="BK7" s="624"/>
      <c r="BL7" s="624"/>
      <c r="BM7" s="624"/>
      <c r="BN7" s="625"/>
      <c r="BO7" s="626">
        <v>34.799999999999997</v>
      </c>
      <c r="BP7" s="626"/>
      <c r="BQ7" s="626"/>
      <c r="BR7" s="626"/>
      <c r="BS7" s="627">
        <v>33785</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5416542</v>
      </c>
      <c r="CS7" s="624"/>
      <c r="CT7" s="624"/>
      <c r="CU7" s="624"/>
      <c r="CV7" s="624"/>
      <c r="CW7" s="624"/>
      <c r="CX7" s="624"/>
      <c r="CY7" s="625"/>
      <c r="CZ7" s="626">
        <v>28.2</v>
      </c>
      <c r="DA7" s="626"/>
      <c r="DB7" s="626"/>
      <c r="DC7" s="626"/>
      <c r="DD7" s="632">
        <v>184404</v>
      </c>
      <c r="DE7" s="624"/>
      <c r="DF7" s="624"/>
      <c r="DG7" s="624"/>
      <c r="DH7" s="624"/>
      <c r="DI7" s="624"/>
      <c r="DJ7" s="624"/>
      <c r="DK7" s="624"/>
      <c r="DL7" s="624"/>
      <c r="DM7" s="624"/>
      <c r="DN7" s="624"/>
      <c r="DO7" s="624"/>
      <c r="DP7" s="625"/>
      <c r="DQ7" s="632">
        <v>1168833</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10221</v>
      </c>
      <c r="S8" s="624"/>
      <c r="T8" s="624"/>
      <c r="U8" s="624"/>
      <c r="V8" s="624"/>
      <c r="W8" s="624"/>
      <c r="X8" s="624"/>
      <c r="Y8" s="625"/>
      <c r="Z8" s="626">
        <v>0.1</v>
      </c>
      <c r="AA8" s="626"/>
      <c r="AB8" s="626"/>
      <c r="AC8" s="626"/>
      <c r="AD8" s="627">
        <v>10221</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32167</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4768716</v>
      </c>
      <c r="CS8" s="624"/>
      <c r="CT8" s="624"/>
      <c r="CU8" s="624"/>
      <c r="CV8" s="624"/>
      <c r="CW8" s="624"/>
      <c r="CX8" s="624"/>
      <c r="CY8" s="625"/>
      <c r="CZ8" s="626">
        <v>24.9</v>
      </c>
      <c r="DA8" s="626"/>
      <c r="DB8" s="626"/>
      <c r="DC8" s="626"/>
      <c r="DD8" s="632">
        <v>1952</v>
      </c>
      <c r="DE8" s="624"/>
      <c r="DF8" s="624"/>
      <c r="DG8" s="624"/>
      <c r="DH8" s="624"/>
      <c r="DI8" s="624"/>
      <c r="DJ8" s="624"/>
      <c r="DK8" s="624"/>
      <c r="DL8" s="624"/>
      <c r="DM8" s="624"/>
      <c r="DN8" s="624"/>
      <c r="DO8" s="624"/>
      <c r="DP8" s="625"/>
      <c r="DQ8" s="632">
        <v>2636474</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11331</v>
      </c>
      <c r="S9" s="624"/>
      <c r="T9" s="624"/>
      <c r="U9" s="624"/>
      <c r="V9" s="624"/>
      <c r="W9" s="624"/>
      <c r="X9" s="624"/>
      <c r="Y9" s="625"/>
      <c r="Z9" s="626">
        <v>0.1</v>
      </c>
      <c r="AA9" s="626"/>
      <c r="AB9" s="626"/>
      <c r="AC9" s="626"/>
      <c r="AD9" s="627">
        <v>11331</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758177</v>
      </c>
      <c r="BH9" s="624"/>
      <c r="BI9" s="624"/>
      <c r="BJ9" s="624"/>
      <c r="BK9" s="624"/>
      <c r="BL9" s="624"/>
      <c r="BM9" s="624"/>
      <c r="BN9" s="625"/>
      <c r="BO9" s="626">
        <v>28.1</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1121019</v>
      </c>
      <c r="CS9" s="624"/>
      <c r="CT9" s="624"/>
      <c r="CU9" s="624"/>
      <c r="CV9" s="624"/>
      <c r="CW9" s="624"/>
      <c r="CX9" s="624"/>
      <c r="CY9" s="625"/>
      <c r="CZ9" s="626">
        <v>5.8</v>
      </c>
      <c r="DA9" s="626"/>
      <c r="DB9" s="626"/>
      <c r="DC9" s="626"/>
      <c r="DD9" s="632">
        <v>158877</v>
      </c>
      <c r="DE9" s="624"/>
      <c r="DF9" s="624"/>
      <c r="DG9" s="624"/>
      <c r="DH9" s="624"/>
      <c r="DI9" s="624"/>
      <c r="DJ9" s="624"/>
      <c r="DK9" s="624"/>
      <c r="DL9" s="624"/>
      <c r="DM9" s="624"/>
      <c r="DN9" s="624"/>
      <c r="DO9" s="624"/>
      <c r="DP9" s="625"/>
      <c r="DQ9" s="632">
        <v>791509</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77432</v>
      </c>
      <c r="BH10" s="624"/>
      <c r="BI10" s="624"/>
      <c r="BJ10" s="624"/>
      <c r="BK10" s="624"/>
      <c r="BL10" s="624"/>
      <c r="BM10" s="624"/>
      <c r="BN10" s="625"/>
      <c r="BO10" s="626">
        <v>2.9</v>
      </c>
      <c r="BP10" s="626"/>
      <c r="BQ10" s="626"/>
      <c r="BR10" s="626"/>
      <c r="BS10" s="627">
        <v>12881</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533077</v>
      </c>
      <c r="S11" s="624"/>
      <c r="T11" s="624"/>
      <c r="U11" s="624"/>
      <c r="V11" s="624"/>
      <c r="W11" s="624"/>
      <c r="X11" s="624"/>
      <c r="Y11" s="625"/>
      <c r="Z11" s="628">
        <v>2.7</v>
      </c>
      <c r="AA11" s="629"/>
      <c r="AB11" s="629"/>
      <c r="AC11" s="635"/>
      <c r="AD11" s="632">
        <v>533077</v>
      </c>
      <c r="AE11" s="624"/>
      <c r="AF11" s="624"/>
      <c r="AG11" s="624"/>
      <c r="AH11" s="624"/>
      <c r="AI11" s="624"/>
      <c r="AJ11" s="624"/>
      <c r="AK11" s="625"/>
      <c r="AL11" s="628">
        <v>7.3</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73056</v>
      </c>
      <c r="BH11" s="624"/>
      <c r="BI11" s="624"/>
      <c r="BJ11" s="624"/>
      <c r="BK11" s="624"/>
      <c r="BL11" s="624"/>
      <c r="BM11" s="624"/>
      <c r="BN11" s="625"/>
      <c r="BO11" s="626">
        <v>2.7</v>
      </c>
      <c r="BP11" s="626"/>
      <c r="BQ11" s="626"/>
      <c r="BR11" s="626"/>
      <c r="BS11" s="627">
        <v>20904</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1653238</v>
      </c>
      <c r="CS11" s="624"/>
      <c r="CT11" s="624"/>
      <c r="CU11" s="624"/>
      <c r="CV11" s="624"/>
      <c r="CW11" s="624"/>
      <c r="CX11" s="624"/>
      <c r="CY11" s="625"/>
      <c r="CZ11" s="626">
        <v>8.6</v>
      </c>
      <c r="DA11" s="626"/>
      <c r="DB11" s="626"/>
      <c r="DC11" s="626"/>
      <c r="DD11" s="632">
        <v>1344886</v>
      </c>
      <c r="DE11" s="624"/>
      <c r="DF11" s="624"/>
      <c r="DG11" s="624"/>
      <c r="DH11" s="624"/>
      <c r="DI11" s="624"/>
      <c r="DJ11" s="624"/>
      <c r="DK11" s="624"/>
      <c r="DL11" s="624"/>
      <c r="DM11" s="624"/>
      <c r="DN11" s="624"/>
      <c r="DO11" s="624"/>
      <c r="DP11" s="625"/>
      <c r="DQ11" s="632">
        <v>256179</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4532</v>
      </c>
      <c r="S12" s="624"/>
      <c r="T12" s="624"/>
      <c r="U12" s="624"/>
      <c r="V12" s="624"/>
      <c r="W12" s="624"/>
      <c r="X12" s="624"/>
      <c r="Y12" s="625"/>
      <c r="Z12" s="626">
        <v>0</v>
      </c>
      <c r="AA12" s="626"/>
      <c r="AB12" s="626"/>
      <c r="AC12" s="626"/>
      <c r="AD12" s="627">
        <v>4532</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1493563</v>
      </c>
      <c r="BH12" s="624"/>
      <c r="BI12" s="624"/>
      <c r="BJ12" s="624"/>
      <c r="BK12" s="624"/>
      <c r="BL12" s="624"/>
      <c r="BM12" s="624"/>
      <c r="BN12" s="625"/>
      <c r="BO12" s="626">
        <v>55.3</v>
      </c>
      <c r="BP12" s="626"/>
      <c r="BQ12" s="626"/>
      <c r="BR12" s="626"/>
      <c r="BS12" s="627">
        <v>99200</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264594</v>
      </c>
      <c r="CS12" s="624"/>
      <c r="CT12" s="624"/>
      <c r="CU12" s="624"/>
      <c r="CV12" s="624"/>
      <c r="CW12" s="624"/>
      <c r="CX12" s="624"/>
      <c r="CY12" s="625"/>
      <c r="CZ12" s="626">
        <v>1.4</v>
      </c>
      <c r="DA12" s="626"/>
      <c r="DB12" s="626"/>
      <c r="DC12" s="626"/>
      <c r="DD12" s="632">
        <v>13090</v>
      </c>
      <c r="DE12" s="624"/>
      <c r="DF12" s="624"/>
      <c r="DG12" s="624"/>
      <c r="DH12" s="624"/>
      <c r="DI12" s="624"/>
      <c r="DJ12" s="624"/>
      <c r="DK12" s="624"/>
      <c r="DL12" s="624"/>
      <c r="DM12" s="624"/>
      <c r="DN12" s="624"/>
      <c r="DO12" s="624"/>
      <c r="DP12" s="625"/>
      <c r="DQ12" s="632">
        <v>72439</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1489352</v>
      </c>
      <c r="BH13" s="624"/>
      <c r="BI13" s="624"/>
      <c r="BJ13" s="624"/>
      <c r="BK13" s="624"/>
      <c r="BL13" s="624"/>
      <c r="BM13" s="624"/>
      <c r="BN13" s="625"/>
      <c r="BO13" s="626">
        <v>55.1</v>
      </c>
      <c r="BP13" s="626"/>
      <c r="BQ13" s="626"/>
      <c r="BR13" s="626"/>
      <c r="BS13" s="627">
        <v>99200</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1286138</v>
      </c>
      <c r="CS13" s="624"/>
      <c r="CT13" s="624"/>
      <c r="CU13" s="624"/>
      <c r="CV13" s="624"/>
      <c r="CW13" s="624"/>
      <c r="CX13" s="624"/>
      <c r="CY13" s="625"/>
      <c r="CZ13" s="626">
        <v>6.7</v>
      </c>
      <c r="DA13" s="626"/>
      <c r="DB13" s="626"/>
      <c r="DC13" s="626"/>
      <c r="DD13" s="632">
        <v>638739</v>
      </c>
      <c r="DE13" s="624"/>
      <c r="DF13" s="624"/>
      <c r="DG13" s="624"/>
      <c r="DH13" s="624"/>
      <c r="DI13" s="624"/>
      <c r="DJ13" s="624"/>
      <c r="DK13" s="624"/>
      <c r="DL13" s="624"/>
      <c r="DM13" s="624"/>
      <c r="DN13" s="624"/>
      <c r="DO13" s="624"/>
      <c r="DP13" s="625"/>
      <c r="DQ13" s="632">
        <v>657558</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1041</v>
      </c>
      <c r="S14" s="624"/>
      <c r="T14" s="624"/>
      <c r="U14" s="624"/>
      <c r="V14" s="624"/>
      <c r="W14" s="624"/>
      <c r="X14" s="624"/>
      <c r="Y14" s="625"/>
      <c r="Z14" s="626">
        <v>0</v>
      </c>
      <c r="AA14" s="626"/>
      <c r="AB14" s="626"/>
      <c r="AC14" s="626"/>
      <c r="AD14" s="627">
        <v>1041</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100773</v>
      </c>
      <c r="BH14" s="624"/>
      <c r="BI14" s="624"/>
      <c r="BJ14" s="624"/>
      <c r="BK14" s="624"/>
      <c r="BL14" s="624"/>
      <c r="BM14" s="624"/>
      <c r="BN14" s="625"/>
      <c r="BO14" s="626">
        <v>3.7</v>
      </c>
      <c r="BP14" s="626"/>
      <c r="BQ14" s="626"/>
      <c r="BR14" s="626"/>
      <c r="BS14" s="627">
        <v>3522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641123</v>
      </c>
      <c r="CS14" s="624"/>
      <c r="CT14" s="624"/>
      <c r="CU14" s="624"/>
      <c r="CV14" s="624"/>
      <c r="CW14" s="624"/>
      <c r="CX14" s="624"/>
      <c r="CY14" s="625"/>
      <c r="CZ14" s="626">
        <v>3.3</v>
      </c>
      <c r="DA14" s="626"/>
      <c r="DB14" s="626"/>
      <c r="DC14" s="626"/>
      <c r="DD14" s="632">
        <v>137161</v>
      </c>
      <c r="DE14" s="624"/>
      <c r="DF14" s="624"/>
      <c r="DG14" s="624"/>
      <c r="DH14" s="624"/>
      <c r="DI14" s="624"/>
      <c r="DJ14" s="624"/>
      <c r="DK14" s="624"/>
      <c r="DL14" s="624"/>
      <c r="DM14" s="624"/>
      <c r="DN14" s="624"/>
      <c r="DO14" s="624"/>
      <c r="DP14" s="625"/>
      <c r="DQ14" s="632">
        <v>500986</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166812</v>
      </c>
      <c r="BH15" s="624"/>
      <c r="BI15" s="624"/>
      <c r="BJ15" s="624"/>
      <c r="BK15" s="624"/>
      <c r="BL15" s="624"/>
      <c r="BM15" s="624"/>
      <c r="BN15" s="625"/>
      <c r="BO15" s="626">
        <v>6.2</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1758251</v>
      </c>
      <c r="CS15" s="624"/>
      <c r="CT15" s="624"/>
      <c r="CU15" s="624"/>
      <c r="CV15" s="624"/>
      <c r="CW15" s="624"/>
      <c r="CX15" s="624"/>
      <c r="CY15" s="625"/>
      <c r="CZ15" s="626">
        <v>9.1999999999999993</v>
      </c>
      <c r="DA15" s="626"/>
      <c r="DB15" s="626"/>
      <c r="DC15" s="626"/>
      <c r="DD15" s="632">
        <v>753598</v>
      </c>
      <c r="DE15" s="624"/>
      <c r="DF15" s="624"/>
      <c r="DG15" s="624"/>
      <c r="DH15" s="624"/>
      <c r="DI15" s="624"/>
      <c r="DJ15" s="624"/>
      <c r="DK15" s="624"/>
      <c r="DL15" s="624"/>
      <c r="DM15" s="624"/>
      <c r="DN15" s="624"/>
      <c r="DO15" s="624"/>
      <c r="DP15" s="625"/>
      <c r="DQ15" s="632">
        <v>765350</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8786</v>
      </c>
      <c r="S16" s="624"/>
      <c r="T16" s="624"/>
      <c r="U16" s="624"/>
      <c r="V16" s="624"/>
      <c r="W16" s="624"/>
      <c r="X16" s="624"/>
      <c r="Y16" s="625"/>
      <c r="Z16" s="626">
        <v>0</v>
      </c>
      <c r="AA16" s="626"/>
      <c r="AB16" s="626"/>
      <c r="AC16" s="626"/>
      <c r="AD16" s="627">
        <v>8786</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142540</v>
      </c>
      <c r="CS16" s="624"/>
      <c r="CT16" s="624"/>
      <c r="CU16" s="624"/>
      <c r="CV16" s="624"/>
      <c r="CW16" s="624"/>
      <c r="CX16" s="624"/>
      <c r="CY16" s="625"/>
      <c r="CZ16" s="626">
        <v>0.7</v>
      </c>
      <c r="DA16" s="626"/>
      <c r="DB16" s="626"/>
      <c r="DC16" s="626"/>
      <c r="DD16" s="632" t="s">
        <v>122</v>
      </c>
      <c r="DE16" s="624"/>
      <c r="DF16" s="624"/>
      <c r="DG16" s="624"/>
      <c r="DH16" s="624"/>
      <c r="DI16" s="624"/>
      <c r="DJ16" s="624"/>
      <c r="DK16" s="624"/>
      <c r="DL16" s="624"/>
      <c r="DM16" s="624"/>
      <c r="DN16" s="624"/>
      <c r="DO16" s="624"/>
      <c r="DP16" s="625"/>
      <c r="DQ16" s="632">
        <v>1972</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32667</v>
      </c>
      <c r="S17" s="624"/>
      <c r="T17" s="624"/>
      <c r="U17" s="624"/>
      <c r="V17" s="624"/>
      <c r="W17" s="624"/>
      <c r="X17" s="624"/>
      <c r="Y17" s="625"/>
      <c r="Z17" s="626">
        <v>0.2</v>
      </c>
      <c r="AA17" s="626"/>
      <c r="AB17" s="626"/>
      <c r="AC17" s="626"/>
      <c r="AD17" s="627">
        <v>32667</v>
      </c>
      <c r="AE17" s="627"/>
      <c r="AF17" s="627"/>
      <c r="AG17" s="627"/>
      <c r="AH17" s="627"/>
      <c r="AI17" s="627"/>
      <c r="AJ17" s="627"/>
      <c r="AK17" s="627"/>
      <c r="AL17" s="628">
        <v>0.4</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1830428</v>
      </c>
      <c r="CS17" s="624"/>
      <c r="CT17" s="624"/>
      <c r="CU17" s="624"/>
      <c r="CV17" s="624"/>
      <c r="CW17" s="624"/>
      <c r="CX17" s="624"/>
      <c r="CY17" s="625"/>
      <c r="CZ17" s="626">
        <v>9.5</v>
      </c>
      <c r="DA17" s="626"/>
      <c r="DB17" s="626"/>
      <c r="DC17" s="626"/>
      <c r="DD17" s="632" t="s">
        <v>122</v>
      </c>
      <c r="DE17" s="624"/>
      <c r="DF17" s="624"/>
      <c r="DG17" s="624"/>
      <c r="DH17" s="624"/>
      <c r="DI17" s="624"/>
      <c r="DJ17" s="624"/>
      <c r="DK17" s="624"/>
      <c r="DL17" s="624"/>
      <c r="DM17" s="624"/>
      <c r="DN17" s="624"/>
      <c r="DO17" s="624"/>
      <c r="DP17" s="625"/>
      <c r="DQ17" s="632">
        <v>1703730</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7208</v>
      </c>
      <c r="S18" s="624"/>
      <c r="T18" s="624"/>
      <c r="U18" s="624"/>
      <c r="V18" s="624"/>
      <c r="W18" s="624"/>
      <c r="X18" s="624"/>
      <c r="Y18" s="625"/>
      <c r="Z18" s="626">
        <v>0</v>
      </c>
      <c r="AA18" s="626"/>
      <c r="AB18" s="626"/>
      <c r="AC18" s="626"/>
      <c r="AD18" s="627">
        <v>7208</v>
      </c>
      <c r="AE18" s="627"/>
      <c r="AF18" s="627"/>
      <c r="AG18" s="627"/>
      <c r="AH18" s="627"/>
      <c r="AI18" s="627"/>
      <c r="AJ18" s="627"/>
      <c r="AK18" s="627"/>
      <c r="AL18" s="628">
        <v>0.1</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v>6652</v>
      </c>
      <c r="CS18" s="624"/>
      <c r="CT18" s="624"/>
      <c r="CU18" s="624"/>
      <c r="CV18" s="624"/>
      <c r="CW18" s="624"/>
      <c r="CX18" s="624"/>
      <c r="CY18" s="625"/>
      <c r="CZ18" s="626">
        <v>0</v>
      </c>
      <c r="DA18" s="626"/>
      <c r="DB18" s="626"/>
      <c r="DC18" s="626"/>
      <c r="DD18" s="632" t="s">
        <v>122</v>
      </c>
      <c r="DE18" s="624"/>
      <c r="DF18" s="624"/>
      <c r="DG18" s="624"/>
      <c r="DH18" s="624"/>
      <c r="DI18" s="624"/>
      <c r="DJ18" s="624"/>
      <c r="DK18" s="624"/>
      <c r="DL18" s="624"/>
      <c r="DM18" s="624"/>
      <c r="DN18" s="624"/>
      <c r="DO18" s="624"/>
      <c r="DP18" s="625"/>
      <c r="DQ18" s="632">
        <v>6652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6778</v>
      </c>
      <c r="S19" s="624"/>
      <c r="T19" s="624"/>
      <c r="U19" s="624"/>
      <c r="V19" s="624"/>
      <c r="W19" s="624"/>
      <c r="X19" s="624"/>
      <c r="Y19" s="625"/>
      <c r="Z19" s="626">
        <v>0</v>
      </c>
      <c r="AA19" s="626"/>
      <c r="AB19" s="626"/>
      <c r="AC19" s="626"/>
      <c r="AD19" s="627">
        <v>6778</v>
      </c>
      <c r="AE19" s="627"/>
      <c r="AF19" s="627"/>
      <c r="AG19" s="627"/>
      <c r="AH19" s="627"/>
      <c r="AI19" s="627"/>
      <c r="AJ19" s="627"/>
      <c r="AK19" s="627"/>
      <c r="AL19" s="628">
        <v>0.1</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v>180741</v>
      </c>
      <c r="CS19" s="624"/>
      <c r="CT19" s="624"/>
      <c r="CU19" s="624"/>
      <c r="CV19" s="624"/>
      <c r="CW19" s="624"/>
      <c r="CX19" s="624"/>
      <c r="CY19" s="625"/>
      <c r="CZ19" s="626">
        <v>0.9</v>
      </c>
      <c r="DA19" s="626"/>
      <c r="DB19" s="626"/>
      <c r="DC19" s="626"/>
      <c r="DD19" s="632" t="s">
        <v>122</v>
      </c>
      <c r="DE19" s="624"/>
      <c r="DF19" s="624"/>
      <c r="DG19" s="624"/>
      <c r="DH19" s="624"/>
      <c r="DI19" s="624"/>
      <c r="DJ19" s="624"/>
      <c r="DK19" s="624"/>
      <c r="DL19" s="624"/>
      <c r="DM19" s="624"/>
      <c r="DN19" s="624"/>
      <c r="DO19" s="624"/>
      <c r="DP19" s="625"/>
      <c r="DQ19" s="632">
        <v>180741</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430</v>
      </c>
      <c r="S20" s="624"/>
      <c r="T20" s="624"/>
      <c r="U20" s="624"/>
      <c r="V20" s="624"/>
      <c r="W20" s="624"/>
      <c r="X20" s="624"/>
      <c r="Y20" s="625"/>
      <c r="Z20" s="626">
        <v>0</v>
      </c>
      <c r="AA20" s="626"/>
      <c r="AB20" s="626"/>
      <c r="AC20" s="626"/>
      <c r="AD20" s="627">
        <v>430</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19181687</v>
      </c>
      <c r="CS20" s="624"/>
      <c r="CT20" s="624"/>
      <c r="CU20" s="624"/>
      <c r="CV20" s="624"/>
      <c r="CW20" s="624"/>
      <c r="CX20" s="624"/>
      <c r="CY20" s="625"/>
      <c r="CZ20" s="626">
        <v>100</v>
      </c>
      <c r="DA20" s="626"/>
      <c r="DB20" s="626"/>
      <c r="DC20" s="626"/>
      <c r="DD20" s="632">
        <v>3232707</v>
      </c>
      <c r="DE20" s="624"/>
      <c r="DF20" s="624"/>
      <c r="DG20" s="624"/>
      <c r="DH20" s="624"/>
      <c r="DI20" s="624"/>
      <c r="DJ20" s="624"/>
      <c r="DK20" s="624"/>
      <c r="DL20" s="624"/>
      <c r="DM20" s="624"/>
      <c r="DN20" s="624"/>
      <c r="DO20" s="624"/>
      <c r="DP20" s="625"/>
      <c r="DQ20" s="632">
        <v>8854128</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4637221</v>
      </c>
      <c r="S21" s="624"/>
      <c r="T21" s="624"/>
      <c r="U21" s="624"/>
      <c r="V21" s="624"/>
      <c r="W21" s="624"/>
      <c r="X21" s="624"/>
      <c r="Y21" s="625"/>
      <c r="Z21" s="626">
        <v>23.5</v>
      </c>
      <c r="AA21" s="626"/>
      <c r="AB21" s="626"/>
      <c r="AC21" s="626"/>
      <c r="AD21" s="627">
        <v>3779929</v>
      </c>
      <c r="AE21" s="627"/>
      <c r="AF21" s="627"/>
      <c r="AG21" s="627"/>
      <c r="AH21" s="627"/>
      <c r="AI21" s="627"/>
      <c r="AJ21" s="627"/>
      <c r="AK21" s="627"/>
      <c r="AL21" s="628">
        <v>52</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3779929</v>
      </c>
      <c r="S22" s="624"/>
      <c r="T22" s="624"/>
      <c r="U22" s="624"/>
      <c r="V22" s="624"/>
      <c r="W22" s="624"/>
      <c r="X22" s="624"/>
      <c r="Y22" s="625"/>
      <c r="Z22" s="626">
        <v>19.100000000000001</v>
      </c>
      <c r="AA22" s="626"/>
      <c r="AB22" s="626"/>
      <c r="AC22" s="626"/>
      <c r="AD22" s="627">
        <v>3779929</v>
      </c>
      <c r="AE22" s="627"/>
      <c r="AF22" s="627"/>
      <c r="AG22" s="627"/>
      <c r="AH22" s="627"/>
      <c r="AI22" s="627"/>
      <c r="AJ22" s="627"/>
      <c r="AK22" s="627"/>
      <c r="AL22" s="628">
        <v>52</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857292</v>
      </c>
      <c r="S23" s="624"/>
      <c r="T23" s="624"/>
      <c r="U23" s="624"/>
      <c r="V23" s="624"/>
      <c r="W23" s="624"/>
      <c r="X23" s="624"/>
      <c r="Y23" s="625"/>
      <c r="Z23" s="626">
        <v>4.3</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6641892</v>
      </c>
      <c r="CS24" s="613"/>
      <c r="CT24" s="613"/>
      <c r="CU24" s="613"/>
      <c r="CV24" s="613"/>
      <c r="CW24" s="613"/>
      <c r="CX24" s="613"/>
      <c r="CY24" s="614"/>
      <c r="CZ24" s="617">
        <v>34.6</v>
      </c>
      <c r="DA24" s="618"/>
      <c r="DB24" s="618"/>
      <c r="DC24" s="634"/>
      <c r="DD24" s="657">
        <v>4544253</v>
      </c>
      <c r="DE24" s="613"/>
      <c r="DF24" s="613"/>
      <c r="DG24" s="613"/>
      <c r="DH24" s="613"/>
      <c r="DI24" s="613"/>
      <c r="DJ24" s="613"/>
      <c r="DK24" s="614"/>
      <c r="DL24" s="657">
        <v>3967618</v>
      </c>
      <c r="DM24" s="613"/>
      <c r="DN24" s="613"/>
      <c r="DO24" s="613"/>
      <c r="DP24" s="613"/>
      <c r="DQ24" s="613"/>
      <c r="DR24" s="613"/>
      <c r="DS24" s="613"/>
      <c r="DT24" s="613"/>
      <c r="DU24" s="613"/>
      <c r="DV24" s="614"/>
      <c r="DW24" s="617">
        <v>54.3</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8115553</v>
      </c>
      <c r="S25" s="624"/>
      <c r="T25" s="624"/>
      <c r="U25" s="624"/>
      <c r="V25" s="624"/>
      <c r="W25" s="624"/>
      <c r="X25" s="624"/>
      <c r="Y25" s="625"/>
      <c r="Z25" s="626">
        <v>41.1</v>
      </c>
      <c r="AA25" s="626"/>
      <c r="AB25" s="626"/>
      <c r="AC25" s="626"/>
      <c r="AD25" s="627">
        <v>7258261</v>
      </c>
      <c r="AE25" s="627"/>
      <c r="AF25" s="627"/>
      <c r="AG25" s="627"/>
      <c r="AH25" s="627"/>
      <c r="AI25" s="627"/>
      <c r="AJ25" s="627"/>
      <c r="AK25" s="627"/>
      <c r="AL25" s="628">
        <v>99.9</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2053529</v>
      </c>
      <c r="CS25" s="653"/>
      <c r="CT25" s="653"/>
      <c r="CU25" s="653"/>
      <c r="CV25" s="653"/>
      <c r="CW25" s="653"/>
      <c r="CX25" s="653"/>
      <c r="CY25" s="654"/>
      <c r="CZ25" s="628">
        <v>10.7</v>
      </c>
      <c r="DA25" s="655"/>
      <c r="DB25" s="655"/>
      <c r="DC25" s="658"/>
      <c r="DD25" s="632">
        <v>1849519</v>
      </c>
      <c r="DE25" s="653"/>
      <c r="DF25" s="653"/>
      <c r="DG25" s="653"/>
      <c r="DH25" s="653"/>
      <c r="DI25" s="653"/>
      <c r="DJ25" s="653"/>
      <c r="DK25" s="654"/>
      <c r="DL25" s="632">
        <v>1640896</v>
      </c>
      <c r="DM25" s="653"/>
      <c r="DN25" s="653"/>
      <c r="DO25" s="653"/>
      <c r="DP25" s="653"/>
      <c r="DQ25" s="653"/>
      <c r="DR25" s="653"/>
      <c r="DS25" s="653"/>
      <c r="DT25" s="653"/>
      <c r="DU25" s="653"/>
      <c r="DV25" s="654"/>
      <c r="DW25" s="628">
        <v>22.4</v>
      </c>
      <c r="DX25" s="655"/>
      <c r="DY25" s="655"/>
      <c r="DZ25" s="655"/>
      <c r="EA25" s="655"/>
      <c r="EB25" s="655"/>
      <c r="EC25" s="656"/>
    </row>
    <row r="26" spans="2:133" ht="11.25" customHeight="1" x14ac:dyDescent="0.15">
      <c r="B26" s="620" t="s">
        <v>283</v>
      </c>
      <c r="C26" s="621"/>
      <c r="D26" s="621"/>
      <c r="E26" s="621"/>
      <c r="F26" s="621"/>
      <c r="G26" s="621"/>
      <c r="H26" s="621"/>
      <c r="I26" s="621"/>
      <c r="J26" s="621"/>
      <c r="K26" s="621"/>
      <c r="L26" s="621"/>
      <c r="M26" s="621"/>
      <c r="N26" s="621"/>
      <c r="O26" s="621"/>
      <c r="P26" s="621"/>
      <c r="Q26" s="622"/>
      <c r="R26" s="623">
        <v>1287</v>
      </c>
      <c r="S26" s="624"/>
      <c r="T26" s="624"/>
      <c r="U26" s="624"/>
      <c r="V26" s="624"/>
      <c r="W26" s="624"/>
      <c r="X26" s="624"/>
      <c r="Y26" s="625"/>
      <c r="Z26" s="626">
        <v>0</v>
      </c>
      <c r="AA26" s="626"/>
      <c r="AB26" s="626"/>
      <c r="AC26" s="626"/>
      <c r="AD26" s="627">
        <v>1287</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1255233</v>
      </c>
      <c r="CS26" s="624"/>
      <c r="CT26" s="624"/>
      <c r="CU26" s="624"/>
      <c r="CV26" s="624"/>
      <c r="CW26" s="624"/>
      <c r="CX26" s="624"/>
      <c r="CY26" s="625"/>
      <c r="CZ26" s="628">
        <v>6.5</v>
      </c>
      <c r="DA26" s="655"/>
      <c r="DB26" s="655"/>
      <c r="DC26" s="658"/>
      <c r="DD26" s="632">
        <v>1129562</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5"/>
      <c r="DY26" s="655"/>
      <c r="DZ26" s="655"/>
      <c r="EA26" s="655"/>
      <c r="EB26" s="655"/>
      <c r="EC26" s="656"/>
    </row>
    <row r="27" spans="2:133" ht="11.25" customHeight="1" x14ac:dyDescent="0.15">
      <c r="B27" s="620" t="s">
        <v>286</v>
      </c>
      <c r="C27" s="621"/>
      <c r="D27" s="621"/>
      <c r="E27" s="621"/>
      <c r="F27" s="621"/>
      <c r="G27" s="621"/>
      <c r="H27" s="621"/>
      <c r="I27" s="621"/>
      <c r="J27" s="621"/>
      <c r="K27" s="621"/>
      <c r="L27" s="621"/>
      <c r="M27" s="621"/>
      <c r="N27" s="621"/>
      <c r="O27" s="621"/>
      <c r="P27" s="621"/>
      <c r="Q27" s="622"/>
      <c r="R27" s="623">
        <v>55148</v>
      </c>
      <c r="S27" s="624"/>
      <c r="T27" s="624"/>
      <c r="U27" s="624"/>
      <c r="V27" s="624"/>
      <c r="W27" s="624"/>
      <c r="X27" s="624"/>
      <c r="Y27" s="625"/>
      <c r="Z27" s="626">
        <v>0.3</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2701980</v>
      </c>
      <c r="BH27" s="624"/>
      <c r="BI27" s="624"/>
      <c r="BJ27" s="624"/>
      <c r="BK27" s="624"/>
      <c r="BL27" s="624"/>
      <c r="BM27" s="624"/>
      <c r="BN27" s="625"/>
      <c r="BO27" s="626">
        <v>100</v>
      </c>
      <c r="BP27" s="626"/>
      <c r="BQ27" s="626"/>
      <c r="BR27" s="626"/>
      <c r="BS27" s="627">
        <v>136507</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2757935</v>
      </c>
      <c r="CS27" s="653"/>
      <c r="CT27" s="653"/>
      <c r="CU27" s="653"/>
      <c r="CV27" s="653"/>
      <c r="CW27" s="653"/>
      <c r="CX27" s="653"/>
      <c r="CY27" s="654"/>
      <c r="CZ27" s="628">
        <v>14.4</v>
      </c>
      <c r="DA27" s="655"/>
      <c r="DB27" s="655"/>
      <c r="DC27" s="658"/>
      <c r="DD27" s="632">
        <v>991004</v>
      </c>
      <c r="DE27" s="653"/>
      <c r="DF27" s="653"/>
      <c r="DG27" s="653"/>
      <c r="DH27" s="653"/>
      <c r="DI27" s="653"/>
      <c r="DJ27" s="653"/>
      <c r="DK27" s="654"/>
      <c r="DL27" s="632">
        <v>622994</v>
      </c>
      <c r="DM27" s="653"/>
      <c r="DN27" s="653"/>
      <c r="DO27" s="653"/>
      <c r="DP27" s="653"/>
      <c r="DQ27" s="653"/>
      <c r="DR27" s="653"/>
      <c r="DS27" s="653"/>
      <c r="DT27" s="653"/>
      <c r="DU27" s="653"/>
      <c r="DV27" s="654"/>
      <c r="DW27" s="628">
        <v>8.5</v>
      </c>
      <c r="DX27" s="655"/>
      <c r="DY27" s="655"/>
      <c r="DZ27" s="655"/>
      <c r="EA27" s="655"/>
      <c r="EB27" s="655"/>
      <c r="EC27" s="656"/>
    </row>
    <row r="28" spans="2:133" ht="11.25" customHeight="1" x14ac:dyDescent="0.15">
      <c r="B28" s="620" t="s">
        <v>289</v>
      </c>
      <c r="C28" s="621"/>
      <c r="D28" s="621"/>
      <c r="E28" s="621"/>
      <c r="F28" s="621"/>
      <c r="G28" s="621"/>
      <c r="H28" s="621"/>
      <c r="I28" s="621"/>
      <c r="J28" s="621"/>
      <c r="K28" s="621"/>
      <c r="L28" s="621"/>
      <c r="M28" s="621"/>
      <c r="N28" s="621"/>
      <c r="O28" s="621"/>
      <c r="P28" s="621"/>
      <c r="Q28" s="622"/>
      <c r="R28" s="623">
        <v>143409</v>
      </c>
      <c r="S28" s="624"/>
      <c r="T28" s="624"/>
      <c r="U28" s="624"/>
      <c r="V28" s="624"/>
      <c r="W28" s="624"/>
      <c r="X28" s="624"/>
      <c r="Y28" s="625"/>
      <c r="Z28" s="626">
        <v>0.7</v>
      </c>
      <c r="AA28" s="626"/>
      <c r="AB28" s="626"/>
      <c r="AC28" s="626"/>
      <c r="AD28" s="627">
        <v>4331</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1830428</v>
      </c>
      <c r="CS28" s="624"/>
      <c r="CT28" s="624"/>
      <c r="CU28" s="624"/>
      <c r="CV28" s="624"/>
      <c r="CW28" s="624"/>
      <c r="CX28" s="624"/>
      <c r="CY28" s="625"/>
      <c r="CZ28" s="628">
        <v>9.5</v>
      </c>
      <c r="DA28" s="655"/>
      <c r="DB28" s="655"/>
      <c r="DC28" s="658"/>
      <c r="DD28" s="632">
        <v>1703730</v>
      </c>
      <c r="DE28" s="624"/>
      <c r="DF28" s="624"/>
      <c r="DG28" s="624"/>
      <c r="DH28" s="624"/>
      <c r="DI28" s="624"/>
      <c r="DJ28" s="624"/>
      <c r="DK28" s="625"/>
      <c r="DL28" s="632">
        <v>1703728</v>
      </c>
      <c r="DM28" s="624"/>
      <c r="DN28" s="624"/>
      <c r="DO28" s="624"/>
      <c r="DP28" s="624"/>
      <c r="DQ28" s="624"/>
      <c r="DR28" s="624"/>
      <c r="DS28" s="624"/>
      <c r="DT28" s="624"/>
      <c r="DU28" s="624"/>
      <c r="DV28" s="625"/>
      <c r="DW28" s="628">
        <v>23.3</v>
      </c>
      <c r="DX28" s="655"/>
      <c r="DY28" s="655"/>
      <c r="DZ28" s="655"/>
      <c r="EA28" s="655"/>
      <c r="EB28" s="655"/>
      <c r="EC28" s="656"/>
    </row>
    <row r="29" spans="2:133" ht="11.25" customHeight="1" x14ac:dyDescent="0.15">
      <c r="B29" s="620" t="s">
        <v>291</v>
      </c>
      <c r="C29" s="621"/>
      <c r="D29" s="621"/>
      <c r="E29" s="621"/>
      <c r="F29" s="621"/>
      <c r="G29" s="621"/>
      <c r="H29" s="621"/>
      <c r="I29" s="621"/>
      <c r="J29" s="621"/>
      <c r="K29" s="621"/>
      <c r="L29" s="621"/>
      <c r="M29" s="621"/>
      <c r="N29" s="621"/>
      <c r="O29" s="621"/>
      <c r="P29" s="621"/>
      <c r="Q29" s="622"/>
      <c r="R29" s="623">
        <v>50522</v>
      </c>
      <c r="S29" s="624"/>
      <c r="T29" s="624"/>
      <c r="U29" s="624"/>
      <c r="V29" s="624"/>
      <c r="W29" s="624"/>
      <c r="X29" s="624"/>
      <c r="Y29" s="625"/>
      <c r="Z29" s="626">
        <v>0.3</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1830427</v>
      </c>
      <c r="CS29" s="653"/>
      <c r="CT29" s="653"/>
      <c r="CU29" s="653"/>
      <c r="CV29" s="653"/>
      <c r="CW29" s="653"/>
      <c r="CX29" s="653"/>
      <c r="CY29" s="654"/>
      <c r="CZ29" s="628">
        <v>9.5</v>
      </c>
      <c r="DA29" s="655"/>
      <c r="DB29" s="655"/>
      <c r="DC29" s="658"/>
      <c r="DD29" s="632">
        <v>1703729</v>
      </c>
      <c r="DE29" s="653"/>
      <c r="DF29" s="653"/>
      <c r="DG29" s="653"/>
      <c r="DH29" s="653"/>
      <c r="DI29" s="653"/>
      <c r="DJ29" s="653"/>
      <c r="DK29" s="654"/>
      <c r="DL29" s="632">
        <v>1703727</v>
      </c>
      <c r="DM29" s="653"/>
      <c r="DN29" s="653"/>
      <c r="DO29" s="653"/>
      <c r="DP29" s="653"/>
      <c r="DQ29" s="653"/>
      <c r="DR29" s="653"/>
      <c r="DS29" s="653"/>
      <c r="DT29" s="653"/>
      <c r="DU29" s="653"/>
      <c r="DV29" s="654"/>
      <c r="DW29" s="628">
        <v>23.3</v>
      </c>
      <c r="DX29" s="655"/>
      <c r="DY29" s="655"/>
      <c r="DZ29" s="655"/>
      <c r="EA29" s="655"/>
      <c r="EB29" s="655"/>
      <c r="EC29" s="656"/>
    </row>
    <row r="30" spans="2:133" ht="11.25" customHeight="1" x14ac:dyDescent="0.15">
      <c r="B30" s="620" t="s">
        <v>293</v>
      </c>
      <c r="C30" s="621"/>
      <c r="D30" s="621"/>
      <c r="E30" s="621"/>
      <c r="F30" s="621"/>
      <c r="G30" s="621"/>
      <c r="H30" s="621"/>
      <c r="I30" s="621"/>
      <c r="J30" s="621"/>
      <c r="K30" s="621"/>
      <c r="L30" s="621"/>
      <c r="M30" s="621"/>
      <c r="N30" s="621"/>
      <c r="O30" s="621"/>
      <c r="P30" s="621"/>
      <c r="Q30" s="622"/>
      <c r="R30" s="623">
        <v>2720701</v>
      </c>
      <c r="S30" s="624"/>
      <c r="T30" s="624"/>
      <c r="U30" s="624"/>
      <c r="V30" s="624"/>
      <c r="W30" s="624"/>
      <c r="X30" s="624"/>
      <c r="Y30" s="625"/>
      <c r="Z30" s="626">
        <v>13.8</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1771496</v>
      </c>
      <c r="CS30" s="624"/>
      <c r="CT30" s="624"/>
      <c r="CU30" s="624"/>
      <c r="CV30" s="624"/>
      <c r="CW30" s="624"/>
      <c r="CX30" s="624"/>
      <c r="CY30" s="625"/>
      <c r="CZ30" s="628">
        <v>9.1999999999999993</v>
      </c>
      <c r="DA30" s="655"/>
      <c r="DB30" s="655"/>
      <c r="DC30" s="658"/>
      <c r="DD30" s="632">
        <v>1644798</v>
      </c>
      <c r="DE30" s="624"/>
      <c r="DF30" s="624"/>
      <c r="DG30" s="624"/>
      <c r="DH30" s="624"/>
      <c r="DI30" s="624"/>
      <c r="DJ30" s="624"/>
      <c r="DK30" s="625"/>
      <c r="DL30" s="632">
        <v>1644798</v>
      </c>
      <c r="DM30" s="624"/>
      <c r="DN30" s="624"/>
      <c r="DO30" s="624"/>
      <c r="DP30" s="624"/>
      <c r="DQ30" s="624"/>
      <c r="DR30" s="624"/>
      <c r="DS30" s="624"/>
      <c r="DT30" s="624"/>
      <c r="DU30" s="624"/>
      <c r="DV30" s="625"/>
      <c r="DW30" s="628">
        <v>22.5</v>
      </c>
      <c r="DX30" s="655"/>
      <c r="DY30" s="655"/>
      <c r="DZ30" s="655"/>
      <c r="EA30" s="655"/>
      <c r="EB30" s="655"/>
      <c r="EC30" s="656"/>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99.2</v>
      </c>
      <c r="BH31" s="667"/>
      <c r="BI31" s="667"/>
      <c r="BJ31" s="667"/>
      <c r="BK31" s="667"/>
      <c r="BL31" s="667"/>
      <c r="BM31" s="618">
        <v>95.8</v>
      </c>
      <c r="BN31" s="667"/>
      <c r="BO31" s="667"/>
      <c r="BP31" s="667"/>
      <c r="BQ31" s="668"/>
      <c r="BR31" s="670">
        <v>98.2</v>
      </c>
      <c r="BS31" s="667"/>
      <c r="BT31" s="667"/>
      <c r="BU31" s="667"/>
      <c r="BV31" s="667"/>
      <c r="BW31" s="667"/>
      <c r="BX31" s="618">
        <v>94.8</v>
      </c>
      <c r="BY31" s="667"/>
      <c r="BZ31" s="667"/>
      <c r="CA31" s="667"/>
      <c r="CB31" s="668"/>
      <c r="CD31" s="663"/>
      <c r="CE31" s="664"/>
      <c r="CF31" s="620" t="s">
        <v>300</v>
      </c>
      <c r="CG31" s="621"/>
      <c r="CH31" s="621"/>
      <c r="CI31" s="621"/>
      <c r="CJ31" s="621"/>
      <c r="CK31" s="621"/>
      <c r="CL31" s="621"/>
      <c r="CM31" s="621"/>
      <c r="CN31" s="621"/>
      <c r="CO31" s="621"/>
      <c r="CP31" s="621"/>
      <c r="CQ31" s="622"/>
      <c r="CR31" s="623">
        <v>58931</v>
      </c>
      <c r="CS31" s="653"/>
      <c r="CT31" s="653"/>
      <c r="CU31" s="653"/>
      <c r="CV31" s="653"/>
      <c r="CW31" s="653"/>
      <c r="CX31" s="653"/>
      <c r="CY31" s="654"/>
      <c r="CZ31" s="628">
        <v>0.3</v>
      </c>
      <c r="DA31" s="655"/>
      <c r="DB31" s="655"/>
      <c r="DC31" s="658"/>
      <c r="DD31" s="632">
        <v>58931</v>
      </c>
      <c r="DE31" s="653"/>
      <c r="DF31" s="653"/>
      <c r="DG31" s="653"/>
      <c r="DH31" s="653"/>
      <c r="DI31" s="653"/>
      <c r="DJ31" s="653"/>
      <c r="DK31" s="654"/>
      <c r="DL31" s="632">
        <v>58929</v>
      </c>
      <c r="DM31" s="653"/>
      <c r="DN31" s="653"/>
      <c r="DO31" s="653"/>
      <c r="DP31" s="653"/>
      <c r="DQ31" s="653"/>
      <c r="DR31" s="653"/>
      <c r="DS31" s="653"/>
      <c r="DT31" s="653"/>
      <c r="DU31" s="653"/>
      <c r="DV31" s="654"/>
      <c r="DW31" s="628">
        <v>0.8</v>
      </c>
      <c r="DX31" s="655"/>
      <c r="DY31" s="655"/>
      <c r="DZ31" s="655"/>
      <c r="EA31" s="655"/>
      <c r="EB31" s="655"/>
      <c r="EC31" s="656"/>
    </row>
    <row r="32" spans="2:133" ht="11.25" customHeight="1" x14ac:dyDescent="0.15">
      <c r="B32" s="620" t="s">
        <v>301</v>
      </c>
      <c r="C32" s="621"/>
      <c r="D32" s="621"/>
      <c r="E32" s="621"/>
      <c r="F32" s="621"/>
      <c r="G32" s="621"/>
      <c r="H32" s="621"/>
      <c r="I32" s="621"/>
      <c r="J32" s="621"/>
      <c r="K32" s="621"/>
      <c r="L32" s="621"/>
      <c r="M32" s="621"/>
      <c r="N32" s="621"/>
      <c r="O32" s="621"/>
      <c r="P32" s="621"/>
      <c r="Q32" s="622"/>
      <c r="R32" s="623">
        <v>1854770</v>
      </c>
      <c r="S32" s="624"/>
      <c r="T32" s="624"/>
      <c r="U32" s="624"/>
      <c r="V32" s="624"/>
      <c r="W32" s="624"/>
      <c r="X32" s="624"/>
      <c r="Y32" s="625"/>
      <c r="Z32" s="626">
        <v>9.4</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99.1</v>
      </c>
      <c r="BH32" s="653"/>
      <c r="BI32" s="653"/>
      <c r="BJ32" s="653"/>
      <c r="BK32" s="653"/>
      <c r="BL32" s="653"/>
      <c r="BM32" s="629">
        <v>97.9</v>
      </c>
      <c r="BN32" s="653"/>
      <c r="BO32" s="653"/>
      <c r="BP32" s="653"/>
      <c r="BQ32" s="669"/>
      <c r="BR32" s="680">
        <v>96.3</v>
      </c>
      <c r="BS32" s="653"/>
      <c r="BT32" s="653"/>
      <c r="BU32" s="653"/>
      <c r="BV32" s="653"/>
      <c r="BW32" s="653"/>
      <c r="BX32" s="629">
        <v>95</v>
      </c>
      <c r="BY32" s="653"/>
      <c r="BZ32" s="653"/>
      <c r="CA32" s="653"/>
      <c r="CB32" s="669"/>
      <c r="CD32" s="665"/>
      <c r="CE32" s="666"/>
      <c r="CF32" s="620" t="s">
        <v>304</v>
      </c>
      <c r="CG32" s="621"/>
      <c r="CH32" s="621"/>
      <c r="CI32" s="621"/>
      <c r="CJ32" s="621"/>
      <c r="CK32" s="621"/>
      <c r="CL32" s="621"/>
      <c r="CM32" s="621"/>
      <c r="CN32" s="621"/>
      <c r="CO32" s="621"/>
      <c r="CP32" s="621"/>
      <c r="CQ32" s="622"/>
      <c r="CR32" s="623">
        <v>1</v>
      </c>
      <c r="CS32" s="624"/>
      <c r="CT32" s="624"/>
      <c r="CU32" s="624"/>
      <c r="CV32" s="624"/>
      <c r="CW32" s="624"/>
      <c r="CX32" s="624"/>
      <c r="CY32" s="625"/>
      <c r="CZ32" s="628">
        <v>0</v>
      </c>
      <c r="DA32" s="655"/>
      <c r="DB32" s="655"/>
      <c r="DC32" s="658"/>
      <c r="DD32" s="632">
        <v>1</v>
      </c>
      <c r="DE32" s="624"/>
      <c r="DF32" s="624"/>
      <c r="DG32" s="624"/>
      <c r="DH32" s="624"/>
      <c r="DI32" s="624"/>
      <c r="DJ32" s="624"/>
      <c r="DK32" s="625"/>
      <c r="DL32" s="632">
        <v>1</v>
      </c>
      <c r="DM32" s="624"/>
      <c r="DN32" s="624"/>
      <c r="DO32" s="624"/>
      <c r="DP32" s="624"/>
      <c r="DQ32" s="624"/>
      <c r="DR32" s="624"/>
      <c r="DS32" s="624"/>
      <c r="DT32" s="624"/>
      <c r="DU32" s="624"/>
      <c r="DV32" s="625"/>
      <c r="DW32" s="628">
        <v>0</v>
      </c>
      <c r="DX32" s="655"/>
      <c r="DY32" s="655"/>
      <c r="DZ32" s="655"/>
      <c r="EA32" s="655"/>
      <c r="EB32" s="655"/>
      <c r="EC32" s="656"/>
    </row>
    <row r="33" spans="2:133" ht="11.25" customHeight="1" x14ac:dyDescent="0.15">
      <c r="B33" s="620" t="s">
        <v>305</v>
      </c>
      <c r="C33" s="621"/>
      <c r="D33" s="621"/>
      <c r="E33" s="621"/>
      <c r="F33" s="621"/>
      <c r="G33" s="621"/>
      <c r="H33" s="621"/>
      <c r="I33" s="621"/>
      <c r="J33" s="621"/>
      <c r="K33" s="621"/>
      <c r="L33" s="621"/>
      <c r="M33" s="621"/>
      <c r="N33" s="621"/>
      <c r="O33" s="621"/>
      <c r="P33" s="621"/>
      <c r="Q33" s="622"/>
      <c r="R33" s="623">
        <v>9517</v>
      </c>
      <c r="S33" s="624"/>
      <c r="T33" s="624"/>
      <c r="U33" s="624"/>
      <c r="V33" s="624"/>
      <c r="W33" s="624"/>
      <c r="X33" s="624"/>
      <c r="Y33" s="625"/>
      <c r="Z33" s="626">
        <v>0</v>
      </c>
      <c r="AA33" s="626"/>
      <c r="AB33" s="626"/>
      <c r="AC33" s="626"/>
      <c r="AD33" s="627">
        <v>3778</v>
      </c>
      <c r="AE33" s="627"/>
      <c r="AF33" s="627"/>
      <c r="AG33" s="627"/>
      <c r="AH33" s="627"/>
      <c r="AI33" s="627"/>
      <c r="AJ33" s="627"/>
      <c r="AK33" s="627"/>
      <c r="AL33" s="628">
        <v>0.1</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99.3</v>
      </c>
      <c r="BH33" s="682"/>
      <c r="BI33" s="682"/>
      <c r="BJ33" s="682"/>
      <c r="BK33" s="682"/>
      <c r="BL33" s="682"/>
      <c r="BM33" s="683">
        <v>94.1</v>
      </c>
      <c r="BN33" s="682"/>
      <c r="BO33" s="682"/>
      <c r="BP33" s="682"/>
      <c r="BQ33" s="684"/>
      <c r="BR33" s="681">
        <v>99.1</v>
      </c>
      <c r="BS33" s="682"/>
      <c r="BT33" s="682"/>
      <c r="BU33" s="682"/>
      <c r="BV33" s="682"/>
      <c r="BW33" s="682"/>
      <c r="BX33" s="683">
        <v>94</v>
      </c>
      <c r="BY33" s="682"/>
      <c r="BZ33" s="682"/>
      <c r="CA33" s="682"/>
      <c r="CB33" s="684"/>
      <c r="CD33" s="620" t="s">
        <v>307</v>
      </c>
      <c r="CE33" s="621"/>
      <c r="CF33" s="621"/>
      <c r="CG33" s="621"/>
      <c r="CH33" s="621"/>
      <c r="CI33" s="621"/>
      <c r="CJ33" s="621"/>
      <c r="CK33" s="621"/>
      <c r="CL33" s="621"/>
      <c r="CM33" s="621"/>
      <c r="CN33" s="621"/>
      <c r="CO33" s="621"/>
      <c r="CP33" s="621"/>
      <c r="CQ33" s="622"/>
      <c r="CR33" s="623">
        <v>9164548</v>
      </c>
      <c r="CS33" s="653"/>
      <c r="CT33" s="653"/>
      <c r="CU33" s="653"/>
      <c r="CV33" s="653"/>
      <c r="CW33" s="653"/>
      <c r="CX33" s="653"/>
      <c r="CY33" s="654"/>
      <c r="CZ33" s="628">
        <v>47.8</v>
      </c>
      <c r="DA33" s="655"/>
      <c r="DB33" s="655"/>
      <c r="DC33" s="658"/>
      <c r="DD33" s="632">
        <v>4159301</v>
      </c>
      <c r="DE33" s="653"/>
      <c r="DF33" s="653"/>
      <c r="DG33" s="653"/>
      <c r="DH33" s="653"/>
      <c r="DI33" s="653"/>
      <c r="DJ33" s="653"/>
      <c r="DK33" s="654"/>
      <c r="DL33" s="632">
        <v>2926141</v>
      </c>
      <c r="DM33" s="653"/>
      <c r="DN33" s="653"/>
      <c r="DO33" s="653"/>
      <c r="DP33" s="653"/>
      <c r="DQ33" s="653"/>
      <c r="DR33" s="653"/>
      <c r="DS33" s="653"/>
      <c r="DT33" s="653"/>
      <c r="DU33" s="653"/>
      <c r="DV33" s="654"/>
      <c r="DW33" s="628">
        <v>40</v>
      </c>
      <c r="DX33" s="655"/>
      <c r="DY33" s="655"/>
      <c r="DZ33" s="655"/>
      <c r="EA33" s="655"/>
      <c r="EB33" s="655"/>
      <c r="EC33" s="656"/>
    </row>
    <row r="34" spans="2:133" ht="11.25" customHeight="1" x14ac:dyDescent="0.15">
      <c r="B34" s="620" t="s">
        <v>308</v>
      </c>
      <c r="C34" s="621"/>
      <c r="D34" s="621"/>
      <c r="E34" s="621"/>
      <c r="F34" s="621"/>
      <c r="G34" s="621"/>
      <c r="H34" s="621"/>
      <c r="I34" s="621"/>
      <c r="J34" s="621"/>
      <c r="K34" s="621"/>
      <c r="L34" s="621"/>
      <c r="M34" s="621"/>
      <c r="N34" s="621"/>
      <c r="O34" s="621"/>
      <c r="P34" s="621"/>
      <c r="Q34" s="622"/>
      <c r="R34" s="623">
        <v>3541617</v>
      </c>
      <c r="S34" s="624"/>
      <c r="T34" s="624"/>
      <c r="U34" s="624"/>
      <c r="V34" s="624"/>
      <c r="W34" s="624"/>
      <c r="X34" s="624"/>
      <c r="Y34" s="625"/>
      <c r="Z34" s="626">
        <v>17.899999999999999</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3694120</v>
      </c>
      <c r="CS34" s="624"/>
      <c r="CT34" s="624"/>
      <c r="CU34" s="624"/>
      <c r="CV34" s="624"/>
      <c r="CW34" s="624"/>
      <c r="CX34" s="624"/>
      <c r="CY34" s="625"/>
      <c r="CZ34" s="628">
        <v>19.3</v>
      </c>
      <c r="DA34" s="655"/>
      <c r="DB34" s="655"/>
      <c r="DC34" s="658"/>
      <c r="DD34" s="632">
        <v>1078207</v>
      </c>
      <c r="DE34" s="624"/>
      <c r="DF34" s="624"/>
      <c r="DG34" s="624"/>
      <c r="DH34" s="624"/>
      <c r="DI34" s="624"/>
      <c r="DJ34" s="624"/>
      <c r="DK34" s="625"/>
      <c r="DL34" s="632">
        <v>670173</v>
      </c>
      <c r="DM34" s="624"/>
      <c r="DN34" s="624"/>
      <c r="DO34" s="624"/>
      <c r="DP34" s="624"/>
      <c r="DQ34" s="624"/>
      <c r="DR34" s="624"/>
      <c r="DS34" s="624"/>
      <c r="DT34" s="624"/>
      <c r="DU34" s="624"/>
      <c r="DV34" s="625"/>
      <c r="DW34" s="628">
        <v>9.1999999999999993</v>
      </c>
      <c r="DX34" s="655"/>
      <c r="DY34" s="655"/>
      <c r="DZ34" s="655"/>
      <c r="EA34" s="655"/>
      <c r="EB34" s="655"/>
      <c r="EC34" s="656"/>
    </row>
    <row r="35" spans="2:133" ht="11.25" customHeight="1" x14ac:dyDescent="0.15">
      <c r="B35" s="620" t="s">
        <v>310</v>
      </c>
      <c r="C35" s="621"/>
      <c r="D35" s="621"/>
      <c r="E35" s="621"/>
      <c r="F35" s="621"/>
      <c r="G35" s="621"/>
      <c r="H35" s="621"/>
      <c r="I35" s="621"/>
      <c r="J35" s="621"/>
      <c r="K35" s="621"/>
      <c r="L35" s="621"/>
      <c r="M35" s="621"/>
      <c r="N35" s="621"/>
      <c r="O35" s="621"/>
      <c r="P35" s="621"/>
      <c r="Q35" s="622"/>
      <c r="R35" s="623">
        <v>1130990</v>
      </c>
      <c r="S35" s="624"/>
      <c r="T35" s="624"/>
      <c r="U35" s="624"/>
      <c r="V35" s="624"/>
      <c r="W35" s="624"/>
      <c r="X35" s="624"/>
      <c r="Y35" s="625"/>
      <c r="Z35" s="626">
        <v>5.7</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112262</v>
      </c>
      <c r="CS35" s="653"/>
      <c r="CT35" s="653"/>
      <c r="CU35" s="653"/>
      <c r="CV35" s="653"/>
      <c r="CW35" s="653"/>
      <c r="CX35" s="653"/>
      <c r="CY35" s="654"/>
      <c r="CZ35" s="628">
        <v>0.6</v>
      </c>
      <c r="DA35" s="655"/>
      <c r="DB35" s="655"/>
      <c r="DC35" s="658"/>
      <c r="DD35" s="632">
        <v>98550</v>
      </c>
      <c r="DE35" s="653"/>
      <c r="DF35" s="653"/>
      <c r="DG35" s="653"/>
      <c r="DH35" s="653"/>
      <c r="DI35" s="653"/>
      <c r="DJ35" s="653"/>
      <c r="DK35" s="654"/>
      <c r="DL35" s="632">
        <v>98215</v>
      </c>
      <c r="DM35" s="653"/>
      <c r="DN35" s="653"/>
      <c r="DO35" s="653"/>
      <c r="DP35" s="653"/>
      <c r="DQ35" s="653"/>
      <c r="DR35" s="653"/>
      <c r="DS35" s="653"/>
      <c r="DT35" s="653"/>
      <c r="DU35" s="653"/>
      <c r="DV35" s="654"/>
      <c r="DW35" s="628">
        <v>1.3</v>
      </c>
      <c r="DX35" s="655"/>
      <c r="DY35" s="655"/>
      <c r="DZ35" s="655"/>
      <c r="EA35" s="655"/>
      <c r="EB35" s="655"/>
      <c r="EC35" s="656"/>
    </row>
    <row r="36" spans="2:133" ht="11.25" customHeight="1" x14ac:dyDescent="0.15">
      <c r="B36" s="620" t="s">
        <v>314</v>
      </c>
      <c r="C36" s="621"/>
      <c r="D36" s="621"/>
      <c r="E36" s="621"/>
      <c r="F36" s="621"/>
      <c r="G36" s="621"/>
      <c r="H36" s="621"/>
      <c r="I36" s="621"/>
      <c r="J36" s="621"/>
      <c r="K36" s="621"/>
      <c r="L36" s="621"/>
      <c r="M36" s="621"/>
      <c r="N36" s="621"/>
      <c r="O36" s="621"/>
      <c r="P36" s="621"/>
      <c r="Q36" s="622"/>
      <c r="R36" s="623">
        <v>293702</v>
      </c>
      <c r="S36" s="624"/>
      <c r="T36" s="624"/>
      <c r="U36" s="624"/>
      <c r="V36" s="624"/>
      <c r="W36" s="624"/>
      <c r="X36" s="624"/>
      <c r="Y36" s="625"/>
      <c r="Z36" s="626">
        <v>1.5</v>
      </c>
      <c r="AA36" s="626"/>
      <c r="AB36" s="626"/>
      <c r="AC36" s="626"/>
      <c r="AD36" s="627" t="s">
        <v>122</v>
      </c>
      <c r="AE36" s="627"/>
      <c r="AF36" s="627"/>
      <c r="AG36" s="627"/>
      <c r="AH36" s="627"/>
      <c r="AI36" s="627"/>
      <c r="AJ36" s="627"/>
      <c r="AK36" s="627"/>
      <c r="AL36" s="628" t="s">
        <v>122</v>
      </c>
      <c r="AM36" s="629"/>
      <c r="AN36" s="629"/>
      <c r="AO36" s="630"/>
      <c r="AP36" s="222"/>
      <c r="AQ36" s="685" t="s">
        <v>315</v>
      </c>
      <c r="AR36" s="686"/>
      <c r="AS36" s="686"/>
      <c r="AT36" s="686"/>
      <c r="AU36" s="686"/>
      <c r="AV36" s="686"/>
      <c r="AW36" s="686"/>
      <c r="AX36" s="686"/>
      <c r="AY36" s="687"/>
      <c r="AZ36" s="612">
        <v>1646567</v>
      </c>
      <c r="BA36" s="613"/>
      <c r="BB36" s="613"/>
      <c r="BC36" s="613"/>
      <c r="BD36" s="613"/>
      <c r="BE36" s="613"/>
      <c r="BF36" s="688"/>
      <c r="BG36" s="609" t="s">
        <v>316</v>
      </c>
      <c r="BH36" s="610"/>
      <c r="BI36" s="610"/>
      <c r="BJ36" s="610"/>
      <c r="BK36" s="610"/>
      <c r="BL36" s="610"/>
      <c r="BM36" s="610"/>
      <c r="BN36" s="610"/>
      <c r="BO36" s="610"/>
      <c r="BP36" s="610"/>
      <c r="BQ36" s="610"/>
      <c r="BR36" s="610"/>
      <c r="BS36" s="610"/>
      <c r="BT36" s="610"/>
      <c r="BU36" s="611"/>
      <c r="BV36" s="612">
        <v>129473</v>
      </c>
      <c r="BW36" s="613"/>
      <c r="BX36" s="613"/>
      <c r="BY36" s="613"/>
      <c r="BZ36" s="613"/>
      <c r="CA36" s="613"/>
      <c r="CB36" s="688"/>
      <c r="CD36" s="620" t="s">
        <v>317</v>
      </c>
      <c r="CE36" s="621"/>
      <c r="CF36" s="621"/>
      <c r="CG36" s="621"/>
      <c r="CH36" s="621"/>
      <c r="CI36" s="621"/>
      <c r="CJ36" s="621"/>
      <c r="CK36" s="621"/>
      <c r="CL36" s="621"/>
      <c r="CM36" s="621"/>
      <c r="CN36" s="621"/>
      <c r="CO36" s="621"/>
      <c r="CP36" s="621"/>
      <c r="CQ36" s="622"/>
      <c r="CR36" s="623">
        <v>1914231</v>
      </c>
      <c r="CS36" s="624"/>
      <c r="CT36" s="624"/>
      <c r="CU36" s="624"/>
      <c r="CV36" s="624"/>
      <c r="CW36" s="624"/>
      <c r="CX36" s="624"/>
      <c r="CY36" s="625"/>
      <c r="CZ36" s="628">
        <v>10</v>
      </c>
      <c r="DA36" s="655"/>
      <c r="DB36" s="655"/>
      <c r="DC36" s="658"/>
      <c r="DD36" s="632">
        <v>1390050</v>
      </c>
      <c r="DE36" s="624"/>
      <c r="DF36" s="624"/>
      <c r="DG36" s="624"/>
      <c r="DH36" s="624"/>
      <c r="DI36" s="624"/>
      <c r="DJ36" s="624"/>
      <c r="DK36" s="625"/>
      <c r="DL36" s="632">
        <v>914107</v>
      </c>
      <c r="DM36" s="624"/>
      <c r="DN36" s="624"/>
      <c r="DO36" s="624"/>
      <c r="DP36" s="624"/>
      <c r="DQ36" s="624"/>
      <c r="DR36" s="624"/>
      <c r="DS36" s="624"/>
      <c r="DT36" s="624"/>
      <c r="DU36" s="624"/>
      <c r="DV36" s="625"/>
      <c r="DW36" s="628">
        <v>12.5</v>
      </c>
      <c r="DX36" s="655"/>
      <c r="DY36" s="655"/>
      <c r="DZ36" s="655"/>
      <c r="EA36" s="655"/>
      <c r="EB36" s="655"/>
      <c r="EC36" s="656"/>
    </row>
    <row r="37" spans="2:133" ht="11.25" customHeight="1" x14ac:dyDescent="0.15">
      <c r="B37" s="620" t="s">
        <v>318</v>
      </c>
      <c r="C37" s="621"/>
      <c r="D37" s="621"/>
      <c r="E37" s="621"/>
      <c r="F37" s="621"/>
      <c r="G37" s="621"/>
      <c r="H37" s="621"/>
      <c r="I37" s="621"/>
      <c r="J37" s="621"/>
      <c r="K37" s="621"/>
      <c r="L37" s="621"/>
      <c r="M37" s="621"/>
      <c r="N37" s="621"/>
      <c r="O37" s="621"/>
      <c r="P37" s="621"/>
      <c r="Q37" s="622"/>
      <c r="R37" s="623">
        <v>239759</v>
      </c>
      <c r="S37" s="624"/>
      <c r="T37" s="624"/>
      <c r="U37" s="624"/>
      <c r="V37" s="624"/>
      <c r="W37" s="624"/>
      <c r="X37" s="624"/>
      <c r="Y37" s="625"/>
      <c r="Z37" s="626">
        <v>1.2</v>
      </c>
      <c r="AA37" s="626"/>
      <c r="AB37" s="626"/>
      <c r="AC37" s="626"/>
      <c r="AD37" s="627" t="s">
        <v>122</v>
      </c>
      <c r="AE37" s="627"/>
      <c r="AF37" s="627"/>
      <c r="AG37" s="627"/>
      <c r="AH37" s="627"/>
      <c r="AI37" s="627"/>
      <c r="AJ37" s="627"/>
      <c r="AK37" s="627"/>
      <c r="AL37" s="628" t="s">
        <v>122</v>
      </c>
      <c r="AM37" s="629"/>
      <c r="AN37" s="629"/>
      <c r="AO37" s="630"/>
      <c r="AQ37" s="689" t="s">
        <v>319</v>
      </c>
      <c r="AR37" s="690"/>
      <c r="AS37" s="690"/>
      <c r="AT37" s="690"/>
      <c r="AU37" s="690"/>
      <c r="AV37" s="690"/>
      <c r="AW37" s="690"/>
      <c r="AX37" s="690"/>
      <c r="AY37" s="691"/>
      <c r="AZ37" s="623">
        <v>366599</v>
      </c>
      <c r="BA37" s="624"/>
      <c r="BB37" s="624"/>
      <c r="BC37" s="624"/>
      <c r="BD37" s="653"/>
      <c r="BE37" s="653"/>
      <c r="BF37" s="669"/>
      <c r="BG37" s="620" t="s">
        <v>320</v>
      </c>
      <c r="BH37" s="621"/>
      <c r="BI37" s="621"/>
      <c r="BJ37" s="621"/>
      <c r="BK37" s="621"/>
      <c r="BL37" s="621"/>
      <c r="BM37" s="621"/>
      <c r="BN37" s="621"/>
      <c r="BO37" s="621"/>
      <c r="BP37" s="621"/>
      <c r="BQ37" s="621"/>
      <c r="BR37" s="621"/>
      <c r="BS37" s="621"/>
      <c r="BT37" s="621"/>
      <c r="BU37" s="622"/>
      <c r="BV37" s="623">
        <v>92231</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796209</v>
      </c>
      <c r="CS37" s="653"/>
      <c r="CT37" s="653"/>
      <c r="CU37" s="653"/>
      <c r="CV37" s="653"/>
      <c r="CW37" s="653"/>
      <c r="CX37" s="653"/>
      <c r="CY37" s="654"/>
      <c r="CZ37" s="628">
        <v>4.2</v>
      </c>
      <c r="DA37" s="655"/>
      <c r="DB37" s="655"/>
      <c r="DC37" s="658"/>
      <c r="DD37" s="632">
        <v>728044</v>
      </c>
      <c r="DE37" s="653"/>
      <c r="DF37" s="653"/>
      <c r="DG37" s="653"/>
      <c r="DH37" s="653"/>
      <c r="DI37" s="653"/>
      <c r="DJ37" s="653"/>
      <c r="DK37" s="654"/>
      <c r="DL37" s="632">
        <v>727841</v>
      </c>
      <c r="DM37" s="653"/>
      <c r="DN37" s="653"/>
      <c r="DO37" s="653"/>
      <c r="DP37" s="653"/>
      <c r="DQ37" s="653"/>
      <c r="DR37" s="653"/>
      <c r="DS37" s="653"/>
      <c r="DT37" s="653"/>
      <c r="DU37" s="653"/>
      <c r="DV37" s="654"/>
      <c r="DW37" s="628">
        <v>10</v>
      </c>
      <c r="DX37" s="655"/>
      <c r="DY37" s="655"/>
      <c r="DZ37" s="655"/>
      <c r="EA37" s="655"/>
      <c r="EB37" s="655"/>
      <c r="EC37" s="656"/>
    </row>
    <row r="38" spans="2:133" ht="11.25" customHeight="1" x14ac:dyDescent="0.15">
      <c r="B38" s="620" t="s">
        <v>322</v>
      </c>
      <c r="C38" s="621"/>
      <c r="D38" s="621"/>
      <c r="E38" s="621"/>
      <c r="F38" s="621"/>
      <c r="G38" s="621"/>
      <c r="H38" s="621"/>
      <c r="I38" s="621"/>
      <c r="J38" s="621"/>
      <c r="K38" s="621"/>
      <c r="L38" s="621"/>
      <c r="M38" s="621"/>
      <c r="N38" s="621"/>
      <c r="O38" s="621"/>
      <c r="P38" s="621"/>
      <c r="Q38" s="622"/>
      <c r="R38" s="623">
        <v>1610728</v>
      </c>
      <c r="S38" s="624"/>
      <c r="T38" s="624"/>
      <c r="U38" s="624"/>
      <c r="V38" s="624"/>
      <c r="W38" s="624"/>
      <c r="X38" s="624"/>
      <c r="Y38" s="625"/>
      <c r="Z38" s="626">
        <v>8.1</v>
      </c>
      <c r="AA38" s="626"/>
      <c r="AB38" s="626"/>
      <c r="AC38" s="626"/>
      <c r="AD38" s="627" t="s">
        <v>122</v>
      </c>
      <c r="AE38" s="627"/>
      <c r="AF38" s="627"/>
      <c r="AG38" s="627"/>
      <c r="AH38" s="627"/>
      <c r="AI38" s="627"/>
      <c r="AJ38" s="627"/>
      <c r="AK38" s="627"/>
      <c r="AL38" s="628" t="s">
        <v>122</v>
      </c>
      <c r="AM38" s="629"/>
      <c r="AN38" s="629"/>
      <c r="AO38" s="630"/>
      <c r="AQ38" s="689" t="s">
        <v>323</v>
      </c>
      <c r="AR38" s="690"/>
      <c r="AS38" s="690"/>
      <c r="AT38" s="690"/>
      <c r="AU38" s="690"/>
      <c r="AV38" s="690"/>
      <c r="AW38" s="690"/>
      <c r="AX38" s="690"/>
      <c r="AY38" s="691"/>
      <c r="AZ38" s="623">
        <v>41634</v>
      </c>
      <c r="BA38" s="624"/>
      <c r="BB38" s="624"/>
      <c r="BC38" s="624"/>
      <c r="BD38" s="653"/>
      <c r="BE38" s="653"/>
      <c r="BF38" s="669"/>
      <c r="BG38" s="620" t="s">
        <v>324</v>
      </c>
      <c r="BH38" s="621"/>
      <c r="BI38" s="621"/>
      <c r="BJ38" s="621"/>
      <c r="BK38" s="621"/>
      <c r="BL38" s="621"/>
      <c r="BM38" s="621"/>
      <c r="BN38" s="621"/>
      <c r="BO38" s="621"/>
      <c r="BP38" s="621"/>
      <c r="BQ38" s="621"/>
      <c r="BR38" s="621"/>
      <c r="BS38" s="621"/>
      <c r="BT38" s="621"/>
      <c r="BU38" s="622"/>
      <c r="BV38" s="623">
        <v>3408</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1604933</v>
      </c>
      <c r="CS38" s="624"/>
      <c r="CT38" s="624"/>
      <c r="CU38" s="624"/>
      <c r="CV38" s="624"/>
      <c r="CW38" s="624"/>
      <c r="CX38" s="624"/>
      <c r="CY38" s="625"/>
      <c r="CZ38" s="628">
        <v>8.4</v>
      </c>
      <c r="DA38" s="655"/>
      <c r="DB38" s="655"/>
      <c r="DC38" s="658"/>
      <c r="DD38" s="632">
        <v>1353689</v>
      </c>
      <c r="DE38" s="624"/>
      <c r="DF38" s="624"/>
      <c r="DG38" s="624"/>
      <c r="DH38" s="624"/>
      <c r="DI38" s="624"/>
      <c r="DJ38" s="624"/>
      <c r="DK38" s="625"/>
      <c r="DL38" s="632">
        <v>1243646</v>
      </c>
      <c r="DM38" s="624"/>
      <c r="DN38" s="624"/>
      <c r="DO38" s="624"/>
      <c r="DP38" s="624"/>
      <c r="DQ38" s="624"/>
      <c r="DR38" s="624"/>
      <c r="DS38" s="624"/>
      <c r="DT38" s="624"/>
      <c r="DU38" s="624"/>
      <c r="DV38" s="625"/>
      <c r="DW38" s="628">
        <v>17</v>
      </c>
      <c r="DX38" s="655"/>
      <c r="DY38" s="655"/>
      <c r="DZ38" s="655"/>
      <c r="EA38" s="655"/>
      <c r="EB38" s="655"/>
      <c r="EC38" s="656"/>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9" t="s">
        <v>327</v>
      </c>
      <c r="AR39" s="690"/>
      <c r="AS39" s="690"/>
      <c r="AT39" s="690"/>
      <c r="AU39" s="690"/>
      <c r="AV39" s="690"/>
      <c r="AW39" s="690"/>
      <c r="AX39" s="690"/>
      <c r="AY39" s="691"/>
      <c r="AZ39" s="623">
        <v>6652</v>
      </c>
      <c r="BA39" s="624"/>
      <c r="BB39" s="624"/>
      <c r="BC39" s="624"/>
      <c r="BD39" s="653"/>
      <c r="BE39" s="653"/>
      <c r="BF39" s="669"/>
      <c r="BG39" s="620" t="s">
        <v>328</v>
      </c>
      <c r="BH39" s="621"/>
      <c r="BI39" s="621"/>
      <c r="BJ39" s="621"/>
      <c r="BK39" s="621"/>
      <c r="BL39" s="621"/>
      <c r="BM39" s="621"/>
      <c r="BN39" s="621"/>
      <c r="BO39" s="621"/>
      <c r="BP39" s="621"/>
      <c r="BQ39" s="621"/>
      <c r="BR39" s="621"/>
      <c r="BS39" s="621"/>
      <c r="BT39" s="621"/>
      <c r="BU39" s="622"/>
      <c r="BV39" s="623">
        <v>5215</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1657971</v>
      </c>
      <c r="CS39" s="653"/>
      <c r="CT39" s="653"/>
      <c r="CU39" s="653"/>
      <c r="CV39" s="653"/>
      <c r="CW39" s="653"/>
      <c r="CX39" s="653"/>
      <c r="CY39" s="654"/>
      <c r="CZ39" s="628">
        <v>8.6</v>
      </c>
      <c r="DA39" s="655"/>
      <c r="DB39" s="655"/>
      <c r="DC39" s="658"/>
      <c r="DD39" s="632">
        <v>58064</v>
      </c>
      <c r="DE39" s="653"/>
      <c r="DF39" s="653"/>
      <c r="DG39" s="653"/>
      <c r="DH39" s="653"/>
      <c r="DI39" s="653"/>
      <c r="DJ39" s="653"/>
      <c r="DK39" s="654"/>
      <c r="DL39" s="632" t="s">
        <v>122</v>
      </c>
      <c r="DM39" s="653"/>
      <c r="DN39" s="653"/>
      <c r="DO39" s="653"/>
      <c r="DP39" s="653"/>
      <c r="DQ39" s="653"/>
      <c r="DR39" s="653"/>
      <c r="DS39" s="653"/>
      <c r="DT39" s="653"/>
      <c r="DU39" s="653"/>
      <c r="DV39" s="654"/>
      <c r="DW39" s="628" t="s">
        <v>122</v>
      </c>
      <c r="DX39" s="655"/>
      <c r="DY39" s="655"/>
      <c r="DZ39" s="655"/>
      <c r="EA39" s="655"/>
      <c r="EB39" s="655"/>
      <c r="EC39" s="656"/>
    </row>
    <row r="40" spans="2:133" ht="11.25" customHeight="1" x14ac:dyDescent="0.15">
      <c r="B40" s="620" t="s">
        <v>330</v>
      </c>
      <c r="C40" s="621"/>
      <c r="D40" s="621"/>
      <c r="E40" s="621"/>
      <c r="F40" s="621"/>
      <c r="G40" s="621"/>
      <c r="H40" s="621"/>
      <c r="I40" s="621"/>
      <c r="J40" s="621"/>
      <c r="K40" s="621"/>
      <c r="L40" s="621"/>
      <c r="M40" s="621"/>
      <c r="N40" s="621"/>
      <c r="O40" s="621"/>
      <c r="P40" s="621"/>
      <c r="Q40" s="622"/>
      <c r="R40" s="623">
        <v>42358</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9" t="s">
        <v>331</v>
      </c>
      <c r="AR40" s="690"/>
      <c r="AS40" s="690"/>
      <c r="AT40" s="690"/>
      <c r="AU40" s="690"/>
      <c r="AV40" s="690"/>
      <c r="AW40" s="690"/>
      <c r="AX40" s="690"/>
      <c r="AY40" s="691"/>
      <c r="AZ40" s="623">
        <v>2537</v>
      </c>
      <c r="BA40" s="624"/>
      <c r="BB40" s="624"/>
      <c r="BC40" s="624"/>
      <c r="BD40" s="653"/>
      <c r="BE40" s="653"/>
      <c r="BF40" s="669"/>
      <c r="BG40" s="673" t="s">
        <v>332</v>
      </c>
      <c r="BH40" s="674"/>
      <c r="BI40" s="674"/>
      <c r="BJ40" s="674"/>
      <c r="BK40" s="674"/>
      <c r="BL40" s="223"/>
      <c r="BM40" s="621" t="s">
        <v>333</v>
      </c>
      <c r="BN40" s="621"/>
      <c r="BO40" s="621"/>
      <c r="BP40" s="621"/>
      <c r="BQ40" s="621"/>
      <c r="BR40" s="621"/>
      <c r="BS40" s="621"/>
      <c r="BT40" s="621"/>
      <c r="BU40" s="622"/>
      <c r="BV40" s="623">
        <v>115</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290</v>
      </c>
      <c r="CS40" s="624"/>
      <c r="CT40" s="624"/>
      <c r="CU40" s="624"/>
      <c r="CV40" s="624"/>
      <c r="CW40" s="624"/>
      <c r="CX40" s="624"/>
      <c r="CY40" s="625"/>
      <c r="CZ40" s="628">
        <v>0</v>
      </c>
      <c r="DA40" s="655"/>
      <c r="DB40" s="655"/>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5"/>
      <c r="DY40" s="655"/>
      <c r="DZ40" s="655"/>
      <c r="EA40" s="655"/>
      <c r="EB40" s="655"/>
      <c r="EC40" s="656"/>
    </row>
    <row r="41" spans="2:133" ht="11.25" customHeight="1" x14ac:dyDescent="0.15">
      <c r="B41" s="644" t="s">
        <v>335</v>
      </c>
      <c r="C41" s="645"/>
      <c r="D41" s="645"/>
      <c r="E41" s="645"/>
      <c r="F41" s="645"/>
      <c r="G41" s="645"/>
      <c r="H41" s="645"/>
      <c r="I41" s="645"/>
      <c r="J41" s="645"/>
      <c r="K41" s="645"/>
      <c r="L41" s="645"/>
      <c r="M41" s="645"/>
      <c r="N41" s="645"/>
      <c r="O41" s="645"/>
      <c r="P41" s="645"/>
      <c r="Q41" s="646"/>
      <c r="R41" s="698">
        <v>19767703</v>
      </c>
      <c r="S41" s="699"/>
      <c r="T41" s="699"/>
      <c r="U41" s="699"/>
      <c r="V41" s="699"/>
      <c r="W41" s="699"/>
      <c r="X41" s="699"/>
      <c r="Y41" s="700"/>
      <c r="Z41" s="701">
        <v>100</v>
      </c>
      <c r="AA41" s="701"/>
      <c r="AB41" s="701"/>
      <c r="AC41" s="701"/>
      <c r="AD41" s="702">
        <v>7267657</v>
      </c>
      <c r="AE41" s="702"/>
      <c r="AF41" s="702"/>
      <c r="AG41" s="702"/>
      <c r="AH41" s="702"/>
      <c r="AI41" s="702"/>
      <c r="AJ41" s="702"/>
      <c r="AK41" s="702"/>
      <c r="AL41" s="703">
        <v>100</v>
      </c>
      <c r="AM41" s="683"/>
      <c r="AN41" s="683"/>
      <c r="AO41" s="704"/>
      <c r="AQ41" s="689" t="s">
        <v>336</v>
      </c>
      <c r="AR41" s="690"/>
      <c r="AS41" s="690"/>
      <c r="AT41" s="690"/>
      <c r="AU41" s="690"/>
      <c r="AV41" s="690"/>
      <c r="AW41" s="690"/>
      <c r="AX41" s="690"/>
      <c r="AY41" s="691"/>
      <c r="AZ41" s="623">
        <v>268781</v>
      </c>
      <c r="BA41" s="624"/>
      <c r="BB41" s="624"/>
      <c r="BC41" s="624"/>
      <c r="BD41" s="653"/>
      <c r="BE41" s="653"/>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v>180741</v>
      </c>
      <c r="CS41" s="653"/>
      <c r="CT41" s="653"/>
      <c r="CU41" s="653"/>
      <c r="CV41" s="653"/>
      <c r="CW41" s="653"/>
      <c r="CX41" s="653"/>
      <c r="CY41" s="654"/>
      <c r="CZ41" s="628">
        <v>0.9</v>
      </c>
      <c r="DA41" s="655"/>
      <c r="DB41" s="655"/>
      <c r="DC41" s="658"/>
      <c r="DD41" s="632">
        <v>180741</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339</v>
      </c>
      <c r="AR42" s="706"/>
      <c r="AS42" s="706"/>
      <c r="AT42" s="706"/>
      <c r="AU42" s="706"/>
      <c r="AV42" s="706"/>
      <c r="AW42" s="706"/>
      <c r="AX42" s="706"/>
      <c r="AY42" s="707"/>
      <c r="AZ42" s="698">
        <v>960364</v>
      </c>
      <c r="BA42" s="699"/>
      <c r="BB42" s="699"/>
      <c r="BC42" s="699"/>
      <c r="BD42" s="682"/>
      <c r="BE42" s="682"/>
      <c r="BF42" s="684"/>
      <c r="BG42" s="675"/>
      <c r="BH42" s="676"/>
      <c r="BI42" s="676"/>
      <c r="BJ42" s="676"/>
      <c r="BK42" s="676"/>
      <c r="BL42" s="224"/>
      <c r="BM42" s="645" t="s">
        <v>340</v>
      </c>
      <c r="BN42" s="645"/>
      <c r="BO42" s="645"/>
      <c r="BP42" s="645"/>
      <c r="BQ42" s="645"/>
      <c r="BR42" s="645"/>
      <c r="BS42" s="645"/>
      <c r="BT42" s="645"/>
      <c r="BU42" s="646"/>
      <c r="BV42" s="698">
        <v>380</v>
      </c>
      <c r="BW42" s="699"/>
      <c r="BX42" s="699"/>
      <c r="BY42" s="699"/>
      <c r="BZ42" s="699"/>
      <c r="CA42" s="699"/>
      <c r="CB42" s="708"/>
      <c r="CD42" s="620" t="s">
        <v>341</v>
      </c>
      <c r="CE42" s="621"/>
      <c r="CF42" s="621"/>
      <c r="CG42" s="621"/>
      <c r="CH42" s="621"/>
      <c r="CI42" s="621"/>
      <c r="CJ42" s="621"/>
      <c r="CK42" s="621"/>
      <c r="CL42" s="621"/>
      <c r="CM42" s="621"/>
      <c r="CN42" s="621"/>
      <c r="CO42" s="621"/>
      <c r="CP42" s="621"/>
      <c r="CQ42" s="622"/>
      <c r="CR42" s="623">
        <v>3375247</v>
      </c>
      <c r="CS42" s="653"/>
      <c r="CT42" s="653"/>
      <c r="CU42" s="653"/>
      <c r="CV42" s="653"/>
      <c r="CW42" s="653"/>
      <c r="CX42" s="653"/>
      <c r="CY42" s="654"/>
      <c r="CZ42" s="628">
        <v>17.600000000000001</v>
      </c>
      <c r="DA42" s="655"/>
      <c r="DB42" s="655"/>
      <c r="DC42" s="658"/>
      <c r="DD42" s="632">
        <v>150574</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20995</v>
      </c>
      <c r="CS43" s="653"/>
      <c r="CT43" s="653"/>
      <c r="CU43" s="653"/>
      <c r="CV43" s="653"/>
      <c r="CW43" s="653"/>
      <c r="CX43" s="653"/>
      <c r="CY43" s="654"/>
      <c r="CZ43" s="628">
        <v>0.1</v>
      </c>
      <c r="DA43" s="655"/>
      <c r="DB43" s="655"/>
      <c r="DC43" s="658"/>
      <c r="DD43" s="632" t="s">
        <v>122</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3232707</v>
      </c>
      <c r="CS44" s="624"/>
      <c r="CT44" s="624"/>
      <c r="CU44" s="624"/>
      <c r="CV44" s="624"/>
      <c r="CW44" s="624"/>
      <c r="CX44" s="624"/>
      <c r="CY44" s="625"/>
      <c r="CZ44" s="628">
        <v>16.899999999999999</v>
      </c>
      <c r="DA44" s="629"/>
      <c r="DB44" s="629"/>
      <c r="DC44" s="635"/>
      <c r="DD44" s="632">
        <v>148602</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2183724</v>
      </c>
      <c r="CS45" s="653"/>
      <c r="CT45" s="653"/>
      <c r="CU45" s="653"/>
      <c r="CV45" s="653"/>
      <c r="CW45" s="653"/>
      <c r="CX45" s="653"/>
      <c r="CY45" s="654"/>
      <c r="CZ45" s="628">
        <v>11.4</v>
      </c>
      <c r="DA45" s="655"/>
      <c r="DB45" s="655"/>
      <c r="DC45" s="658"/>
      <c r="DD45" s="632">
        <v>71709</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1018784</v>
      </c>
      <c r="CS46" s="624"/>
      <c r="CT46" s="624"/>
      <c r="CU46" s="624"/>
      <c r="CV46" s="624"/>
      <c r="CW46" s="624"/>
      <c r="CX46" s="624"/>
      <c r="CY46" s="625"/>
      <c r="CZ46" s="628">
        <v>5.3</v>
      </c>
      <c r="DA46" s="629"/>
      <c r="DB46" s="629"/>
      <c r="DC46" s="635"/>
      <c r="DD46" s="632">
        <v>71334</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142540</v>
      </c>
      <c r="CS47" s="653"/>
      <c r="CT47" s="653"/>
      <c r="CU47" s="653"/>
      <c r="CV47" s="653"/>
      <c r="CW47" s="653"/>
      <c r="CX47" s="653"/>
      <c r="CY47" s="654"/>
      <c r="CZ47" s="628">
        <v>0.7</v>
      </c>
      <c r="DA47" s="655"/>
      <c r="DB47" s="655"/>
      <c r="DC47" s="658"/>
      <c r="DD47" s="632">
        <v>1972</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351</v>
      </c>
      <c r="CE49" s="645"/>
      <c r="CF49" s="645"/>
      <c r="CG49" s="645"/>
      <c r="CH49" s="645"/>
      <c r="CI49" s="645"/>
      <c r="CJ49" s="645"/>
      <c r="CK49" s="645"/>
      <c r="CL49" s="645"/>
      <c r="CM49" s="645"/>
      <c r="CN49" s="645"/>
      <c r="CO49" s="645"/>
      <c r="CP49" s="645"/>
      <c r="CQ49" s="646"/>
      <c r="CR49" s="698">
        <v>19181687</v>
      </c>
      <c r="CS49" s="682"/>
      <c r="CT49" s="682"/>
      <c r="CU49" s="682"/>
      <c r="CV49" s="682"/>
      <c r="CW49" s="682"/>
      <c r="CX49" s="682"/>
      <c r="CY49" s="711"/>
      <c r="CZ49" s="703">
        <v>100</v>
      </c>
      <c r="DA49" s="712"/>
      <c r="DB49" s="712"/>
      <c r="DC49" s="713"/>
      <c r="DD49" s="714">
        <v>8854128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FcwM6UID+2Ud2gWvt1SWuRFoF+0iH5v7cz6jUgtv8NXXXWT4wVsogoqMQcWT8icR6+R2CRuym6ZvzWPdhI811g==" saltValue="rutWyDVFf7O4j0CSX8htL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19785</v>
      </c>
      <c r="R7" s="753"/>
      <c r="S7" s="753"/>
      <c r="T7" s="753"/>
      <c r="U7" s="753"/>
      <c r="V7" s="753">
        <v>19041</v>
      </c>
      <c r="W7" s="753"/>
      <c r="X7" s="753"/>
      <c r="Y7" s="753"/>
      <c r="Z7" s="753"/>
      <c r="AA7" s="753">
        <v>743</v>
      </c>
      <c r="AB7" s="753"/>
      <c r="AC7" s="753"/>
      <c r="AD7" s="753"/>
      <c r="AE7" s="754"/>
      <c r="AF7" s="755">
        <v>661</v>
      </c>
      <c r="AG7" s="756"/>
      <c r="AH7" s="756"/>
      <c r="AI7" s="756"/>
      <c r="AJ7" s="757"/>
      <c r="AK7" s="758">
        <v>1131</v>
      </c>
      <c r="AL7" s="759"/>
      <c r="AM7" s="759"/>
      <c r="AN7" s="759"/>
      <c r="AO7" s="759"/>
      <c r="AP7" s="759">
        <v>16834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568</v>
      </c>
      <c r="BT7" s="747"/>
      <c r="BU7" s="747"/>
      <c r="BV7" s="747"/>
      <c r="BW7" s="747"/>
      <c r="BX7" s="747"/>
      <c r="BY7" s="747"/>
      <c r="BZ7" s="747"/>
      <c r="CA7" s="747"/>
      <c r="CB7" s="747"/>
      <c r="CC7" s="747"/>
      <c r="CD7" s="747"/>
      <c r="CE7" s="747"/>
      <c r="CF7" s="747"/>
      <c r="CG7" s="762"/>
      <c r="CH7" s="743">
        <v>-1</v>
      </c>
      <c r="CI7" s="744"/>
      <c r="CJ7" s="744"/>
      <c r="CK7" s="744"/>
      <c r="CL7" s="745"/>
      <c r="CM7" s="743">
        <v>142</v>
      </c>
      <c r="CN7" s="744"/>
      <c r="CO7" s="744"/>
      <c r="CP7" s="744"/>
      <c r="CQ7" s="745"/>
      <c r="CR7" s="743">
        <v>3</v>
      </c>
      <c r="CS7" s="744"/>
      <c r="CT7" s="744"/>
      <c r="CU7" s="744"/>
      <c r="CV7" s="745"/>
      <c r="CW7" s="743" t="s">
        <v>491</v>
      </c>
      <c r="CX7" s="744"/>
      <c r="CY7" s="744"/>
      <c r="CZ7" s="744"/>
      <c r="DA7" s="745"/>
      <c r="DB7" s="743" t="s">
        <v>491</v>
      </c>
      <c r="DC7" s="744"/>
      <c r="DD7" s="744"/>
      <c r="DE7" s="744"/>
      <c r="DF7" s="745"/>
      <c r="DG7" s="743" t="s">
        <v>491</v>
      </c>
      <c r="DH7" s="744"/>
      <c r="DI7" s="744"/>
      <c r="DJ7" s="744"/>
      <c r="DK7" s="745"/>
      <c r="DL7" s="743" t="s">
        <v>491</v>
      </c>
      <c r="DM7" s="744"/>
      <c r="DN7" s="744"/>
      <c r="DO7" s="744"/>
      <c r="DP7" s="745"/>
      <c r="DQ7" s="743" t="s">
        <v>491</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24</v>
      </c>
      <c r="R8" s="784"/>
      <c r="S8" s="784"/>
      <c r="T8" s="784"/>
      <c r="U8" s="784"/>
      <c r="V8" s="784">
        <v>182</v>
      </c>
      <c r="W8" s="784"/>
      <c r="X8" s="784"/>
      <c r="Y8" s="784"/>
      <c r="Z8" s="784"/>
      <c r="AA8" s="784">
        <v>-158</v>
      </c>
      <c r="AB8" s="784"/>
      <c r="AC8" s="784"/>
      <c r="AD8" s="784"/>
      <c r="AE8" s="785"/>
      <c r="AF8" s="786">
        <v>-158</v>
      </c>
      <c r="AG8" s="787"/>
      <c r="AH8" s="787"/>
      <c r="AI8" s="787"/>
      <c r="AJ8" s="788"/>
      <c r="AK8" s="769" t="s">
        <v>567</v>
      </c>
      <c r="AL8" s="770"/>
      <c r="AM8" s="770"/>
      <c r="AN8" s="770"/>
      <c r="AO8" s="770"/>
      <c r="AP8" s="770" t="s">
        <v>567</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569</v>
      </c>
      <c r="BT8" s="774"/>
      <c r="BU8" s="774"/>
      <c r="BV8" s="774"/>
      <c r="BW8" s="774"/>
      <c r="BX8" s="774"/>
      <c r="BY8" s="774"/>
      <c r="BZ8" s="774"/>
      <c r="CA8" s="774"/>
      <c r="CB8" s="774"/>
      <c r="CC8" s="774"/>
      <c r="CD8" s="774"/>
      <c r="CE8" s="774"/>
      <c r="CF8" s="774"/>
      <c r="CG8" s="775"/>
      <c r="CH8" s="776">
        <v>5</v>
      </c>
      <c r="CI8" s="777"/>
      <c r="CJ8" s="777"/>
      <c r="CK8" s="777"/>
      <c r="CL8" s="778"/>
      <c r="CM8" s="776">
        <v>142</v>
      </c>
      <c r="CN8" s="777"/>
      <c r="CO8" s="777"/>
      <c r="CP8" s="777"/>
      <c r="CQ8" s="778"/>
      <c r="CR8" s="776">
        <v>50</v>
      </c>
      <c r="CS8" s="777"/>
      <c r="CT8" s="777"/>
      <c r="CU8" s="777"/>
      <c r="CV8" s="778"/>
      <c r="CW8" s="776" t="s">
        <v>491</v>
      </c>
      <c r="CX8" s="777"/>
      <c r="CY8" s="777"/>
      <c r="CZ8" s="777"/>
      <c r="DA8" s="778"/>
      <c r="DB8" s="776" t="s">
        <v>491</v>
      </c>
      <c r="DC8" s="777"/>
      <c r="DD8" s="777"/>
      <c r="DE8" s="777"/>
      <c r="DF8" s="778"/>
      <c r="DG8" s="776" t="s">
        <v>491</v>
      </c>
      <c r="DH8" s="777"/>
      <c r="DI8" s="777"/>
      <c r="DJ8" s="777"/>
      <c r="DK8" s="778"/>
      <c r="DL8" s="776" t="s">
        <v>491</v>
      </c>
      <c r="DM8" s="777"/>
      <c r="DN8" s="777"/>
      <c r="DO8" s="777"/>
      <c r="DP8" s="778"/>
      <c r="DQ8" s="776" t="s">
        <v>491</v>
      </c>
      <c r="DR8" s="777"/>
      <c r="DS8" s="777"/>
      <c r="DT8" s="777"/>
      <c r="DU8" s="778"/>
      <c r="DV8" s="773"/>
      <c r="DW8" s="774"/>
      <c r="DX8" s="774"/>
      <c r="DY8" s="774"/>
      <c r="DZ8" s="779"/>
      <c r="EA8" s="234"/>
    </row>
    <row r="9" spans="1:131" s="235" customFormat="1" ht="26.25" customHeight="1" x14ac:dyDescent="0.15">
      <c r="A9" s="238">
        <v>3</v>
      </c>
      <c r="B9" s="780" t="s">
        <v>376</v>
      </c>
      <c r="C9" s="781"/>
      <c r="D9" s="781"/>
      <c r="E9" s="781"/>
      <c r="F9" s="781"/>
      <c r="G9" s="781"/>
      <c r="H9" s="781"/>
      <c r="I9" s="781"/>
      <c r="J9" s="781"/>
      <c r="K9" s="781"/>
      <c r="L9" s="781"/>
      <c r="M9" s="781"/>
      <c r="N9" s="781"/>
      <c r="O9" s="781"/>
      <c r="P9" s="782"/>
      <c r="Q9" s="783">
        <v>19</v>
      </c>
      <c r="R9" s="784"/>
      <c r="S9" s="784"/>
      <c r="T9" s="784"/>
      <c r="U9" s="784"/>
      <c r="V9" s="784">
        <v>19</v>
      </c>
      <c r="W9" s="784"/>
      <c r="X9" s="784"/>
      <c r="Y9" s="784"/>
      <c r="Z9" s="784"/>
      <c r="AA9" s="784" t="s">
        <v>567</v>
      </c>
      <c r="AB9" s="784"/>
      <c r="AC9" s="784"/>
      <c r="AD9" s="784"/>
      <c r="AE9" s="785"/>
      <c r="AF9" s="786" t="s">
        <v>122</v>
      </c>
      <c r="AG9" s="787"/>
      <c r="AH9" s="787"/>
      <c r="AI9" s="787"/>
      <c r="AJ9" s="788"/>
      <c r="AK9" s="769">
        <v>10</v>
      </c>
      <c r="AL9" s="770"/>
      <c r="AM9" s="770"/>
      <c r="AN9" s="770"/>
      <c r="AO9" s="770"/>
      <c r="AP9" s="770">
        <v>6</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t="s">
        <v>377</v>
      </c>
      <c r="C10" s="781"/>
      <c r="D10" s="781"/>
      <c r="E10" s="781"/>
      <c r="F10" s="781"/>
      <c r="G10" s="781"/>
      <c r="H10" s="781"/>
      <c r="I10" s="781"/>
      <c r="J10" s="781"/>
      <c r="K10" s="781"/>
      <c r="L10" s="781"/>
      <c r="M10" s="781"/>
      <c r="N10" s="781"/>
      <c r="O10" s="781"/>
      <c r="P10" s="782"/>
      <c r="Q10" s="783">
        <v>8</v>
      </c>
      <c r="R10" s="784"/>
      <c r="S10" s="784"/>
      <c r="T10" s="784"/>
      <c r="U10" s="784"/>
      <c r="V10" s="784">
        <v>8</v>
      </c>
      <c r="W10" s="784"/>
      <c r="X10" s="784"/>
      <c r="Y10" s="784"/>
      <c r="Z10" s="784"/>
      <c r="AA10" s="784" t="s">
        <v>567</v>
      </c>
      <c r="AB10" s="784"/>
      <c r="AC10" s="784"/>
      <c r="AD10" s="784"/>
      <c r="AE10" s="785"/>
      <c r="AF10" s="786" t="s">
        <v>122</v>
      </c>
      <c r="AG10" s="787"/>
      <c r="AH10" s="787"/>
      <c r="AI10" s="787"/>
      <c r="AJ10" s="788"/>
      <c r="AK10" s="769">
        <v>7</v>
      </c>
      <c r="AL10" s="770"/>
      <c r="AM10" s="770"/>
      <c r="AN10" s="770"/>
      <c r="AO10" s="770"/>
      <c r="AP10" s="770">
        <v>2</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378</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379</v>
      </c>
      <c r="B23" s="789" t="s">
        <v>380</v>
      </c>
      <c r="C23" s="790"/>
      <c r="D23" s="790"/>
      <c r="E23" s="790"/>
      <c r="F23" s="790"/>
      <c r="G23" s="790"/>
      <c r="H23" s="790"/>
      <c r="I23" s="790"/>
      <c r="J23" s="790"/>
      <c r="K23" s="790"/>
      <c r="L23" s="790"/>
      <c r="M23" s="790"/>
      <c r="N23" s="790"/>
      <c r="O23" s="790"/>
      <c r="P23" s="791"/>
      <c r="Q23" s="792">
        <v>19836</v>
      </c>
      <c r="R23" s="793"/>
      <c r="S23" s="793"/>
      <c r="T23" s="793"/>
      <c r="U23" s="793"/>
      <c r="V23" s="793">
        <v>19250</v>
      </c>
      <c r="W23" s="793"/>
      <c r="X23" s="793"/>
      <c r="Y23" s="793"/>
      <c r="Z23" s="793"/>
      <c r="AA23" s="793"/>
      <c r="AB23" s="793"/>
      <c r="AC23" s="793"/>
      <c r="AD23" s="793"/>
      <c r="AE23" s="794"/>
      <c r="AF23" s="795">
        <v>504</v>
      </c>
      <c r="AG23" s="793"/>
      <c r="AH23" s="793"/>
      <c r="AI23" s="793"/>
      <c r="AJ23" s="796"/>
      <c r="AK23" s="797"/>
      <c r="AL23" s="798"/>
      <c r="AM23" s="798"/>
      <c r="AN23" s="798"/>
      <c r="AO23" s="798"/>
      <c r="AP23" s="793"/>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381</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382</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383</v>
      </c>
      <c r="R26" s="734"/>
      <c r="S26" s="734"/>
      <c r="T26" s="734"/>
      <c r="U26" s="735"/>
      <c r="V26" s="733" t="s">
        <v>384</v>
      </c>
      <c r="W26" s="734"/>
      <c r="X26" s="734"/>
      <c r="Y26" s="734"/>
      <c r="Z26" s="735"/>
      <c r="AA26" s="733" t="s">
        <v>385</v>
      </c>
      <c r="AB26" s="734"/>
      <c r="AC26" s="734"/>
      <c r="AD26" s="734"/>
      <c r="AE26" s="734"/>
      <c r="AF26" s="814" t="s">
        <v>386</v>
      </c>
      <c r="AG26" s="815"/>
      <c r="AH26" s="815"/>
      <c r="AI26" s="815"/>
      <c r="AJ26" s="816"/>
      <c r="AK26" s="734" t="s">
        <v>387</v>
      </c>
      <c r="AL26" s="734"/>
      <c r="AM26" s="734"/>
      <c r="AN26" s="734"/>
      <c r="AO26" s="735"/>
      <c r="AP26" s="733" t="s">
        <v>388</v>
      </c>
      <c r="AQ26" s="734"/>
      <c r="AR26" s="734"/>
      <c r="AS26" s="734"/>
      <c r="AT26" s="735"/>
      <c r="AU26" s="733" t="s">
        <v>389</v>
      </c>
      <c r="AV26" s="734"/>
      <c r="AW26" s="734"/>
      <c r="AX26" s="734"/>
      <c r="AY26" s="735"/>
      <c r="AZ26" s="733" t="s">
        <v>390</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391</v>
      </c>
      <c r="C28" s="750"/>
      <c r="D28" s="750"/>
      <c r="E28" s="750"/>
      <c r="F28" s="750"/>
      <c r="G28" s="750"/>
      <c r="H28" s="750"/>
      <c r="I28" s="750"/>
      <c r="J28" s="750"/>
      <c r="K28" s="750"/>
      <c r="L28" s="750"/>
      <c r="M28" s="750"/>
      <c r="N28" s="750"/>
      <c r="O28" s="750"/>
      <c r="P28" s="751"/>
      <c r="Q28" s="822">
        <v>2911</v>
      </c>
      <c r="R28" s="823"/>
      <c r="S28" s="823"/>
      <c r="T28" s="823"/>
      <c r="U28" s="823"/>
      <c r="V28" s="823">
        <v>2782</v>
      </c>
      <c r="W28" s="823"/>
      <c r="X28" s="823"/>
      <c r="Y28" s="823"/>
      <c r="Z28" s="823"/>
      <c r="AA28" s="823">
        <v>129</v>
      </c>
      <c r="AB28" s="823"/>
      <c r="AC28" s="823"/>
      <c r="AD28" s="823"/>
      <c r="AE28" s="824"/>
      <c r="AF28" s="825">
        <v>129</v>
      </c>
      <c r="AG28" s="823"/>
      <c r="AH28" s="823"/>
      <c r="AI28" s="823"/>
      <c r="AJ28" s="826"/>
      <c r="AK28" s="827">
        <v>269</v>
      </c>
      <c r="AL28" s="828"/>
      <c r="AM28" s="828"/>
      <c r="AN28" s="828"/>
      <c r="AO28" s="828"/>
      <c r="AP28" s="828" t="s">
        <v>567</v>
      </c>
      <c r="AQ28" s="828"/>
      <c r="AR28" s="828"/>
      <c r="AS28" s="828"/>
      <c r="AT28" s="828"/>
      <c r="AU28" s="828" t="s">
        <v>567</v>
      </c>
      <c r="AV28" s="828"/>
      <c r="AW28" s="828"/>
      <c r="AX28" s="828"/>
      <c r="AY28" s="828"/>
      <c r="AZ28" s="829" t="s">
        <v>567</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392</v>
      </c>
      <c r="C29" s="781"/>
      <c r="D29" s="781"/>
      <c r="E29" s="781"/>
      <c r="F29" s="781"/>
      <c r="G29" s="781"/>
      <c r="H29" s="781"/>
      <c r="I29" s="781"/>
      <c r="J29" s="781"/>
      <c r="K29" s="781"/>
      <c r="L29" s="781"/>
      <c r="M29" s="781"/>
      <c r="N29" s="781"/>
      <c r="O29" s="781"/>
      <c r="P29" s="782"/>
      <c r="Q29" s="783">
        <v>2579</v>
      </c>
      <c r="R29" s="784"/>
      <c r="S29" s="784"/>
      <c r="T29" s="784"/>
      <c r="U29" s="784"/>
      <c r="V29" s="784">
        <v>2519</v>
      </c>
      <c r="W29" s="784"/>
      <c r="X29" s="784"/>
      <c r="Y29" s="784"/>
      <c r="Z29" s="784"/>
      <c r="AA29" s="784">
        <v>60</v>
      </c>
      <c r="AB29" s="784"/>
      <c r="AC29" s="784"/>
      <c r="AD29" s="784"/>
      <c r="AE29" s="785"/>
      <c r="AF29" s="786">
        <v>60</v>
      </c>
      <c r="AG29" s="787"/>
      <c r="AH29" s="787"/>
      <c r="AI29" s="787"/>
      <c r="AJ29" s="788"/>
      <c r="AK29" s="834">
        <v>402</v>
      </c>
      <c r="AL29" s="830"/>
      <c r="AM29" s="830"/>
      <c r="AN29" s="830"/>
      <c r="AO29" s="830"/>
      <c r="AP29" s="830" t="s">
        <v>567</v>
      </c>
      <c r="AQ29" s="830"/>
      <c r="AR29" s="830"/>
      <c r="AS29" s="830"/>
      <c r="AT29" s="830"/>
      <c r="AU29" s="830" t="s">
        <v>567</v>
      </c>
      <c r="AV29" s="830"/>
      <c r="AW29" s="830"/>
      <c r="AX29" s="830"/>
      <c r="AY29" s="830"/>
      <c r="AZ29" s="831" t="s">
        <v>567</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393</v>
      </c>
      <c r="C30" s="781"/>
      <c r="D30" s="781"/>
      <c r="E30" s="781"/>
      <c r="F30" s="781"/>
      <c r="G30" s="781"/>
      <c r="H30" s="781"/>
      <c r="I30" s="781"/>
      <c r="J30" s="781"/>
      <c r="K30" s="781"/>
      <c r="L30" s="781"/>
      <c r="M30" s="781"/>
      <c r="N30" s="781"/>
      <c r="O30" s="781"/>
      <c r="P30" s="782"/>
      <c r="Q30" s="783">
        <v>436</v>
      </c>
      <c r="R30" s="784"/>
      <c r="S30" s="784"/>
      <c r="T30" s="784"/>
      <c r="U30" s="784"/>
      <c r="V30" s="784">
        <v>418</v>
      </c>
      <c r="W30" s="784"/>
      <c r="X30" s="784"/>
      <c r="Y30" s="784"/>
      <c r="Z30" s="784"/>
      <c r="AA30" s="784">
        <v>18</v>
      </c>
      <c r="AB30" s="784"/>
      <c r="AC30" s="784"/>
      <c r="AD30" s="784"/>
      <c r="AE30" s="785"/>
      <c r="AF30" s="786">
        <v>18</v>
      </c>
      <c r="AG30" s="787"/>
      <c r="AH30" s="787"/>
      <c r="AI30" s="787"/>
      <c r="AJ30" s="788"/>
      <c r="AK30" s="834">
        <v>131</v>
      </c>
      <c r="AL30" s="830"/>
      <c r="AM30" s="830"/>
      <c r="AN30" s="830"/>
      <c r="AO30" s="830"/>
      <c r="AP30" s="830" t="s">
        <v>567</v>
      </c>
      <c r="AQ30" s="830"/>
      <c r="AR30" s="830"/>
      <c r="AS30" s="830"/>
      <c r="AT30" s="830"/>
      <c r="AU30" s="830" t="s">
        <v>567</v>
      </c>
      <c r="AV30" s="830"/>
      <c r="AW30" s="830"/>
      <c r="AX30" s="830"/>
      <c r="AY30" s="830"/>
      <c r="AZ30" s="831" t="s">
        <v>567</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394</v>
      </c>
      <c r="C31" s="781"/>
      <c r="D31" s="781"/>
      <c r="E31" s="781"/>
      <c r="F31" s="781"/>
      <c r="G31" s="781"/>
      <c r="H31" s="781"/>
      <c r="I31" s="781"/>
      <c r="J31" s="781"/>
      <c r="K31" s="781"/>
      <c r="L31" s="781"/>
      <c r="M31" s="781"/>
      <c r="N31" s="781"/>
      <c r="O31" s="781"/>
      <c r="P31" s="782"/>
      <c r="Q31" s="783">
        <v>589</v>
      </c>
      <c r="R31" s="784"/>
      <c r="S31" s="784"/>
      <c r="T31" s="784"/>
      <c r="U31" s="784"/>
      <c r="V31" s="784">
        <v>515</v>
      </c>
      <c r="W31" s="784"/>
      <c r="X31" s="784"/>
      <c r="Y31" s="784"/>
      <c r="Z31" s="784"/>
      <c r="AA31" s="784">
        <v>74</v>
      </c>
      <c r="AB31" s="784"/>
      <c r="AC31" s="784"/>
      <c r="AD31" s="784"/>
      <c r="AE31" s="785"/>
      <c r="AF31" s="786">
        <v>734</v>
      </c>
      <c r="AG31" s="787"/>
      <c r="AH31" s="787"/>
      <c r="AI31" s="787"/>
      <c r="AJ31" s="788"/>
      <c r="AK31" s="834">
        <v>38</v>
      </c>
      <c r="AL31" s="830"/>
      <c r="AM31" s="830"/>
      <c r="AN31" s="830"/>
      <c r="AO31" s="830"/>
      <c r="AP31" s="830">
        <v>2878</v>
      </c>
      <c r="AQ31" s="830"/>
      <c r="AR31" s="830"/>
      <c r="AS31" s="830"/>
      <c r="AT31" s="830"/>
      <c r="AU31" s="830">
        <v>400</v>
      </c>
      <c r="AV31" s="830"/>
      <c r="AW31" s="830"/>
      <c r="AX31" s="830"/>
      <c r="AY31" s="830"/>
      <c r="AZ31" s="831" t="s">
        <v>567</v>
      </c>
      <c r="BA31" s="831"/>
      <c r="BB31" s="831"/>
      <c r="BC31" s="831"/>
      <c r="BD31" s="831"/>
      <c r="BE31" s="832" t="s">
        <v>395</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396</v>
      </c>
      <c r="C32" s="781"/>
      <c r="D32" s="781"/>
      <c r="E32" s="781"/>
      <c r="F32" s="781"/>
      <c r="G32" s="781"/>
      <c r="H32" s="781"/>
      <c r="I32" s="781"/>
      <c r="J32" s="781"/>
      <c r="K32" s="781"/>
      <c r="L32" s="781"/>
      <c r="M32" s="781"/>
      <c r="N32" s="781"/>
      <c r="O32" s="781"/>
      <c r="P32" s="782"/>
      <c r="Q32" s="783">
        <v>829</v>
      </c>
      <c r="R32" s="784"/>
      <c r="S32" s="784"/>
      <c r="T32" s="784"/>
      <c r="U32" s="784"/>
      <c r="V32" s="784">
        <v>813</v>
      </c>
      <c r="W32" s="784"/>
      <c r="X32" s="784"/>
      <c r="Y32" s="784"/>
      <c r="Z32" s="784"/>
      <c r="AA32" s="784">
        <v>16</v>
      </c>
      <c r="AB32" s="784"/>
      <c r="AC32" s="784"/>
      <c r="AD32" s="784"/>
      <c r="AE32" s="785"/>
      <c r="AF32" s="786">
        <v>16</v>
      </c>
      <c r="AG32" s="787"/>
      <c r="AH32" s="787"/>
      <c r="AI32" s="787"/>
      <c r="AJ32" s="788"/>
      <c r="AK32" s="834">
        <v>357</v>
      </c>
      <c r="AL32" s="830"/>
      <c r="AM32" s="830"/>
      <c r="AN32" s="830"/>
      <c r="AO32" s="830"/>
      <c r="AP32" s="830">
        <v>3208</v>
      </c>
      <c r="AQ32" s="830"/>
      <c r="AR32" s="830"/>
      <c r="AS32" s="830"/>
      <c r="AT32" s="830"/>
      <c r="AU32" s="830">
        <v>3047</v>
      </c>
      <c r="AV32" s="830"/>
      <c r="AW32" s="830"/>
      <c r="AX32" s="830"/>
      <c r="AY32" s="830"/>
      <c r="AZ32" s="831" t="s">
        <v>567</v>
      </c>
      <c r="BA32" s="831"/>
      <c r="BB32" s="831"/>
      <c r="BC32" s="831"/>
      <c r="BD32" s="831"/>
      <c r="BE32" s="832" t="s">
        <v>397</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398</v>
      </c>
      <c r="C33" s="781"/>
      <c r="D33" s="781"/>
      <c r="E33" s="781"/>
      <c r="F33" s="781"/>
      <c r="G33" s="781"/>
      <c r="H33" s="781"/>
      <c r="I33" s="781"/>
      <c r="J33" s="781"/>
      <c r="K33" s="781"/>
      <c r="L33" s="781"/>
      <c r="M33" s="781"/>
      <c r="N33" s="781"/>
      <c r="O33" s="781"/>
      <c r="P33" s="782"/>
      <c r="Q33" s="783">
        <v>17</v>
      </c>
      <c r="R33" s="784"/>
      <c r="S33" s="784"/>
      <c r="T33" s="784"/>
      <c r="U33" s="784"/>
      <c r="V33" s="784">
        <v>15</v>
      </c>
      <c r="W33" s="784"/>
      <c r="X33" s="784"/>
      <c r="Y33" s="784"/>
      <c r="Z33" s="784"/>
      <c r="AA33" s="784">
        <v>2</v>
      </c>
      <c r="AB33" s="784"/>
      <c r="AC33" s="784"/>
      <c r="AD33" s="784"/>
      <c r="AE33" s="785"/>
      <c r="AF33" s="786">
        <v>2</v>
      </c>
      <c r="AG33" s="787"/>
      <c r="AH33" s="787"/>
      <c r="AI33" s="787"/>
      <c r="AJ33" s="788"/>
      <c r="AK33" s="834">
        <v>10</v>
      </c>
      <c r="AL33" s="830"/>
      <c r="AM33" s="830"/>
      <c r="AN33" s="830"/>
      <c r="AO33" s="830"/>
      <c r="AP33" s="830">
        <v>23</v>
      </c>
      <c r="AQ33" s="830"/>
      <c r="AR33" s="830"/>
      <c r="AS33" s="830"/>
      <c r="AT33" s="830"/>
      <c r="AU33" s="830">
        <v>23</v>
      </c>
      <c r="AV33" s="830"/>
      <c r="AW33" s="830"/>
      <c r="AX33" s="830"/>
      <c r="AY33" s="830"/>
      <c r="AZ33" s="831" t="s">
        <v>567</v>
      </c>
      <c r="BA33" s="831"/>
      <c r="BB33" s="831"/>
      <c r="BC33" s="831"/>
      <c r="BD33" s="831"/>
      <c r="BE33" s="832" t="s">
        <v>397</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399</v>
      </c>
      <c r="C34" s="781"/>
      <c r="D34" s="781"/>
      <c r="E34" s="781"/>
      <c r="F34" s="781"/>
      <c r="G34" s="781"/>
      <c r="H34" s="781"/>
      <c r="I34" s="781"/>
      <c r="J34" s="781"/>
      <c r="K34" s="781"/>
      <c r="L34" s="781"/>
      <c r="M34" s="781"/>
      <c r="N34" s="781"/>
      <c r="O34" s="781"/>
      <c r="P34" s="782"/>
      <c r="Q34" s="783">
        <v>26</v>
      </c>
      <c r="R34" s="784"/>
      <c r="S34" s="784"/>
      <c r="T34" s="784"/>
      <c r="U34" s="784"/>
      <c r="V34" s="784">
        <v>26</v>
      </c>
      <c r="W34" s="784"/>
      <c r="X34" s="784"/>
      <c r="Y34" s="784"/>
      <c r="Z34" s="784"/>
      <c r="AA34" s="784" t="s">
        <v>567</v>
      </c>
      <c r="AB34" s="784"/>
      <c r="AC34" s="784"/>
      <c r="AD34" s="784"/>
      <c r="AE34" s="785"/>
      <c r="AF34" s="786" t="s">
        <v>122</v>
      </c>
      <c r="AG34" s="787"/>
      <c r="AH34" s="787"/>
      <c r="AI34" s="787"/>
      <c r="AJ34" s="788"/>
      <c r="AK34" s="834">
        <v>7</v>
      </c>
      <c r="AL34" s="830"/>
      <c r="AM34" s="830"/>
      <c r="AN34" s="830"/>
      <c r="AO34" s="830"/>
      <c r="AP34" s="830">
        <v>1</v>
      </c>
      <c r="AQ34" s="830"/>
      <c r="AR34" s="830"/>
      <c r="AS34" s="830"/>
      <c r="AT34" s="830"/>
      <c r="AU34" s="830">
        <v>0</v>
      </c>
      <c r="AV34" s="830"/>
      <c r="AW34" s="830"/>
      <c r="AX34" s="830"/>
      <c r="AY34" s="830"/>
      <c r="AZ34" s="831" t="s">
        <v>567</v>
      </c>
      <c r="BA34" s="831"/>
      <c r="BB34" s="831"/>
      <c r="BC34" s="831"/>
      <c r="BD34" s="831"/>
      <c r="BE34" s="832" t="s">
        <v>397</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400</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379</v>
      </c>
      <c r="B63" s="789" t="s">
        <v>401</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960</v>
      </c>
      <c r="AG63" s="844"/>
      <c r="AH63" s="844"/>
      <c r="AI63" s="844"/>
      <c r="AJ63" s="845"/>
      <c r="AK63" s="846"/>
      <c r="AL63" s="841"/>
      <c r="AM63" s="841"/>
      <c r="AN63" s="841"/>
      <c r="AO63" s="841"/>
      <c r="AP63" s="844">
        <v>6110</v>
      </c>
      <c r="AQ63" s="844"/>
      <c r="AR63" s="844"/>
      <c r="AS63" s="844"/>
      <c r="AT63" s="844"/>
      <c r="AU63" s="844">
        <v>3470</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403</v>
      </c>
      <c r="B66" s="728"/>
      <c r="C66" s="728"/>
      <c r="D66" s="728"/>
      <c r="E66" s="728"/>
      <c r="F66" s="728"/>
      <c r="G66" s="728"/>
      <c r="H66" s="728"/>
      <c r="I66" s="728"/>
      <c r="J66" s="728"/>
      <c r="K66" s="728"/>
      <c r="L66" s="728"/>
      <c r="M66" s="728"/>
      <c r="N66" s="728"/>
      <c r="O66" s="728"/>
      <c r="P66" s="729"/>
      <c r="Q66" s="733" t="s">
        <v>383</v>
      </c>
      <c r="R66" s="734"/>
      <c r="S66" s="734"/>
      <c r="T66" s="734"/>
      <c r="U66" s="735"/>
      <c r="V66" s="733" t="s">
        <v>384</v>
      </c>
      <c r="W66" s="734"/>
      <c r="X66" s="734"/>
      <c r="Y66" s="734"/>
      <c r="Z66" s="735"/>
      <c r="AA66" s="733" t="s">
        <v>385</v>
      </c>
      <c r="AB66" s="734"/>
      <c r="AC66" s="734"/>
      <c r="AD66" s="734"/>
      <c r="AE66" s="735"/>
      <c r="AF66" s="854" t="s">
        <v>386</v>
      </c>
      <c r="AG66" s="815"/>
      <c r="AH66" s="815"/>
      <c r="AI66" s="815"/>
      <c r="AJ66" s="855"/>
      <c r="AK66" s="733" t="s">
        <v>387</v>
      </c>
      <c r="AL66" s="728"/>
      <c r="AM66" s="728"/>
      <c r="AN66" s="728"/>
      <c r="AO66" s="729"/>
      <c r="AP66" s="733" t="s">
        <v>388</v>
      </c>
      <c r="AQ66" s="734"/>
      <c r="AR66" s="734"/>
      <c r="AS66" s="734"/>
      <c r="AT66" s="735"/>
      <c r="AU66" s="733" t="s">
        <v>404</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558</v>
      </c>
      <c r="C68" s="870"/>
      <c r="D68" s="870"/>
      <c r="E68" s="870"/>
      <c r="F68" s="870"/>
      <c r="G68" s="870"/>
      <c r="H68" s="870"/>
      <c r="I68" s="870"/>
      <c r="J68" s="870"/>
      <c r="K68" s="870"/>
      <c r="L68" s="870"/>
      <c r="M68" s="870"/>
      <c r="N68" s="870"/>
      <c r="O68" s="870"/>
      <c r="P68" s="871"/>
      <c r="Q68" s="872">
        <v>1413</v>
      </c>
      <c r="R68" s="866"/>
      <c r="S68" s="866"/>
      <c r="T68" s="866"/>
      <c r="U68" s="866"/>
      <c r="V68" s="866">
        <v>1413</v>
      </c>
      <c r="W68" s="866"/>
      <c r="X68" s="866"/>
      <c r="Y68" s="866"/>
      <c r="Z68" s="866"/>
      <c r="AA68" s="866" t="s">
        <v>570</v>
      </c>
      <c r="AB68" s="866"/>
      <c r="AC68" s="866"/>
      <c r="AD68" s="866"/>
      <c r="AE68" s="866"/>
      <c r="AF68" s="866" t="s">
        <v>570</v>
      </c>
      <c r="AG68" s="866"/>
      <c r="AH68" s="866"/>
      <c r="AI68" s="866"/>
      <c r="AJ68" s="866"/>
      <c r="AK68" s="866" t="s">
        <v>570</v>
      </c>
      <c r="AL68" s="866"/>
      <c r="AM68" s="866"/>
      <c r="AN68" s="866"/>
      <c r="AO68" s="866"/>
      <c r="AP68" s="866">
        <v>5</v>
      </c>
      <c r="AQ68" s="866"/>
      <c r="AR68" s="866"/>
      <c r="AS68" s="866"/>
      <c r="AT68" s="866"/>
      <c r="AU68" s="866" t="s">
        <v>570</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559</v>
      </c>
      <c r="C69" s="874"/>
      <c r="D69" s="874"/>
      <c r="E69" s="874"/>
      <c r="F69" s="874"/>
      <c r="G69" s="874"/>
      <c r="H69" s="874"/>
      <c r="I69" s="874"/>
      <c r="J69" s="874"/>
      <c r="K69" s="874"/>
      <c r="L69" s="874"/>
      <c r="M69" s="874"/>
      <c r="N69" s="874"/>
      <c r="O69" s="874"/>
      <c r="P69" s="875"/>
      <c r="Q69" s="876">
        <v>579</v>
      </c>
      <c r="R69" s="830"/>
      <c r="S69" s="830"/>
      <c r="T69" s="830"/>
      <c r="U69" s="830"/>
      <c r="V69" s="830">
        <v>498</v>
      </c>
      <c r="W69" s="830"/>
      <c r="X69" s="830"/>
      <c r="Y69" s="830"/>
      <c r="Z69" s="830"/>
      <c r="AA69" s="830">
        <v>81</v>
      </c>
      <c r="AB69" s="830"/>
      <c r="AC69" s="830"/>
      <c r="AD69" s="830"/>
      <c r="AE69" s="830"/>
      <c r="AF69" s="830">
        <v>81</v>
      </c>
      <c r="AG69" s="830"/>
      <c r="AH69" s="830"/>
      <c r="AI69" s="830"/>
      <c r="AJ69" s="830"/>
      <c r="AK69" s="830" t="s">
        <v>570</v>
      </c>
      <c r="AL69" s="830"/>
      <c r="AM69" s="830"/>
      <c r="AN69" s="830"/>
      <c r="AO69" s="830"/>
      <c r="AP69" s="830" t="s">
        <v>570</v>
      </c>
      <c r="AQ69" s="830"/>
      <c r="AR69" s="830"/>
      <c r="AS69" s="830"/>
      <c r="AT69" s="830"/>
      <c r="AU69" s="830" t="s">
        <v>570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560</v>
      </c>
      <c r="C70" s="874"/>
      <c r="D70" s="874"/>
      <c r="E70" s="874"/>
      <c r="F70" s="874"/>
      <c r="G70" s="874"/>
      <c r="H70" s="874"/>
      <c r="I70" s="874"/>
      <c r="J70" s="874"/>
      <c r="K70" s="874"/>
      <c r="L70" s="874"/>
      <c r="M70" s="874"/>
      <c r="N70" s="874"/>
      <c r="O70" s="874"/>
      <c r="P70" s="875"/>
      <c r="Q70" s="876">
        <v>124</v>
      </c>
      <c r="R70" s="830"/>
      <c r="S70" s="830"/>
      <c r="T70" s="830"/>
      <c r="U70" s="830"/>
      <c r="V70" s="830">
        <v>124</v>
      </c>
      <c r="W70" s="830"/>
      <c r="X70" s="830"/>
      <c r="Y70" s="830"/>
      <c r="Z70" s="830"/>
      <c r="AA70" s="830" t="s">
        <v>570</v>
      </c>
      <c r="AB70" s="830"/>
      <c r="AC70" s="830"/>
      <c r="AD70" s="830"/>
      <c r="AE70" s="830"/>
      <c r="AF70" s="830" t="s">
        <v>570</v>
      </c>
      <c r="AG70" s="830"/>
      <c r="AH70" s="830"/>
      <c r="AI70" s="830"/>
      <c r="AJ70" s="830"/>
      <c r="AK70" s="830" t="s">
        <v>570</v>
      </c>
      <c r="AL70" s="830"/>
      <c r="AM70" s="830"/>
      <c r="AN70" s="830"/>
      <c r="AO70" s="830"/>
      <c r="AP70" s="830" t="s">
        <v>570</v>
      </c>
      <c r="AQ70" s="830"/>
      <c r="AR70" s="830"/>
      <c r="AS70" s="830"/>
      <c r="AT70" s="830"/>
      <c r="AU70" s="830" t="s">
        <v>570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561</v>
      </c>
      <c r="C71" s="874"/>
      <c r="D71" s="874"/>
      <c r="E71" s="874"/>
      <c r="F71" s="874"/>
      <c r="G71" s="874"/>
      <c r="H71" s="874"/>
      <c r="I71" s="874"/>
      <c r="J71" s="874"/>
      <c r="K71" s="874"/>
      <c r="L71" s="874"/>
      <c r="M71" s="874"/>
      <c r="N71" s="874"/>
      <c r="O71" s="874"/>
      <c r="P71" s="875"/>
      <c r="Q71" s="876">
        <v>40</v>
      </c>
      <c r="R71" s="830"/>
      <c r="S71" s="830"/>
      <c r="T71" s="830"/>
      <c r="U71" s="830"/>
      <c r="V71" s="830">
        <v>40</v>
      </c>
      <c r="W71" s="830"/>
      <c r="X71" s="830"/>
      <c r="Y71" s="830"/>
      <c r="Z71" s="830"/>
      <c r="AA71" s="830" t="s">
        <v>570</v>
      </c>
      <c r="AB71" s="830"/>
      <c r="AC71" s="830"/>
      <c r="AD71" s="830"/>
      <c r="AE71" s="830"/>
      <c r="AF71" s="830" t="s">
        <v>570</v>
      </c>
      <c r="AG71" s="830"/>
      <c r="AH71" s="830"/>
      <c r="AI71" s="830"/>
      <c r="AJ71" s="830"/>
      <c r="AK71" s="830" t="s">
        <v>570</v>
      </c>
      <c r="AL71" s="830"/>
      <c r="AM71" s="830"/>
      <c r="AN71" s="830"/>
      <c r="AO71" s="830"/>
      <c r="AP71" s="830" t="s">
        <v>570</v>
      </c>
      <c r="AQ71" s="830"/>
      <c r="AR71" s="830"/>
      <c r="AS71" s="830"/>
      <c r="AT71" s="830"/>
      <c r="AU71" s="830" t="s">
        <v>570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562</v>
      </c>
      <c r="C72" s="874"/>
      <c r="D72" s="874"/>
      <c r="E72" s="874"/>
      <c r="F72" s="874"/>
      <c r="G72" s="874"/>
      <c r="H72" s="874"/>
      <c r="I72" s="874"/>
      <c r="J72" s="874"/>
      <c r="K72" s="874"/>
      <c r="L72" s="874"/>
      <c r="M72" s="874"/>
      <c r="N72" s="874"/>
      <c r="O72" s="874"/>
      <c r="P72" s="875"/>
      <c r="Q72" s="876">
        <v>26</v>
      </c>
      <c r="R72" s="830"/>
      <c r="S72" s="830"/>
      <c r="T72" s="830"/>
      <c r="U72" s="830"/>
      <c r="V72" s="830">
        <v>26</v>
      </c>
      <c r="W72" s="830"/>
      <c r="X72" s="830"/>
      <c r="Y72" s="830"/>
      <c r="Z72" s="830"/>
      <c r="AA72" s="830">
        <v>0</v>
      </c>
      <c r="AB72" s="830"/>
      <c r="AC72" s="830"/>
      <c r="AD72" s="830"/>
      <c r="AE72" s="830"/>
      <c r="AF72" s="830">
        <v>0</v>
      </c>
      <c r="AG72" s="830"/>
      <c r="AH72" s="830"/>
      <c r="AI72" s="830"/>
      <c r="AJ72" s="830"/>
      <c r="AK72" s="830" t="s">
        <v>570</v>
      </c>
      <c r="AL72" s="830"/>
      <c r="AM72" s="830"/>
      <c r="AN72" s="830"/>
      <c r="AO72" s="830"/>
      <c r="AP72" s="830">
        <v>23</v>
      </c>
      <c r="AQ72" s="830"/>
      <c r="AR72" s="830"/>
      <c r="AS72" s="830"/>
      <c r="AT72" s="830"/>
      <c r="AU72" s="830">
        <v>1</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563</v>
      </c>
      <c r="C73" s="874"/>
      <c r="D73" s="874"/>
      <c r="E73" s="874"/>
      <c r="F73" s="874"/>
      <c r="G73" s="874"/>
      <c r="H73" s="874"/>
      <c r="I73" s="874"/>
      <c r="J73" s="874"/>
      <c r="K73" s="874"/>
      <c r="L73" s="874"/>
      <c r="M73" s="874"/>
      <c r="N73" s="874"/>
      <c r="O73" s="874"/>
      <c r="P73" s="875"/>
      <c r="Q73" s="876">
        <v>142</v>
      </c>
      <c r="R73" s="830"/>
      <c r="S73" s="830"/>
      <c r="T73" s="830"/>
      <c r="U73" s="830"/>
      <c r="V73" s="830">
        <v>133</v>
      </c>
      <c r="W73" s="830"/>
      <c r="X73" s="830"/>
      <c r="Y73" s="830"/>
      <c r="Z73" s="830"/>
      <c r="AA73" s="830">
        <v>9</v>
      </c>
      <c r="AB73" s="830"/>
      <c r="AC73" s="830"/>
      <c r="AD73" s="830"/>
      <c r="AE73" s="830"/>
      <c r="AF73" s="830">
        <v>9</v>
      </c>
      <c r="AG73" s="830"/>
      <c r="AH73" s="830"/>
      <c r="AI73" s="830"/>
      <c r="AJ73" s="830"/>
      <c r="AK73" s="830" t="s">
        <v>570</v>
      </c>
      <c r="AL73" s="830"/>
      <c r="AM73" s="830"/>
      <c r="AN73" s="830"/>
      <c r="AO73" s="830"/>
      <c r="AP73" s="830" t="s">
        <v>570</v>
      </c>
      <c r="AQ73" s="830"/>
      <c r="AR73" s="830"/>
      <c r="AS73" s="830"/>
      <c r="AT73" s="830"/>
      <c r="AU73" s="830" t="s">
        <v>570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564</v>
      </c>
      <c r="C74" s="874"/>
      <c r="D74" s="874"/>
      <c r="E74" s="874"/>
      <c r="F74" s="874"/>
      <c r="G74" s="874"/>
      <c r="H74" s="874"/>
      <c r="I74" s="874"/>
      <c r="J74" s="874"/>
      <c r="K74" s="874"/>
      <c r="L74" s="874"/>
      <c r="M74" s="874"/>
      <c r="N74" s="874"/>
      <c r="O74" s="874"/>
      <c r="P74" s="875"/>
      <c r="Q74" s="876">
        <v>510</v>
      </c>
      <c r="R74" s="830"/>
      <c r="S74" s="830"/>
      <c r="T74" s="830"/>
      <c r="U74" s="830"/>
      <c r="V74" s="830">
        <v>505</v>
      </c>
      <c r="W74" s="830"/>
      <c r="X74" s="830"/>
      <c r="Y74" s="830"/>
      <c r="Z74" s="830"/>
      <c r="AA74" s="830">
        <v>5</v>
      </c>
      <c r="AB74" s="830"/>
      <c r="AC74" s="830"/>
      <c r="AD74" s="830"/>
      <c r="AE74" s="830"/>
      <c r="AF74" s="830">
        <v>5</v>
      </c>
      <c r="AG74" s="830"/>
      <c r="AH74" s="830"/>
      <c r="AI74" s="830"/>
      <c r="AJ74" s="830"/>
      <c r="AK74" s="830" t="s">
        <v>570</v>
      </c>
      <c r="AL74" s="830"/>
      <c r="AM74" s="830"/>
      <c r="AN74" s="830"/>
      <c r="AO74" s="830"/>
      <c r="AP74" s="830" t="s">
        <v>570</v>
      </c>
      <c r="AQ74" s="830"/>
      <c r="AR74" s="830"/>
      <c r="AS74" s="830"/>
      <c r="AT74" s="830"/>
      <c r="AU74" s="830" t="s">
        <v>570</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565</v>
      </c>
      <c r="C75" s="874"/>
      <c r="D75" s="874"/>
      <c r="E75" s="874"/>
      <c r="F75" s="874"/>
      <c r="G75" s="874"/>
      <c r="H75" s="874"/>
      <c r="I75" s="874"/>
      <c r="J75" s="874"/>
      <c r="K75" s="874"/>
      <c r="L75" s="874"/>
      <c r="M75" s="874"/>
      <c r="N75" s="874"/>
      <c r="O75" s="874"/>
      <c r="P75" s="875"/>
      <c r="Q75" s="877">
        <v>80</v>
      </c>
      <c r="R75" s="878"/>
      <c r="S75" s="878"/>
      <c r="T75" s="878"/>
      <c r="U75" s="834"/>
      <c r="V75" s="879">
        <v>57</v>
      </c>
      <c r="W75" s="878"/>
      <c r="X75" s="878"/>
      <c r="Y75" s="878"/>
      <c r="Z75" s="834"/>
      <c r="AA75" s="879">
        <v>23</v>
      </c>
      <c r="AB75" s="878"/>
      <c r="AC75" s="878"/>
      <c r="AD75" s="878"/>
      <c r="AE75" s="834"/>
      <c r="AF75" s="879">
        <v>23</v>
      </c>
      <c r="AG75" s="878"/>
      <c r="AH75" s="878"/>
      <c r="AI75" s="878"/>
      <c r="AJ75" s="834"/>
      <c r="AK75" s="830" t="s">
        <v>570</v>
      </c>
      <c r="AL75" s="830"/>
      <c r="AM75" s="830"/>
      <c r="AN75" s="830"/>
      <c r="AO75" s="830"/>
      <c r="AP75" s="830" t="s">
        <v>570</v>
      </c>
      <c r="AQ75" s="830"/>
      <c r="AR75" s="830"/>
      <c r="AS75" s="830"/>
      <c r="AT75" s="830"/>
      <c r="AU75" s="830" t="s">
        <v>570</v>
      </c>
      <c r="AV75" s="830"/>
      <c r="AW75" s="830"/>
      <c r="AX75" s="830"/>
      <c r="AY75" s="830"/>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566</v>
      </c>
      <c r="C76" s="874"/>
      <c r="D76" s="874"/>
      <c r="E76" s="874"/>
      <c r="F76" s="874"/>
      <c r="G76" s="874"/>
      <c r="H76" s="874"/>
      <c r="I76" s="874"/>
      <c r="J76" s="874"/>
      <c r="K76" s="874"/>
      <c r="L76" s="874"/>
      <c r="M76" s="874"/>
      <c r="N76" s="874"/>
      <c r="O76" s="874"/>
      <c r="P76" s="875"/>
      <c r="Q76" s="877">
        <v>152422</v>
      </c>
      <c r="R76" s="878"/>
      <c r="S76" s="878"/>
      <c r="T76" s="878"/>
      <c r="U76" s="834"/>
      <c r="V76" s="879">
        <v>149637</v>
      </c>
      <c r="W76" s="878"/>
      <c r="X76" s="878"/>
      <c r="Y76" s="878"/>
      <c r="Z76" s="834"/>
      <c r="AA76" s="879">
        <v>2785</v>
      </c>
      <c r="AB76" s="878"/>
      <c r="AC76" s="878"/>
      <c r="AD76" s="878"/>
      <c r="AE76" s="834"/>
      <c r="AF76" s="879">
        <v>2785</v>
      </c>
      <c r="AG76" s="878"/>
      <c r="AH76" s="878"/>
      <c r="AI76" s="878"/>
      <c r="AJ76" s="834"/>
      <c r="AK76" s="830" t="s">
        <v>570</v>
      </c>
      <c r="AL76" s="830"/>
      <c r="AM76" s="830"/>
      <c r="AN76" s="830"/>
      <c r="AO76" s="830"/>
      <c r="AP76" s="830" t="s">
        <v>570</v>
      </c>
      <c r="AQ76" s="830"/>
      <c r="AR76" s="830"/>
      <c r="AS76" s="830"/>
      <c r="AT76" s="830"/>
      <c r="AU76" s="830" t="s">
        <v>570</v>
      </c>
      <c r="AV76" s="830"/>
      <c r="AW76" s="830"/>
      <c r="AX76" s="830"/>
      <c r="AY76" s="830"/>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379</v>
      </c>
      <c r="B88" s="789" t="s">
        <v>405</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2903</v>
      </c>
      <c r="AG88" s="844"/>
      <c r="AH88" s="844"/>
      <c r="AI88" s="844"/>
      <c r="AJ88" s="844"/>
      <c r="AK88" s="841"/>
      <c r="AL88" s="841"/>
      <c r="AM88" s="841"/>
      <c r="AN88" s="841"/>
      <c r="AO88" s="841"/>
      <c r="AP88" s="844">
        <v>28</v>
      </c>
      <c r="AQ88" s="844"/>
      <c r="AR88" s="844"/>
      <c r="AS88" s="844"/>
      <c r="AT88" s="844"/>
      <c r="AU88" s="844">
        <v>1</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789" t="s">
        <v>406</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53</v>
      </c>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407</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408</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411</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412</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414</v>
      </c>
      <c r="AB109" s="893"/>
      <c r="AC109" s="893"/>
      <c r="AD109" s="893"/>
      <c r="AE109" s="894"/>
      <c r="AF109" s="892" t="s">
        <v>415</v>
      </c>
      <c r="AG109" s="893"/>
      <c r="AH109" s="893"/>
      <c r="AI109" s="893"/>
      <c r="AJ109" s="894"/>
      <c r="AK109" s="892" t="s">
        <v>294</v>
      </c>
      <c r="AL109" s="893"/>
      <c r="AM109" s="893"/>
      <c r="AN109" s="893"/>
      <c r="AO109" s="894"/>
      <c r="AP109" s="892" t="s">
        <v>416</v>
      </c>
      <c r="AQ109" s="893"/>
      <c r="AR109" s="893"/>
      <c r="AS109" s="893"/>
      <c r="AT109" s="895"/>
      <c r="AU109" s="912" t="s">
        <v>413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414</v>
      </c>
      <c r="BR109" s="893"/>
      <c r="BS109" s="893"/>
      <c r="BT109" s="893"/>
      <c r="BU109" s="894"/>
      <c r="BV109" s="892" t="s">
        <v>415</v>
      </c>
      <c r="BW109" s="893"/>
      <c r="BX109" s="893"/>
      <c r="BY109" s="893"/>
      <c r="BZ109" s="894"/>
      <c r="CA109" s="892" t="s">
        <v>294</v>
      </c>
      <c r="CB109" s="893"/>
      <c r="CC109" s="893"/>
      <c r="CD109" s="893"/>
      <c r="CE109" s="894"/>
      <c r="CF109" s="913" t="s">
        <v>416</v>
      </c>
      <c r="CG109" s="913"/>
      <c r="CH109" s="913"/>
      <c r="CI109" s="913"/>
      <c r="CJ109" s="913"/>
      <c r="CK109" s="892" t="s">
        <v>417</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414</v>
      </c>
      <c r="DH109" s="893"/>
      <c r="DI109" s="893"/>
      <c r="DJ109" s="893"/>
      <c r="DK109" s="894"/>
      <c r="DL109" s="892" t="s">
        <v>415</v>
      </c>
      <c r="DM109" s="893"/>
      <c r="DN109" s="893"/>
      <c r="DO109" s="893"/>
      <c r="DP109" s="894"/>
      <c r="DQ109" s="892" t="s">
        <v>294</v>
      </c>
      <c r="DR109" s="893"/>
      <c r="DS109" s="893"/>
      <c r="DT109" s="893"/>
      <c r="DU109" s="894"/>
      <c r="DV109" s="892" t="s">
        <v>416</v>
      </c>
      <c r="DW109" s="893"/>
      <c r="DX109" s="893"/>
      <c r="DY109" s="893"/>
      <c r="DZ109" s="895"/>
    </row>
    <row r="110" spans="1:131" s="230" customFormat="1" ht="26.25" customHeight="1" x14ac:dyDescent="0.15">
      <c r="A110" s="896" t="s">
        <v>418</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1866044</v>
      </c>
      <c r="AB110" s="900"/>
      <c r="AC110" s="900"/>
      <c r="AD110" s="900"/>
      <c r="AE110" s="901"/>
      <c r="AF110" s="902">
        <v>1810385</v>
      </c>
      <c r="AG110" s="900"/>
      <c r="AH110" s="900"/>
      <c r="AI110" s="900"/>
      <c r="AJ110" s="901"/>
      <c r="AK110" s="902">
        <v>1829320</v>
      </c>
      <c r="AL110" s="900"/>
      <c r="AM110" s="900"/>
      <c r="AN110" s="900"/>
      <c r="AO110" s="901"/>
      <c r="AP110" s="903">
        <v>30.6</v>
      </c>
      <c r="AQ110" s="904"/>
      <c r="AR110" s="904"/>
      <c r="AS110" s="904"/>
      <c r="AT110" s="905"/>
      <c r="AU110" s="906" t="s">
        <v>69</v>
      </c>
      <c r="AV110" s="907"/>
      <c r="AW110" s="907"/>
      <c r="AX110" s="907"/>
      <c r="AY110" s="907"/>
      <c r="AZ110" s="929" t="s">
        <v>419</v>
      </c>
      <c r="BA110" s="897"/>
      <c r="BB110" s="897"/>
      <c r="BC110" s="897"/>
      <c r="BD110" s="897"/>
      <c r="BE110" s="897"/>
      <c r="BF110" s="897"/>
      <c r="BG110" s="897"/>
      <c r="BH110" s="897"/>
      <c r="BI110" s="897"/>
      <c r="BJ110" s="897"/>
      <c r="BK110" s="897"/>
      <c r="BL110" s="897"/>
      <c r="BM110" s="897"/>
      <c r="BN110" s="897"/>
      <c r="BO110" s="897"/>
      <c r="BP110" s="898"/>
      <c r="BQ110" s="930">
        <v>17573613</v>
      </c>
      <c r="BR110" s="931"/>
      <c r="BS110" s="931"/>
      <c r="BT110" s="931"/>
      <c r="BU110" s="931"/>
      <c r="BV110" s="931">
        <v>17002694</v>
      </c>
      <c r="BW110" s="931"/>
      <c r="BX110" s="931"/>
      <c r="BY110" s="931"/>
      <c r="BZ110" s="931"/>
      <c r="CA110" s="931">
        <v>16841926</v>
      </c>
      <c r="CB110" s="931"/>
      <c r="CC110" s="931"/>
      <c r="CD110" s="931"/>
      <c r="CE110" s="931"/>
      <c r="CF110" s="944">
        <v>281.3</v>
      </c>
      <c r="CG110" s="945"/>
      <c r="CH110" s="945"/>
      <c r="CI110" s="945"/>
      <c r="CJ110" s="945"/>
      <c r="CK110" s="946" t="s">
        <v>420</v>
      </c>
      <c r="CL110" s="947"/>
      <c r="CM110" s="929" t="s">
        <v>421</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422</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423</v>
      </c>
      <c r="BA111" s="923"/>
      <c r="BB111" s="923"/>
      <c r="BC111" s="923"/>
      <c r="BD111" s="923"/>
      <c r="BE111" s="923"/>
      <c r="BF111" s="923"/>
      <c r="BG111" s="923"/>
      <c r="BH111" s="923"/>
      <c r="BI111" s="923"/>
      <c r="BJ111" s="923"/>
      <c r="BK111" s="923"/>
      <c r="BL111" s="923"/>
      <c r="BM111" s="923"/>
      <c r="BN111" s="923"/>
      <c r="BO111" s="923"/>
      <c r="BP111" s="924"/>
      <c r="BQ111" s="925">
        <v>29839</v>
      </c>
      <c r="BR111" s="926"/>
      <c r="BS111" s="926"/>
      <c r="BT111" s="926"/>
      <c r="BU111" s="926"/>
      <c r="BV111" s="926">
        <v>20662</v>
      </c>
      <c r="BW111" s="926"/>
      <c r="BX111" s="926"/>
      <c r="BY111" s="926"/>
      <c r="BZ111" s="926"/>
      <c r="CA111" s="926">
        <v>5998</v>
      </c>
      <c r="CB111" s="926"/>
      <c r="CC111" s="926"/>
      <c r="CD111" s="926"/>
      <c r="CE111" s="926"/>
      <c r="CF111" s="920">
        <v>0.1</v>
      </c>
      <c r="CG111" s="921"/>
      <c r="CH111" s="921"/>
      <c r="CI111" s="921"/>
      <c r="CJ111" s="921"/>
      <c r="CK111" s="948"/>
      <c r="CL111" s="949"/>
      <c r="CM111" s="922" t="s">
        <v>424</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425</v>
      </c>
      <c r="B112" s="953"/>
      <c r="C112" s="923" t="s">
        <v>426</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427</v>
      </c>
      <c r="BA112" s="923"/>
      <c r="BB112" s="923"/>
      <c r="BC112" s="923"/>
      <c r="BD112" s="923"/>
      <c r="BE112" s="923"/>
      <c r="BF112" s="923"/>
      <c r="BG112" s="923"/>
      <c r="BH112" s="923"/>
      <c r="BI112" s="923"/>
      <c r="BJ112" s="923"/>
      <c r="BK112" s="923"/>
      <c r="BL112" s="923"/>
      <c r="BM112" s="923"/>
      <c r="BN112" s="923"/>
      <c r="BO112" s="923"/>
      <c r="BP112" s="924"/>
      <c r="BQ112" s="925">
        <v>3527881</v>
      </c>
      <c r="BR112" s="926"/>
      <c r="BS112" s="926"/>
      <c r="BT112" s="926"/>
      <c r="BU112" s="926"/>
      <c r="BV112" s="926">
        <v>3510062</v>
      </c>
      <c r="BW112" s="926"/>
      <c r="BX112" s="926"/>
      <c r="BY112" s="926"/>
      <c r="BZ112" s="926"/>
      <c r="CA112" s="926">
        <v>3470607</v>
      </c>
      <c r="CB112" s="926"/>
      <c r="CC112" s="926"/>
      <c r="CD112" s="926"/>
      <c r="CE112" s="926"/>
      <c r="CF112" s="920">
        <v>58</v>
      </c>
      <c r="CG112" s="921"/>
      <c r="CH112" s="921"/>
      <c r="CI112" s="921"/>
      <c r="CJ112" s="921"/>
      <c r="CK112" s="948"/>
      <c r="CL112" s="949"/>
      <c r="CM112" s="922" t="s">
        <v>428</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429</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269741</v>
      </c>
      <c r="AB113" s="938"/>
      <c r="AC113" s="938"/>
      <c r="AD113" s="938"/>
      <c r="AE113" s="939"/>
      <c r="AF113" s="940">
        <v>262811</v>
      </c>
      <c r="AG113" s="938"/>
      <c r="AH113" s="938"/>
      <c r="AI113" s="938"/>
      <c r="AJ113" s="939"/>
      <c r="AK113" s="940">
        <v>277732</v>
      </c>
      <c r="AL113" s="938"/>
      <c r="AM113" s="938"/>
      <c r="AN113" s="938"/>
      <c r="AO113" s="939"/>
      <c r="AP113" s="941">
        <v>4.5999999999999996</v>
      </c>
      <c r="AQ113" s="942"/>
      <c r="AR113" s="942"/>
      <c r="AS113" s="942"/>
      <c r="AT113" s="943"/>
      <c r="AU113" s="908"/>
      <c r="AV113" s="909"/>
      <c r="AW113" s="909"/>
      <c r="AX113" s="909"/>
      <c r="AY113" s="909"/>
      <c r="AZ113" s="922" t="s">
        <v>430</v>
      </c>
      <c r="BA113" s="923"/>
      <c r="BB113" s="923"/>
      <c r="BC113" s="923"/>
      <c r="BD113" s="923"/>
      <c r="BE113" s="923"/>
      <c r="BF113" s="923"/>
      <c r="BG113" s="923"/>
      <c r="BH113" s="923"/>
      <c r="BI113" s="923"/>
      <c r="BJ113" s="923"/>
      <c r="BK113" s="923"/>
      <c r="BL113" s="923"/>
      <c r="BM113" s="923"/>
      <c r="BN113" s="923"/>
      <c r="BO113" s="923"/>
      <c r="BP113" s="924"/>
      <c r="BQ113" s="925">
        <v>4454</v>
      </c>
      <c r="BR113" s="926"/>
      <c r="BS113" s="926"/>
      <c r="BT113" s="926"/>
      <c r="BU113" s="926"/>
      <c r="BV113" s="926">
        <v>2966</v>
      </c>
      <c r="BW113" s="926"/>
      <c r="BX113" s="926"/>
      <c r="BY113" s="926"/>
      <c r="BZ113" s="926"/>
      <c r="CA113" s="926">
        <v>1428</v>
      </c>
      <c r="CB113" s="926"/>
      <c r="CC113" s="926"/>
      <c r="CD113" s="926"/>
      <c r="CE113" s="926"/>
      <c r="CF113" s="920">
        <v>0</v>
      </c>
      <c r="CG113" s="921"/>
      <c r="CH113" s="921"/>
      <c r="CI113" s="921"/>
      <c r="CJ113" s="921"/>
      <c r="CK113" s="948"/>
      <c r="CL113" s="949"/>
      <c r="CM113" s="922" t="s">
        <v>431</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432</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1567</v>
      </c>
      <c r="AB114" s="959"/>
      <c r="AC114" s="959"/>
      <c r="AD114" s="959"/>
      <c r="AE114" s="960"/>
      <c r="AF114" s="961">
        <v>1577</v>
      </c>
      <c r="AG114" s="959"/>
      <c r="AH114" s="959"/>
      <c r="AI114" s="959"/>
      <c r="AJ114" s="960"/>
      <c r="AK114" s="961">
        <v>1579</v>
      </c>
      <c r="AL114" s="959"/>
      <c r="AM114" s="959"/>
      <c r="AN114" s="959"/>
      <c r="AO114" s="960"/>
      <c r="AP114" s="962">
        <v>0</v>
      </c>
      <c r="AQ114" s="963"/>
      <c r="AR114" s="963"/>
      <c r="AS114" s="963"/>
      <c r="AT114" s="964"/>
      <c r="AU114" s="908"/>
      <c r="AV114" s="909"/>
      <c r="AW114" s="909"/>
      <c r="AX114" s="909"/>
      <c r="AY114" s="909"/>
      <c r="AZ114" s="922" t="s">
        <v>433</v>
      </c>
      <c r="BA114" s="923"/>
      <c r="BB114" s="923"/>
      <c r="BC114" s="923"/>
      <c r="BD114" s="923"/>
      <c r="BE114" s="923"/>
      <c r="BF114" s="923"/>
      <c r="BG114" s="923"/>
      <c r="BH114" s="923"/>
      <c r="BI114" s="923"/>
      <c r="BJ114" s="923"/>
      <c r="BK114" s="923"/>
      <c r="BL114" s="923"/>
      <c r="BM114" s="923"/>
      <c r="BN114" s="923"/>
      <c r="BO114" s="923"/>
      <c r="BP114" s="924"/>
      <c r="BQ114" s="925">
        <v>1638092</v>
      </c>
      <c r="BR114" s="926"/>
      <c r="BS114" s="926"/>
      <c r="BT114" s="926"/>
      <c r="BU114" s="926"/>
      <c r="BV114" s="926">
        <v>1511302</v>
      </c>
      <c r="BW114" s="926"/>
      <c r="BX114" s="926"/>
      <c r="BY114" s="926"/>
      <c r="BZ114" s="926"/>
      <c r="CA114" s="926">
        <v>1566136</v>
      </c>
      <c r="CB114" s="926"/>
      <c r="CC114" s="926"/>
      <c r="CD114" s="926"/>
      <c r="CE114" s="926"/>
      <c r="CF114" s="920">
        <v>26.2</v>
      </c>
      <c r="CG114" s="921"/>
      <c r="CH114" s="921"/>
      <c r="CI114" s="921"/>
      <c r="CJ114" s="921"/>
      <c r="CK114" s="948"/>
      <c r="CL114" s="949"/>
      <c r="CM114" s="922" t="s">
        <v>434</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435</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9628</v>
      </c>
      <c r="AB115" s="938"/>
      <c r="AC115" s="938"/>
      <c r="AD115" s="938"/>
      <c r="AE115" s="939"/>
      <c r="AF115" s="940">
        <v>9619</v>
      </c>
      <c r="AG115" s="938"/>
      <c r="AH115" s="938"/>
      <c r="AI115" s="938"/>
      <c r="AJ115" s="939"/>
      <c r="AK115" s="940">
        <v>14955</v>
      </c>
      <c r="AL115" s="938"/>
      <c r="AM115" s="938"/>
      <c r="AN115" s="938"/>
      <c r="AO115" s="939"/>
      <c r="AP115" s="941">
        <v>0.2</v>
      </c>
      <c r="AQ115" s="942"/>
      <c r="AR115" s="942"/>
      <c r="AS115" s="942"/>
      <c r="AT115" s="943"/>
      <c r="AU115" s="908"/>
      <c r="AV115" s="909"/>
      <c r="AW115" s="909"/>
      <c r="AX115" s="909"/>
      <c r="AY115" s="909"/>
      <c r="AZ115" s="922" t="s">
        <v>436</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437</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v>2</v>
      </c>
      <c r="AG116" s="959"/>
      <c r="AH116" s="959"/>
      <c r="AI116" s="959"/>
      <c r="AJ116" s="960"/>
      <c r="AK116" s="961">
        <v>1</v>
      </c>
      <c r="AL116" s="959"/>
      <c r="AM116" s="959"/>
      <c r="AN116" s="959"/>
      <c r="AO116" s="960"/>
      <c r="AP116" s="962">
        <v>0</v>
      </c>
      <c r="AQ116" s="963"/>
      <c r="AR116" s="963"/>
      <c r="AS116" s="963"/>
      <c r="AT116" s="964"/>
      <c r="AU116" s="908"/>
      <c r="AV116" s="909"/>
      <c r="AW116" s="909"/>
      <c r="AX116" s="909"/>
      <c r="AY116" s="909"/>
      <c r="AZ116" s="967" t="s">
        <v>439</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440</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441</v>
      </c>
      <c r="Z117" s="894"/>
      <c r="AA117" s="978">
        <v>2146980</v>
      </c>
      <c r="AB117" s="979"/>
      <c r="AC117" s="979"/>
      <c r="AD117" s="979"/>
      <c r="AE117" s="980"/>
      <c r="AF117" s="981">
        <v>2084394</v>
      </c>
      <c r="AG117" s="979"/>
      <c r="AH117" s="979"/>
      <c r="AI117" s="979"/>
      <c r="AJ117" s="980"/>
      <c r="AK117" s="981">
        <v>2123587</v>
      </c>
      <c r="AL117" s="979"/>
      <c r="AM117" s="979"/>
      <c r="AN117" s="979"/>
      <c r="AO117" s="980"/>
      <c r="AP117" s="982"/>
      <c r="AQ117" s="983"/>
      <c r="AR117" s="983"/>
      <c r="AS117" s="983"/>
      <c r="AT117" s="984"/>
      <c r="AU117" s="908"/>
      <c r="AV117" s="909"/>
      <c r="AW117" s="909"/>
      <c r="AX117" s="909"/>
      <c r="AY117" s="909"/>
      <c r="AZ117" s="974" t="s">
        <v>442</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443</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417</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414</v>
      </c>
      <c r="AB118" s="893"/>
      <c r="AC118" s="893"/>
      <c r="AD118" s="893"/>
      <c r="AE118" s="894"/>
      <c r="AF118" s="892" t="s">
        <v>415</v>
      </c>
      <c r="AG118" s="893"/>
      <c r="AH118" s="893"/>
      <c r="AI118" s="893"/>
      <c r="AJ118" s="894"/>
      <c r="AK118" s="892" t="s">
        <v>294</v>
      </c>
      <c r="AL118" s="893"/>
      <c r="AM118" s="893"/>
      <c r="AN118" s="893"/>
      <c r="AO118" s="894"/>
      <c r="AP118" s="970" t="s">
        <v>416</v>
      </c>
      <c r="AQ118" s="971"/>
      <c r="AR118" s="971"/>
      <c r="AS118" s="971"/>
      <c r="AT118" s="972"/>
      <c r="AU118" s="908"/>
      <c r="AV118" s="909"/>
      <c r="AW118" s="909"/>
      <c r="AX118" s="909"/>
      <c r="AY118" s="909"/>
      <c r="AZ118" s="973" t="s">
        <v>444</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445</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7" t="s">
        <v>420</v>
      </c>
      <c r="B119" s="947"/>
      <c r="C119" s="929" t="s">
        <v>421</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446</v>
      </c>
      <c r="BP119" s="1005"/>
      <c r="BQ119" s="999">
        <v>22773879</v>
      </c>
      <c r="BR119" s="1000"/>
      <c r="BS119" s="1000"/>
      <c r="BT119" s="1000"/>
      <c r="BU119" s="1000"/>
      <c r="BV119" s="1000">
        <v>22047686</v>
      </c>
      <c r="BW119" s="1000"/>
      <c r="BX119" s="1000"/>
      <c r="BY119" s="1000"/>
      <c r="BZ119" s="1000"/>
      <c r="CA119" s="1000">
        <v>21886095</v>
      </c>
      <c r="CB119" s="1000"/>
      <c r="CC119" s="1000"/>
      <c r="CD119" s="1000"/>
      <c r="CE119" s="1000"/>
      <c r="CF119" s="1001"/>
      <c r="CG119" s="1002"/>
      <c r="CH119" s="1002"/>
      <c r="CI119" s="1002"/>
      <c r="CJ119" s="1003"/>
      <c r="CK119" s="950"/>
      <c r="CL119" s="951"/>
      <c r="CM119" s="973" t="s">
        <v>447</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29839</v>
      </c>
      <c r="DH119" s="986"/>
      <c r="DI119" s="986"/>
      <c r="DJ119" s="986"/>
      <c r="DK119" s="987"/>
      <c r="DL119" s="985">
        <v>20662</v>
      </c>
      <c r="DM119" s="986"/>
      <c r="DN119" s="986"/>
      <c r="DO119" s="986"/>
      <c r="DP119" s="987"/>
      <c r="DQ119" s="985">
        <v>5998</v>
      </c>
      <c r="DR119" s="986"/>
      <c r="DS119" s="986"/>
      <c r="DT119" s="986"/>
      <c r="DU119" s="987"/>
      <c r="DV119" s="988">
        <v>0.1</v>
      </c>
      <c r="DW119" s="989"/>
      <c r="DX119" s="989"/>
      <c r="DY119" s="989"/>
      <c r="DZ119" s="990"/>
    </row>
    <row r="120" spans="1:130" s="230" customFormat="1" ht="26.25" customHeight="1" x14ac:dyDescent="0.15">
      <c r="A120" s="1058"/>
      <c r="B120" s="949"/>
      <c r="C120" s="922" t="s">
        <v>424</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448</v>
      </c>
      <c r="AV120" s="992"/>
      <c r="AW120" s="992"/>
      <c r="AX120" s="992"/>
      <c r="AY120" s="993"/>
      <c r="AZ120" s="929" t="s">
        <v>449</v>
      </c>
      <c r="BA120" s="897"/>
      <c r="BB120" s="897"/>
      <c r="BC120" s="897"/>
      <c r="BD120" s="897"/>
      <c r="BE120" s="897"/>
      <c r="BF120" s="897"/>
      <c r="BG120" s="897"/>
      <c r="BH120" s="897"/>
      <c r="BI120" s="897"/>
      <c r="BJ120" s="897"/>
      <c r="BK120" s="897"/>
      <c r="BL120" s="897"/>
      <c r="BM120" s="897"/>
      <c r="BN120" s="897"/>
      <c r="BO120" s="897"/>
      <c r="BP120" s="898"/>
      <c r="BQ120" s="930">
        <v>5893006</v>
      </c>
      <c r="BR120" s="931"/>
      <c r="BS120" s="931"/>
      <c r="BT120" s="931"/>
      <c r="BU120" s="931"/>
      <c r="BV120" s="931">
        <v>7465303</v>
      </c>
      <c r="BW120" s="931"/>
      <c r="BX120" s="931"/>
      <c r="BY120" s="931"/>
      <c r="BZ120" s="931"/>
      <c r="CA120" s="931">
        <v>8447699</v>
      </c>
      <c r="CB120" s="931"/>
      <c r="CC120" s="931"/>
      <c r="CD120" s="931"/>
      <c r="CE120" s="931"/>
      <c r="CF120" s="944">
        <v>141.1</v>
      </c>
      <c r="CG120" s="945"/>
      <c r="CH120" s="945"/>
      <c r="CI120" s="945"/>
      <c r="CJ120" s="945"/>
      <c r="CK120" s="1006" t="s">
        <v>450</v>
      </c>
      <c r="CL120" s="1007"/>
      <c r="CM120" s="1007"/>
      <c r="CN120" s="1007"/>
      <c r="CO120" s="1008"/>
      <c r="CP120" s="1014" t="s">
        <v>396</v>
      </c>
      <c r="CQ120" s="1015"/>
      <c r="CR120" s="1015"/>
      <c r="CS120" s="1015"/>
      <c r="CT120" s="1015"/>
      <c r="CU120" s="1015"/>
      <c r="CV120" s="1015"/>
      <c r="CW120" s="1015"/>
      <c r="CX120" s="1015"/>
      <c r="CY120" s="1015"/>
      <c r="CZ120" s="1015"/>
      <c r="DA120" s="1015"/>
      <c r="DB120" s="1015"/>
      <c r="DC120" s="1015"/>
      <c r="DD120" s="1015"/>
      <c r="DE120" s="1015"/>
      <c r="DF120" s="1016"/>
      <c r="DG120" s="930">
        <v>3126514</v>
      </c>
      <c r="DH120" s="931"/>
      <c r="DI120" s="931"/>
      <c r="DJ120" s="931"/>
      <c r="DK120" s="931"/>
      <c r="DL120" s="931">
        <v>3133619</v>
      </c>
      <c r="DM120" s="931"/>
      <c r="DN120" s="931"/>
      <c r="DO120" s="931"/>
      <c r="DP120" s="931"/>
      <c r="DQ120" s="931">
        <v>3047325</v>
      </c>
      <c r="DR120" s="931"/>
      <c r="DS120" s="931"/>
      <c r="DT120" s="931"/>
      <c r="DU120" s="931"/>
      <c r="DV120" s="932">
        <v>50.9</v>
      </c>
      <c r="DW120" s="932"/>
      <c r="DX120" s="932"/>
      <c r="DY120" s="932"/>
      <c r="DZ120" s="933"/>
    </row>
    <row r="121" spans="1:130" s="230" customFormat="1" ht="26.25" customHeight="1" x14ac:dyDescent="0.15">
      <c r="A121" s="1058"/>
      <c r="B121" s="949"/>
      <c r="C121" s="974" t="s">
        <v>451</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452</v>
      </c>
      <c r="BA121" s="923"/>
      <c r="BB121" s="923"/>
      <c r="BC121" s="923"/>
      <c r="BD121" s="923"/>
      <c r="BE121" s="923"/>
      <c r="BF121" s="923"/>
      <c r="BG121" s="923"/>
      <c r="BH121" s="923"/>
      <c r="BI121" s="923"/>
      <c r="BJ121" s="923"/>
      <c r="BK121" s="923"/>
      <c r="BL121" s="923"/>
      <c r="BM121" s="923"/>
      <c r="BN121" s="923"/>
      <c r="BO121" s="923"/>
      <c r="BP121" s="924"/>
      <c r="BQ121" s="925">
        <v>42584</v>
      </c>
      <c r="BR121" s="926"/>
      <c r="BS121" s="926"/>
      <c r="BT121" s="926"/>
      <c r="BU121" s="926"/>
      <c r="BV121" s="926">
        <v>1310</v>
      </c>
      <c r="BW121" s="926"/>
      <c r="BX121" s="926"/>
      <c r="BY121" s="926"/>
      <c r="BZ121" s="926"/>
      <c r="CA121" s="926">
        <v>44561</v>
      </c>
      <c r="CB121" s="926"/>
      <c r="CC121" s="926"/>
      <c r="CD121" s="926"/>
      <c r="CE121" s="926"/>
      <c r="CF121" s="920">
        <v>0.7</v>
      </c>
      <c r="CG121" s="921"/>
      <c r="CH121" s="921"/>
      <c r="CI121" s="921"/>
      <c r="CJ121" s="921"/>
      <c r="CK121" s="1009"/>
      <c r="CL121" s="1010"/>
      <c r="CM121" s="1010"/>
      <c r="CN121" s="1010"/>
      <c r="CO121" s="1011"/>
      <c r="CP121" s="1019" t="s">
        <v>394</v>
      </c>
      <c r="CQ121" s="1020"/>
      <c r="CR121" s="1020"/>
      <c r="CS121" s="1020"/>
      <c r="CT121" s="1020"/>
      <c r="CU121" s="1020"/>
      <c r="CV121" s="1020"/>
      <c r="CW121" s="1020"/>
      <c r="CX121" s="1020"/>
      <c r="CY121" s="1020"/>
      <c r="CZ121" s="1020"/>
      <c r="DA121" s="1020"/>
      <c r="DB121" s="1020"/>
      <c r="DC121" s="1020"/>
      <c r="DD121" s="1020"/>
      <c r="DE121" s="1020"/>
      <c r="DF121" s="1021"/>
      <c r="DG121" s="925">
        <v>375284</v>
      </c>
      <c r="DH121" s="926"/>
      <c r="DI121" s="926"/>
      <c r="DJ121" s="926"/>
      <c r="DK121" s="926"/>
      <c r="DL121" s="926">
        <v>353308</v>
      </c>
      <c r="DM121" s="926"/>
      <c r="DN121" s="926"/>
      <c r="DO121" s="926"/>
      <c r="DP121" s="926"/>
      <c r="DQ121" s="926">
        <v>400064</v>
      </c>
      <c r="DR121" s="926"/>
      <c r="DS121" s="926"/>
      <c r="DT121" s="926"/>
      <c r="DU121" s="926"/>
      <c r="DV121" s="927">
        <v>6.7</v>
      </c>
      <c r="DW121" s="927"/>
      <c r="DX121" s="927"/>
      <c r="DY121" s="927"/>
      <c r="DZ121" s="928"/>
    </row>
    <row r="122" spans="1:130" s="230" customFormat="1" ht="26.25" customHeight="1" x14ac:dyDescent="0.15">
      <c r="A122" s="1058"/>
      <c r="B122" s="949"/>
      <c r="C122" s="922" t="s">
        <v>434</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453</v>
      </c>
      <c r="BA122" s="965"/>
      <c r="BB122" s="965"/>
      <c r="BC122" s="965"/>
      <c r="BD122" s="965"/>
      <c r="BE122" s="965"/>
      <c r="BF122" s="965"/>
      <c r="BG122" s="965"/>
      <c r="BH122" s="965"/>
      <c r="BI122" s="965"/>
      <c r="BJ122" s="965"/>
      <c r="BK122" s="965"/>
      <c r="BL122" s="965"/>
      <c r="BM122" s="965"/>
      <c r="BN122" s="965"/>
      <c r="BO122" s="965"/>
      <c r="BP122" s="966"/>
      <c r="BQ122" s="999">
        <v>14066879</v>
      </c>
      <c r="BR122" s="1000"/>
      <c r="BS122" s="1000"/>
      <c r="BT122" s="1000"/>
      <c r="BU122" s="1000"/>
      <c r="BV122" s="1000">
        <v>13804229</v>
      </c>
      <c r="BW122" s="1000"/>
      <c r="BX122" s="1000"/>
      <c r="BY122" s="1000"/>
      <c r="BZ122" s="1000"/>
      <c r="CA122" s="1000">
        <v>13859898</v>
      </c>
      <c r="CB122" s="1000"/>
      <c r="CC122" s="1000"/>
      <c r="CD122" s="1000"/>
      <c r="CE122" s="1000"/>
      <c r="CF122" s="1017">
        <v>231.5</v>
      </c>
      <c r="CG122" s="1018"/>
      <c r="CH122" s="1018"/>
      <c r="CI122" s="1018"/>
      <c r="CJ122" s="1018"/>
      <c r="CK122" s="1009"/>
      <c r="CL122" s="1010"/>
      <c r="CM122" s="1010"/>
      <c r="CN122" s="1010"/>
      <c r="CO122" s="1011"/>
      <c r="CP122" s="1019" t="s">
        <v>398</v>
      </c>
      <c r="CQ122" s="1020"/>
      <c r="CR122" s="1020"/>
      <c r="CS122" s="1020"/>
      <c r="CT122" s="1020"/>
      <c r="CU122" s="1020"/>
      <c r="CV122" s="1020"/>
      <c r="CW122" s="1020"/>
      <c r="CX122" s="1020"/>
      <c r="CY122" s="1020"/>
      <c r="CZ122" s="1020"/>
      <c r="DA122" s="1020"/>
      <c r="DB122" s="1020"/>
      <c r="DC122" s="1020"/>
      <c r="DD122" s="1020"/>
      <c r="DE122" s="1020"/>
      <c r="DF122" s="1021"/>
      <c r="DG122" s="925">
        <v>25818</v>
      </c>
      <c r="DH122" s="926"/>
      <c r="DI122" s="926"/>
      <c r="DJ122" s="926"/>
      <c r="DK122" s="926"/>
      <c r="DL122" s="926">
        <v>22918</v>
      </c>
      <c r="DM122" s="926"/>
      <c r="DN122" s="926"/>
      <c r="DO122" s="926"/>
      <c r="DP122" s="926"/>
      <c r="DQ122" s="926">
        <v>22988</v>
      </c>
      <c r="DR122" s="926"/>
      <c r="DS122" s="926"/>
      <c r="DT122" s="926"/>
      <c r="DU122" s="926"/>
      <c r="DV122" s="927">
        <v>0.4</v>
      </c>
      <c r="DW122" s="927"/>
      <c r="DX122" s="927"/>
      <c r="DY122" s="927"/>
      <c r="DZ122" s="928"/>
    </row>
    <row r="123" spans="1:130" s="230" customFormat="1" ht="26.25" customHeight="1" x14ac:dyDescent="0.15">
      <c r="A123" s="1058"/>
      <c r="B123" s="949"/>
      <c r="C123" s="922" t="s">
        <v>440</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454</v>
      </c>
      <c r="BP123" s="1005"/>
      <c r="BQ123" s="1064">
        <v>20002469</v>
      </c>
      <c r="BR123" s="1031"/>
      <c r="BS123" s="1031"/>
      <c r="BT123" s="1031"/>
      <c r="BU123" s="1031"/>
      <c r="BV123" s="1031">
        <v>21270842</v>
      </c>
      <c r="BW123" s="1031"/>
      <c r="BX123" s="1031"/>
      <c r="BY123" s="1031"/>
      <c r="BZ123" s="1031"/>
      <c r="CA123" s="1031">
        <v>22352158</v>
      </c>
      <c r="CB123" s="1031"/>
      <c r="CC123" s="1031"/>
      <c r="CD123" s="1031"/>
      <c r="CE123" s="1031"/>
      <c r="CF123" s="1001"/>
      <c r="CG123" s="1002"/>
      <c r="CH123" s="1002"/>
      <c r="CI123" s="1002"/>
      <c r="CJ123" s="1003"/>
      <c r="CK123" s="1009"/>
      <c r="CL123" s="1010"/>
      <c r="CM123" s="1010"/>
      <c r="CN123" s="1010"/>
      <c r="CO123" s="1011"/>
      <c r="CP123" s="1019" t="s">
        <v>399</v>
      </c>
      <c r="CQ123" s="1020"/>
      <c r="CR123" s="1020"/>
      <c r="CS123" s="1020"/>
      <c r="CT123" s="1020"/>
      <c r="CU123" s="1020"/>
      <c r="CV123" s="1020"/>
      <c r="CW123" s="1020"/>
      <c r="CX123" s="1020"/>
      <c r="CY123" s="1020"/>
      <c r="CZ123" s="1020"/>
      <c r="DA123" s="1020"/>
      <c r="DB123" s="1020"/>
      <c r="DC123" s="1020"/>
      <c r="DD123" s="1020"/>
      <c r="DE123" s="1020"/>
      <c r="DF123" s="1021"/>
      <c r="DG123" s="958">
        <v>265</v>
      </c>
      <c r="DH123" s="959"/>
      <c r="DI123" s="959"/>
      <c r="DJ123" s="959"/>
      <c r="DK123" s="960"/>
      <c r="DL123" s="961">
        <v>217</v>
      </c>
      <c r="DM123" s="959"/>
      <c r="DN123" s="959"/>
      <c r="DO123" s="959"/>
      <c r="DP123" s="960"/>
      <c r="DQ123" s="961">
        <v>230</v>
      </c>
      <c r="DR123" s="959"/>
      <c r="DS123" s="959"/>
      <c r="DT123" s="959"/>
      <c r="DU123" s="960"/>
      <c r="DV123" s="962">
        <v>0</v>
      </c>
      <c r="DW123" s="963"/>
      <c r="DX123" s="963"/>
      <c r="DY123" s="963"/>
      <c r="DZ123" s="964"/>
    </row>
    <row r="124" spans="1:130" s="230" customFormat="1" ht="26.25" customHeight="1" thickBot="1" x14ac:dyDescent="0.2">
      <c r="A124" s="1058"/>
      <c r="B124" s="949"/>
      <c r="C124" s="922" t="s">
        <v>443</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60" t="s">
        <v>455</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44.7</v>
      </c>
      <c r="BR124" s="1027"/>
      <c r="BS124" s="1027"/>
      <c r="BT124" s="1027"/>
      <c r="BU124" s="1027"/>
      <c r="BV124" s="1027">
        <v>13</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456</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8"/>
      <c r="B125" s="949"/>
      <c r="C125" s="922" t="s">
        <v>445</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457</v>
      </c>
      <c r="CL125" s="1007"/>
      <c r="CM125" s="1007"/>
      <c r="CN125" s="1007"/>
      <c r="CO125" s="1008"/>
      <c r="CP125" s="929" t="s">
        <v>458</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8"/>
      <c r="B126" s="949"/>
      <c r="C126" s="922" t="s">
        <v>447</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459</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9"/>
      <c r="B127" s="951"/>
      <c r="C127" s="973" t="s">
        <v>460</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9628</v>
      </c>
      <c r="AB127" s="959"/>
      <c r="AC127" s="959"/>
      <c r="AD127" s="959"/>
      <c r="AE127" s="960"/>
      <c r="AF127" s="961">
        <v>9619</v>
      </c>
      <c r="AG127" s="959"/>
      <c r="AH127" s="959"/>
      <c r="AI127" s="959"/>
      <c r="AJ127" s="960"/>
      <c r="AK127" s="961">
        <v>14955</v>
      </c>
      <c r="AL127" s="959"/>
      <c r="AM127" s="959"/>
      <c r="AN127" s="959"/>
      <c r="AO127" s="960"/>
      <c r="AP127" s="962">
        <v>0.2</v>
      </c>
      <c r="AQ127" s="963"/>
      <c r="AR127" s="963"/>
      <c r="AS127" s="963"/>
      <c r="AT127" s="964"/>
      <c r="AU127" s="232"/>
      <c r="AV127" s="232"/>
      <c r="AW127" s="232"/>
      <c r="AX127" s="1032" t="s">
        <v>461</v>
      </c>
      <c r="AY127" s="1033"/>
      <c r="AZ127" s="1033"/>
      <c r="BA127" s="1033"/>
      <c r="BB127" s="1033"/>
      <c r="BC127" s="1033"/>
      <c r="BD127" s="1033"/>
      <c r="BE127" s="1034"/>
      <c r="BF127" s="1035" t="s">
        <v>462</v>
      </c>
      <c r="BG127" s="1033"/>
      <c r="BH127" s="1033"/>
      <c r="BI127" s="1033"/>
      <c r="BJ127" s="1033"/>
      <c r="BK127" s="1033"/>
      <c r="BL127" s="1034"/>
      <c r="BM127" s="1035" t="s">
        <v>463</v>
      </c>
      <c r="BN127" s="1033"/>
      <c r="BO127" s="1033"/>
      <c r="BP127" s="1033"/>
      <c r="BQ127" s="1033"/>
      <c r="BR127" s="1033"/>
      <c r="BS127" s="1034"/>
      <c r="BT127" s="1035" t="s">
        <v>464</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465</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2" t="s">
        <v>466</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467</v>
      </c>
      <c r="X128" s="1044"/>
      <c r="Y128" s="1044"/>
      <c r="Z128" s="1045"/>
      <c r="AA128" s="1046">
        <v>126955</v>
      </c>
      <c r="AB128" s="1047"/>
      <c r="AC128" s="1047"/>
      <c r="AD128" s="1047"/>
      <c r="AE128" s="1048"/>
      <c r="AF128" s="1049">
        <v>183576</v>
      </c>
      <c r="AG128" s="1047"/>
      <c r="AH128" s="1047"/>
      <c r="AI128" s="1047"/>
      <c r="AJ128" s="1048"/>
      <c r="AK128" s="1049">
        <v>21439</v>
      </c>
      <c r="AL128" s="1047"/>
      <c r="AM128" s="1047"/>
      <c r="AN128" s="1047"/>
      <c r="AO128" s="1048"/>
      <c r="AP128" s="1050"/>
      <c r="AQ128" s="1051"/>
      <c r="AR128" s="1051"/>
      <c r="AS128" s="1051"/>
      <c r="AT128" s="1052"/>
      <c r="AU128" s="232"/>
      <c r="AV128" s="232"/>
      <c r="AW128" s="232"/>
      <c r="AX128" s="896" t="s">
        <v>468</v>
      </c>
      <c r="AY128" s="897"/>
      <c r="AZ128" s="897"/>
      <c r="BA128" s="897"/>
      <c r="BB128" s="897"/>
      <c r="BC128" s="897"/>
      <c r="BD128" s="897"/>
      <c r="BE128" s="898"/>
      <c r="BF128" s="1053" t="s">
        <v>122</v>
      </c>
      <c r="BG128" s="1054"/>
      <c r="BH128" s="1054"/>
      <c r="BI128" s="1054"/>
      <c r="BJ128" s="1054"/>
      <c r="BK128" s="1054"/>
      <c r="BL128" s="1055"/>
      <c r="BM128" s="1053">
        <v>13.99</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469</v>
      </c>
      <c r="CQ128" s="726"/>
      <c r="CR128" s="726"/>
      <c r="CS128" s="726"/>
      <c r="CT128" s="726"/>
      <c r="CU128" s="726"/>
      <c r="CV128" s="726"/>
      <c r="CW128" s="726"/>
      <c r="CX128" s="726"/>
      <c r="CY128" s="726"/>
      <c r="CZ128" s="726"/>
      <c r="DA128" s="726"/>
      <c r="DB128" s="726"/>
      <c r="DC128" s="726"/>
      <c r="DD128" s="726"/>
      <c r="DE128" s="726"/>
      <c r="DF128" s="1037"/>
      <c r="DG128" s="1038" t="s">
        <v>122</v>
      </c>
      <c r="DH128" s="1039"/>
      <c r="DI128" s="1039"/>
      <c r="DJ128" s="1039"/>
      <c r="DK128" s="1039"/>
      <c r="DL128" s="1039" t="s">
        <v>122</v>
      </c>
      <c r="DM128" s="1039"/>
      <c r="DN128" s="1039"/>
      <c r="DO128" s="1039"/>
      <c r="DP128" s="1039"/>
      <c r="DQ128" s="1039" t="s">
        <v>122</v>
      </c>
      <c r="DR128" s="1039"/>
      <c r="DS128" s="1039"/>
      <c r="DT128" s="1039"/>
      <c r="DU128" s="1039"/>
      <c r="DV128" s="1040" t="s">
        <v>122</v>
      </c>
      <c r="DW128" s="1040"/>
      <c r="DX128" s="1040"/>
      <c r="DY128" s="1040"/>
      <c r="DZ128" s="1041"/>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470</v>
      </c>
      <c r="X129" s="1071"/>
      <c r="Y129" s="1071"/>
      <c r="Z129" s="1072"/>
      <c r="AA129" s="958">
        <v>7479583</v>
      </c>
      <c r="AB129" s="959"/>
      <c r="AC129" s="959"/>
      <c r="AD129" s="959"/>
      <c r="AE129" s="960"/>
      <c r="AF129" s="961">
        <v>7205360</v>
      </c>
      <c r="AG129" s="959"/>
      <c r="AH129" s="959"/>
      <c r="AI129" s="959"/>
      <c r="AJ129" s="960"/>
      <c r="AK129" s="961">
        <v>7185191</v>
      </c>
      <c r="AL129" s="959"/>
      <c r="AM129" s="959"/>
      <c r="AN129" s="959"/>
      <c r="AO129" s="960"/>
      <c r="AP129" s="1073"/>
      <c r="AQ129" s="1074"/>
      <c r="AR129" s="1074"/>
      <c r="AS129" s="1074"/>
      <c r="AT129" s="1075"/>
      <c r="AU129" s="233"/>
      <c r="AV129" s="233"/>
      <c r="AW129" s="233"/>
      <c r="AX129" s="1065" t="s">
        <v>471</v>
      </c>
      <c r="AY129" s="923"/>
      <c r="AZ129" s="923"/>
      <c r="BA129" s="923"/>
      <c r="BB129" s="923"/>
      <c r="BC129" s="923"/>
      <c r="BD129" s="923"/>
      <c r="BE129" s="924"/>
      <c r="BF129" s="1066" t="s">
        <v>122</v>
      </c>
      <c r="BG129" s="1067"/>
      <c r="BH129" s="1067"/>
      <c r="BI129" s="1067"/>
      <c r="BJ129" s="1067"/>
      <c r="BK129" s="1067"/>
      <c r="BL129" s="1068"/>
      <c r="BM129" s="1066">
        <v>18.989999999999998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472</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473</v>
      </c>
      <c r="X130" s="1071"/>
      <c r="Y130" s="1071"/>
      <c r="Z130" s="1072"/>
      <c r="AA130" s="958">
        <v>1288938</v>
      </c>
      <c r="AB130" s="959"/>
      <c r="AC130" s="959"/>
      <c r="AD130" s="959"/>
      <c r="AE130" s="960"/>
      <c r="AF130" s="961">
        <v>1252368</v>
      </c>
      <c r="AG130" s="959"/>
      <c r="AH130" s="959"/>
      <c r="AI130" s="959"/>
      <c r="AJ130" s="960"/>
      <c r="AK130" s="961">
        <v>1198496</v>
      </c>
      <c r="AL130" s="959"/>
      <c r="AM130" s="959"/>
      <c r="AN130" s="959"/>
      <c r="AO130" s="960"/>
      <c r="AP130" s="1073"/>
      <c r="AQ130" s="1074"/>
      <c r="AR130" s="1074"/>
      <c r="AS130" s="1074"/>
      <c r="AT130" s="1075"/>
      <c r="AU130" s="233"/>
      <c r="AV130" s="233"/>
      <c r="AW130" s="233"/>
      <c r="AX130" s="1065" t="s">
        <v>474</v>
      </c>
      <c r="AY130" s="923"/>
      <c r="AZ130" s="923"/>
      <c r="BA130" s="923"/>
      <c r="BB130" s="923"/>
      <c r="BC130" s="923"/>
      <c r="BD130" s="923"/>
      <c r="BE130" s="924"/>
      <c r="BF130" s="1101">
        <v>12.5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475</v>
      </c>
      <c r="X131" s="1108"/>
      <c r="Y131" s="1108"/>
      <c r="Z131" s="1109"/>
      <c r="AA131" s="1004">
        <v>6190645</v>
      </c>
      <c r="AB131" s="986"/>
      <c r="AC131" s="986"/>
      <c r="AD131" s="986"/>
      <c r="AE131" s="987"/>
      <c r="AF131" s="985">
        <v>5952992</v>
      </c>
      <c r="AG131" s="986"/>
      <c r="AH131" s="986"/>
      <c r="AI131" s="986"/>
      <c r="AJ131" s="987"/>
      <c r="AK131" s="985">
        <v>5986695</v>
      </c>
      <c r="AL131" s="986"/>
      <c r="AM131" s="986"/>
      <c r="AN131" s="986"/>
      <c r="AO131" s="987"/>
      <c r="AP131" s="1110"/>
      <c r="AQ131" s="1111"/>
      <c r="AR131" s="1111"/>
      <c r="AS131" s="1111"/>
      <c r="AT131" s="1112"/>
      <c r="AU131" s="233"/>
      <c r="AV131" s="233"/>
      <c r="AW131" s="233"/>
      <c r="AX131" s="1083" t="s">
        <v>476</v>
      </c>
      <c r="AY131" s="726"/>
      <c r="AZ131" s="726"/>
      <c r="BA131" s="726"/>
      <c r="BB131" s="726"/>
      <c r="BC131" s="726"/>
      <c r="BD131" s="726"/>
      <c r="BE131" s="1037"/>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477</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478</v>
      </c>
      <c r="W132" s="1094"/>
      <c r="X132" s="1094"/>
      <c r="Y132" s="1094"/>
      <c r="Z132" s="1095"/>
      <c r="AA132" s="1096">
        <v>11.80954489</v>
      </c>
      <c r="AB132" s="1097"/>
      <c r="AC132" s="1097"/>
      <c r="AD132" s="1097"/>
      <c r="AE132" s="1098"/>
      <c r="AF132" s="1099">
        <v>10.892841779999999</v>
      </c>
      <c r="AG132" s="1097"/>
      <c r="AH132" s="1097"/>
      <c r="AI132" s="1097"/>
      <c r="AJ132" s="1098"/>
      <c r="AK132" s="1099">
        <v>15.09433836</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479</v>
      </c>
      <c r="W133" s="1077"/>
      <c r="X133" s="1077"/>
      <c r="Y133" s="1077"/>
      <c r="Z133" s="1078"/>
      <c r="AA133" s="1079">
        <v>13.6</v>
      </c>
      <c r="AB133" s="1080"/>
      <c r="AC133" s="1080"/>
      <c r="AD133" s="1080"/>
      <c r="AE133" s="1081"/>
      <c r="AF133" s="1079">
        <v>12.4</v>
      </c>
      <c r="AG133" s="1080"/>
      <c r="AH133" s="1080"/>
      <c r="AI133" s="1080"/>
      <c r="AJ133" s="1081"/>
      <c r="AK133" s="1079">
        <v>12.5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MAv2MGWNE282DLfh7qFA4Z0gV+2IqyFJtWnEQIGp+cLjYhMXYXlGrOTH7/lUQjQbDZXW3ibBCS9+KWkyMpNUQ==" saltValue="dg65j++ACTko9W5TNVgVh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6CHitHMKTRnWt/S6+oU1eMbt8QrGauoClPZlHzCEyHAjZKrc/fO43/GGPzccC5jaZbxkYiNk4Jdhd9tjN54AgQ==" saltValue="3oJe7fOFna5HrWr1H1ahm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a+pB4v6B8J4zimBWuncsudc5eAovUcuPjxpsJZ7bHBmWbyQpkkNsasVJUYGTevEnuf8xECHNZlNHnDNzg5mug==" saltValue="cd/Qkhf/K6+wHZc8ai1OA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L60" sqref="AL60"/>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483</v>
      </c>
      <c r="AP7" s="272"/>
      <c r="AQ7" s="273" t="s">
        <v>484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485</v>
      </c>
      <c r="AQ8" s="279" t="s">
        <v>486</v>
      </c>
      <c r="AR8" s="280" t="s">
        <v>487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488</v>
      </c>
      <c r="AL9" s="1117"/>
      <c r="AM9" s="1117"/>
      <c r="AN9" s="1118"/>
      <c r="AO9" s="281">
        <v>2053529</v>
      </c>
      <c r="AP9" s="281">
        <v>103562</v>
      </c>
      <c r="AQ9" s="282">
        <v>107616</v>
      </c>
      <c r="AR9" s="283">
        <v>-3.8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489</v>
      </c>
      <c r="AL10" s="1117"/>
      <c r="AM10" s="1117"/>
      <c r="AN10" s="1118"/>
      <c r="AO10" s="284">
        <v>423947</v>
      </c>
      <c r="AP10" s="284">
        <v>21380</v>
      </c>
      <c r="AQ10" s="285">
        <v>10095</v>
      </c>
      <c r="AR10" s="286">
        <v>111.8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490</v>
      </c>
      <c r="AL11" s="1117"/>
      <c r="AM11" s="1117"/>
      <c r="AN11" s="1118"/>
      <c r="AO11" s="284" t="s">
        <v>491</v>
      </c>
      <c r="AP11" s="284" t="s">
        <v>491</v>
      </c>
      <c r="AQ11" s="285">
        <v>1704</v>
      </c>
      <c r="AR11" s="286" t="s">
        <v>491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492</v>
      </c>
      <c r="AL12" s="1117"/>
      <c r="AM12" s="1117"/>
      <c r="AN12" s="1118"/>
      <c r="AO12" s="284" t="s">
        <v>491</v>
      </c>
      <c r="AP12" s="284" t="s">
        <v>491</v>
      </c>
      <c r="AQ12" s="285">
        <v>7</v>
      </c>
      <c r="AR12" s="286" t="s">
        <v>491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493</v>
      </c>
      <c r="AL13" s="1117"/>
      <c r="AM13" s="1117"/>
      <c r="AN13" s="1118"/>
      <c r="AO13" s="284">
        <v>117560</v>
      </c>
      <c r="AP13" s="284">
        <v>5929</v>
      </c>
      <c r="AQ13" s="285">
        <v>4110</v>
      </c>
      <c r="AR13" s="286">
        <v>44.3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494</v>
      </c>
      <c r="AL14" s="1117"/>
      <c r="AM14" s="1117"/>
      <c r="AN14" s="1118"/>
      <c r="AO14" s="284">
        <v>20995</v>
      </c>
      <c r="AP14" s="284">
        <v>1059</v>
      </c>
      <c r="AQ14" s="285">
        <v>2451</v>
      </c>
      <c r="AR14" s="286">
        <v>-56.8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495</v>
      </c>
      <c r="AL15" s="1120"/>
      <c r="AM15" s="1120"/>
      <c r="AN15" s="1121"/>
      <c r="AO15" s="284">
        <v>-77073</v>
      </c>
      <c r="AP15" s="284">
        <v>-3887</v>
      </c>
      <c r="AQ15" s="285">
        <v>-6399</v>
      </c>
      <c r="AR15" s="286">
        <v>-39.299999999999997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2538958</v>
      </c>
      <c r="AP16" s="284">
        <v>128043</v>
      </c>
      <c r="AQ16" s="285">
        <v>119584</v>
      </c>
      <c r="AR16" s="286">
        <v>7.1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500</v>
      </c>
      <c r="AL21" s="1123"/>
      <c r="AM21" s="1123"/>
      <c r="AN21" s="1124"/>
      <c r="AO21" s="297">
        <v>11.5</v>
      </c>
      <c r="AP21" s="298">
        <v>10.86</v>
      </c>
      <c r="AQ21" s="299">
        <v>0.64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501</v>
      </c>
      <c r="AL22" s="1123"/>
      <c r="AM22" s="1123"/>
      <c r="AN22" s="1124"/>
      <c r="AO22" s="302">
        <v>97</v>
      </c>
      <c r="AP22" s="303">
        <v>97.3</v>
      </c>
      <c r="AQ22" s="304">
        <v>-0.3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502</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483</v>
      </c>
      <c r="AP30" s="272"/>
      <c r="AQ30" s="273" t="s">
        <v>484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485</v>
      </c>
      <c r="AQ31" s="279" t="s">
        <v>486</v>
      </c>
      <c r="AR31" s="280" t="s">
        <v>487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505</v>
      </c>
      <c r="AL32" s="1131"/>
      <c r="AM32" s="1131"/>
      <c r="AN32" s="1132"/>
      <c r="AO32" s="312">
        <v>1829320</v>
      </c>
      <c r="AP32" s="312">
        <v>92255</v>
      </c>
      <c r="AQ32" s="313">
        <v>75090</v>
      </c>
      <c r="AR32" s="314">
        <v>22.9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506</v>
      </c>
      <c r="AL33" s="1131"/>
      <c r="AM33" s="1131"/>
      <c r="AN33" s="1132"/>
      <c r="AO33" s="312" t="s">
        <v>491</v>
      </c>
      <c r="AP33" s="312" t="s">
        <v>491</v>
      </c>
      <c r="AQ33" s="313" t="s">
        <v>491</v>
      </c>
      <c r="AR33" s="314" t="s">
        <v>491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507</v>
      </c>
      <c r="AL34" s="1131"/>
      <c r="AM34" s="1131"/>
      <c r="AN34" s="1132"/>
      <c r="AO34" s="312" t="s">
        <v>491</v>
      </c>
      <c r="AP34" s="312" t="s">
        <v>491</v>
      </c>
      <c r="AQ34" s="313">
        <v>1</v>
      </c>
      <c r="AR34" s="314" t="s">
        <v>491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508</v>
      </c>
      <c r="AL35" s="1131"/>
      <c r="AM35" s="1131"/>
      <c r="AN35" s="1132"/>
      <c r="AO35" s="312">
        <v>277732</v>
      </c>
      <c r="AP35" s="312">
        <v>14006</v>
      </c>
      <c r="AQ35" s="313">
        <v>17211</v>
      </c>
      <c r="AR35" s="314">
        <v>-18.600000000000001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509</v>
      </c>
      <c r="AL36" s="1131"/>
      <c r="AM36" s="1131"/>
      <c r="AN36" s="1132"/>
      <c r="AO36" s="312">
        <v>1579</v>
      </c>
      <c r="AP36" s="312">
        <v>80</v>
      </c>
      <c r="AQ36" s="313">
        <v>2478</v>
      </c>
      <c r="AR36" s="314">
        <v>-96.8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510</v>
      </c>
      <c r="AL37" s="1131"/>
      <c r="AM37" s="1131"/>
      <c r="AN37" s="1132"/>
      <c r="AO37" s="312">
        <v>14955</v>
      </c>
      <c r="AP37" s="312">
        <v>754</v>
      </c>
      <c r="AQ37" s="313">
        <v>654</v>
      </c>
      <c r="AR37" s="314">
        <v>15.3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511</v>
      </c>
      <c r="AL38" s="1134"/>
      <c r="AM38" s="1134"/>
      <c r="AN38" s="1135"/>
      <c r="AO38" s="315">
        <v>1</v>
      </c>
      <c r="AP38" s="315">
        <v>0</v>
      </c>
      <c r="AQ38" s="316">
        <v>4</v>
      </c>
      <c r="AR38" s="304">
        <v>-100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512</v>
      </c>
      <c r="AL39" s="1134"/>
      <c r="AM39" s="1134"/>
      <c r="AN39" s="1135"/>
      <c r="AO39" s="312">
        <v>-21439</v>
      </c>
      <c r="AP39" s="312">
        <v>-1081</v>
      </c>
      <c r="AQ39" s="313">
        <v>-3502</v>
      </c>
      <c r="AR39" s="314">
        <v>-69.099999999999994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513</v>
      </c>
      <c r="AL40" s="1131"/>
      <c r="AM40" s="1131"/>
      <c r="AN40" s="1132"/>
      <c r="AO40" s="312">
        <v>-1198496</v>
      </c>
      <c r="AP40" s="312">
        <v>-60442</v>
      </c>
      <c r="AQ40" s="313">
        <v>-63750</v>
      </c>
      <c r="AR40" s="314">
        <v>-5.2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903652</v>
      </c>
      <c r="AP41" s="312">
        <v>45572</v>
      </c>
      <c r="AQ41" s="313">
        <v>28185</v>
      </c>
      <c r="AR41" s="314">
        <v>61.7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483</v>
      </c>
      <c r="AN49" s="1127" t="s">
        <v>516</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517</v>
      </c>
      <c r="AO50" s="329" t="s">
        <v>518</v>
      </c>
      <c r="AP50" s="330" t="s">
        <v>519</v>
      </c>
      <c r="AQ50" s="331" t="s">
        <v>520</v>
      </c>
      <c r="AR50" s="332" t="s">
        <v>521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2792338</v>
      </c>
      <c r="AN51" s="334">
        <v>129864</v>
      </c>
      <c r="AO51" s="335">
        <v>63.1</v>
      </c>
      <c r="AP51" s="336">
        <v>94081</v>
      </c>
      <c r="AQ51" s="337">
        <v>10.5</v>
      </c>
      <c r="AR51" s="338">
        <v>52.6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866273</v>
      </c>
      <c r="AN52" s="342">
        <v>40288</v>
      </c>
      <c r="AO52" s="343">
        <v>48.6</v>
      </c>
      <c r="AP52" s="344">
        <v>48949</v>
      </c>
      <c r="AQ52" s="345">
        <v>11.5</v>
      </c>
      <c r="AR52" s="346">
        <v>37.1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1351507</v>
      </c>
      <c r="AN53" s="334">
        <v>64089</v>
      </c>
      <c r="AO53" s="335">
        <v>-50.6</v>
      </c>
      <c r="AP53" s="336">
        <v>92632</v>
      </c>
      <c r="AQ53" s="337">
        <v>-1.5</v>
      </c>
      <c r="AR53" s="338">
        <v>-49.1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586476</v>
      </c>
      <c r="AN54" s="342">
        <v>27811</v>
      </c>
      <c r="AO54" s="343">
        <v>-31</v>
      </c>
      <c r="AP54" s="344">
        <v>47978</v>
      </c>
      <c r="AQ54" s="345">
        <v>-2</v>
      </c>
      <c r="AR54" s="346">
        <v>-29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3154675</v>
      </c>
      <c r="AN55" s="334">
        <v>153117</v>
      </c>
      <c r="AO55" s="335">
        <v>138.9</v>
      </c>
      <c r="AP55" s="336">
        <v>96469</v>
      </c>
      <c r="AQ55" s="337">
        <v>4.0999999999999996</v>
      </c>
      <c r="AR55" s="338">
        <v>134.80000000000001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2237743</v>
      </c>
      <c r="AN56" s="342">
        <v>108612</v>
      </c>
      <c r="AO56" s="343">
        <v>290.5</v>
      </c>
      <c r="AP56" s="344">
        <v>49775</v>
      </c>
      <c r="AQ56" s="345">
        <v>3.7</v>
      </c>
      <c r="AR56" s="346">
        <v>286.8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2188883</v>
      </c>
      <c r="AN57" s="334">
        <v>107997</v>
      </c>
      <c r="AO57" s="335">
        <v>-29.5</v>
      </c>
      <c r="AP57" s="336">
        <v>85743</v>
      </c>
      <c r="AQ57" s="337">
        <v>-11.1</v>
      </c>
      <c r="AR57" s="338">
        <v>-18.399999999999999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923885</v>
      </c>
      <c r="AN58" s="342">
        <v>45583</v>
      </c>
      <c r="AO58" s="343">
        <v>-58</v>
      </c>
      <c r="AP58" s="344">
        <v>45231</v>
      </c>
      <c r="AQ58" s="345">
        <v>-9.1</v>
      </c>
      <c r="AR58" s="346">
        <v>-48.9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3232707</v>
      </c>
      <c r="AN59" s="334">
        <v>163029</v>
      </c>
      <c r="AO59" s="335">
        <v>51</v>
      </c>
      <c r="AP59" s="336">
        <v>92509</v>
      </c>
      <c r="AQ59" s="337">
        <v>7.9</v>
      </c>
      <c r="AR59" s="338">
        <v>43.1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1018784</v>
      </c>
      <c r="AN60" s="342">
        <v>51378</v>
      </c>
      <c r="AO60" s="343">
        <v>12.7</v>
      </c>
      <c r="AP60" s="344">
        <v>52274</v>
      </c>
      <c r="AQ60" s="345">
        <v>15.6</v>
      </c>
      <c r="AR60" s="346">
        <v>-2.9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2544022</v>
      </c>
      <c r="AN61" s="349">
        <v>123619</v>
      </c>
      <c r="AO61" s="350">
        <v>34.6</v>
      </c>
      <c r="AP61" s="351">
        <v>92287</v>
      </c>
      <c r="AQ61" s="352">
        <v>2</v>
      </c>
      <c r="AR61" s="338">
        <v>32.6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1126632</v>
      </c>
      <c r="AN62" s="342">
        <v>54734</v>
      </c>
      <c r="AO62" s="343">
        <v>52.6</v>
      </c>
      <c r="AP62" s="344">
        <v>48841</v>
      </c>
      <c r="AQ62" s="345">
        <v>3.9</v>
      </c>
      <c r="AR62" s="346">
        <v>48.7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OrsQSuutLUMnPg6px03fyIzpJFbWyuuEqoBMqvDns0nF9gq9WxxfWFRRjlpVaVqfCObubTO/GiQeqC/Kp6QVHg==" saltValue="taeFhf0tIBV7ioDVGvuBv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90" zoomScaleNormal="9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480</v>
      </c>
    </row>
    <row r="120" spans="125:125" ht="13.5" hidden="1" customHeight="1" x14ac:dyDescent="0.15"/>
    <row r="121" spans="125:125" ht="13.5" hidden="1" customHeight="1" x14ac:dyDescent="0.15">
      <c r="DU121" s="259"/>
    </row>
  </sheetData>
  <sheetProtection algorithmName="SHA-512" hashValue="60h7O2yNCPQgxKz8PHMm+1TCj5n8uhRKgqnPExo9toA+vGHHPzQroRF0iR1cS423OF9FeMn7kO0B+/Br501//A==" saltValue="Aim0rUqLfhTd/yJG3So1Y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480</v>
      </c>
    </row>
  </sheetData>
  <sheetProtection algorithmName="SHA-512" hashValue="SW/UkZ+Bl13eSHqI/KjJNJbAcYpNwMNqjzyJ1SgL7WVzRsJ3s0c2NCSGqT9V59TKVKEhcMNlhilfv7Wt3N6QJg==" saltValue="+rrSDeoeGXIxWFn9WKHe5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39" t="s">
        <v>3</v>
      </c>
      <c r="D47" s="1139"/>
      <c r="E47" s="1140"/>
      <c r="F47" s="11">
        <v>4.75</v>
      </c>
      <c r="G47" s="12">
        <v>4.6100000000000003</v>
      </c>
      <c r="H47" s="12">
        <v>4.43</v>
      </c>
      <c r="I47" s="12">
        <v>11.54</v>
      </c>
      <c r="J47" s="13">
        <v>14.36</v>
      </c>
    </row>
    <row r="48" spans="2:10" ht="57.75" customHeight="1" x14ac:dyDescent="0.15">
      <c r="B48" s="14"/>
      <c r="C48" s="1141" t="s">
        <v>4</v>
      </c>
      <c r="D48" s="1141"/>
      <c r="E48" s="1142"/>
      <c r="F48" s="15">
        <v>7.21</v>
      </c>
      <c r="G48" s="16">
        <v>3.98</v>
      </c>
      <c r="H48" s="16">
        <v>12.31</v>
      </c>
      <c r="I48" s="16">
        <v>5.4</v>
      </c>
      <c r="J48" s="17">
        <v>7.01</v>
      </c>
    </row>
    <row r="49" spans="2:10" ht="57.75" customHeight="1" thickBot="1" x14ac:dyDescent="0.2">
      <c r="B49" s="18"/>
      <c r="C49" s="1143" t="s">
        <v>5</v>
      </c>
      <c r="D49" s="1143"/>
      <c r="E49" s="1144"/>
      <c r="F49" s="19" t="s">
        <v>535</v>
      </c>
      <c r="G49" s="20" t="s">
        <v>536</v>
      </c>
      <c r="H49" s="20">
        <v>8.5</v>
      </c>
      <c r="I49" s="20" t="s">
        <v>537</v>
      </c>
      <c r="J49" s="21">
        <v>1.6</v>
      </c>
    </row>
    <row r="50" spans="2:10" x14ac:dyDescent="0.15"/>
  </sheetData>
  <sheetProtection algorithmName="SHA-512" hashValue="f8OPYvNgxcVJnRYMzkQva0KHrE5IYfLeOSbJAafJV2Cii+1nf2TNheHXlcKAoGvsQTIRK309SLL/h/eIinMSyg==" saltValue="gqE/7ifhuxLVgsuFjMe2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51" t="s">
        <v>538</v>
      </c>
      <c r="D34" s="1151"/>
      <c r="E34" s="1152"/>
      <c r="F34" s="32" t="s">
        <v>539</v>
      </c>
      <c r="G34" s="33" t="s">
        <v>540</v>
      </c>
      <c r="H34" s="33" t="s">
        <v>541</v>
      </c>
      <c r="I34" s="33" t="s">
        <v>542</v>
      </c>
      <c r="J34" s="34" t="s">
        <v>543</v>
      </c>
      <c r="K34" s="22"/>
      <c r="L34" s="22"/>
      <c r="M34" s="22"/>
      <c r="N34" s="22"/>
      <c r="O34" s="22"/>
      <c r="P34" s="22"/>
    </row>
    <row r="35" spans="1:16" ht="39" customHeight="1" x14ac:dyDescent="0.15">
      <c r="A35" s="22"/>
      <c r="B35" s="35"/>
      <c r="C35" s="1145" t="s">
        <v>544</v>
      </c>
      <c r="D35" s="1146"/>
      <c r="E35" s="1147"/>
      <c r="F35" s="36">
        <v>8.66</v>
      </c>
      <c r="G35" s="37">
        <v>9.34</v>
      </c>
      <c r="H35" s="37">
        <v>9.41</v>
      </c>
      <c r="I35" s="37">
        <v>9.9600000000000009</v>
      </c>
      <c r="J35" s="38">
        <v>10.220000000000001</v>
      </c>
      <c r="K35" s="22"/>
      <c r="L35" s="22"/>
      <c r="M35" s="22"/>
      <c r="N35" s="22"/>
      <c r="O35" s="22"/>
      <c r="P35" s="22"/>
    </row>
    <row r="36" spans="1:16" ht="39" customHeight="1" x14ac:dyDescent="0.15">
      <c r="A36" s="22"/>
      <c r="B36" s="35"/>
      <c r="C36" s="1145" t="s">
        <v>545</v>
      </c>
      <c r="D36" s="1146"/>
      <c r="E36" s="1147"/>
      <c r="F36" s="36">
        <v>10.6</v>
      </c>
      <c r="G36" s="37">
        <v>6.88</v>
      </c>
      <c r="H36" s="37">
        <v>14.88</v>
      </c>
      <c r="I36" s="37">
        <v>7.9</v>
      </c>
      <c r="J36" s="38">
        <v>9.1999999999999993</v>
      </c>
      <c r="K36" s="22"/>
      <c r="L36" s="22"/>
      <c r="M36" s="22"/>
      <c r="N36" s="22"/>
      <c r="O36" s="22"/>
      <c r="P36" s="22"/>
    </row>
    <row r="37" spans="1:16" ht="39" customHeight="1" x14ac:dyDescent="0.15">
      <c r="A37" s="22"/>
      <c r="B37" s="35"/>
      <c r="C37" s="1145" t="s">
        <v>546</v>
      </c>
      <c r="D37" s="1146"/>
      <c r="E37" s="1147"/>
      <c r="F37" s="36">
        <v>0.13</v>
      </c>
      <c r="G37" s="37">
        <v>0.35</v>
      </c>
      <c r="H37" s="37">
        <v>0.7</v>
      </c>
      <c r="I37" s="37">
        <v>1.1299999999999999</v>
      </c>
      <c r="J37" s="38">
        <v>1.8</v>
      </c>
      <c r="K37" s="22"/>
      <c r="L37" s="22"/>
      <c r="M37" s="22"/>
      <c r="N37" s="22"/>
      <c r="O37" s="22"/>
      <c r="P37" s="22"/>
    </row>
    <row r="38" spans="1:16" ht="39" customHeight="1" x14ac:dyDescent="0.15">
      <c r="A38" s="22"/>
      <c r="B38" s="35"/>
      <c r="C38" s="1145" t="s">
        <v>547</v>
      </c>
      <c r="D38" s="1146"/>
      <c r="E38" s="1147"/>
      <c r="F38" s="36">
        <v>0.17</v>
      </c>
      <c r="G38" s="37">
        <v>0.59</v>
      </c>
      <c r="H38" s="37">
        <v>1.35</v>
      </c>
      <c r="I38" s="37">
        <v>2.33</v>
      </c>
      <c r="J38" s="38">
        <v>0.83</v>
      </c>
      <c r="K38" s="22"/>
      <c r="L38" s="22"/>
      <c r="M38" s="22"/>
      <c r="N38" s="22"/>
      <c r="O38" s="22"/>
      <c r="P38" s="22"/>
    </row>
    <row r="39" spans="1:16" ht="39" customHeight="1" x14ac:dyDescent="0.15">
      <c r="A39" s="22"/>
      <c r="B39" s="35"/>
      <c r="C39" s="1145" t="s">
        <v>548</v>
      </c>
      <c r="D39" s="1146"/>
      <c r="E39" s="1147"/>
      <c r="F39" s="36">
        <v>0.26</v>
      </c>
      <c r="G39" s="37">
        <v>0.23</v>
      </c>
      <c r="H39" s="37">
        <v>0.24</v>
      </c>
      <c r="I39" s="37">
        <v>0.24</v>
      </c>
      <c r="J39" s="38">
        <v>0.25</v>
      </c>
      <c r="K39" s="22"/>
      <c r="L39" s="22"/>
      <c r="M39" s="22"/>
      <c r="N39" s="22"/>
      <c r="O39" s="22"/>
      <c r="P39" s="22"/>
    </row>
    <row r="40" spans="1:16" ht="39" customHeight="1" x14ac:dyDescent="0.15">
      <c r="A40" s="22"/>
      <c r="B40" s="35"/>
      <c r="C40" s="1145" t="s">
        <v>549</v>
      </c>
      <c r="D40" s="1146"/>
      <c r="E40" s="1147"/>
      <c r="F40" s="36">
        <v>0</v>
      </c>
      <c r="G40" s="37">
        <v>0</v>
      </c>
      <c r="H40" s="37">
        <v>0</v>
      </c>
      <c r="I40" s="37">
        <v>0</v>
      </c>
      <c r="J40" s="38">
        <v>0.22</v>
      </c>
      <c r="K40" s="22"/>
      <c r="L40" s="22"/>
      <c r="M40" s="22"/>
      <c r="N40" s="22"/>
      <c r="O40" s="22"/>
      <c r="P40" s="22"/>
    </row>
    <row r="41" spans="1:16" ht="39" customHeight="1" x14ac:dyDescent="0.15">
      <c r="A41" s="22"/>
      <c r="B41" s="35"/>
      <c r="C41" s="1145" t="s">
        <v>550</v>
      </c>
      <c r="D41" s="1146"/>
      <c r="E41" s="1147"/>
      <c r="F41" s="36">
        <v>0</v>
      </c>
      <c r="G41" s="37">
        <v>0</v>
      </c>
      <c r="H41" s="37">
        <v>0</v>
      </c>
      <c r="I41" s="37">
        <v>0</v>
      </c>
      <c r="J41" s="38">
        <v>0.02</v>
      </c>
      <c r="K41" s="22"/>
      <c r="L41" s="22"/>
      <c r="M41" s="22"/>
      <c r="N41" s="22"/>
      <c r="O41" s="22"/>
      <c r="P41" s="22"/>
    </row>
    <row r="42" spans="1:16" ht="39" customHeight="1" x14ac:dyDescent="0.15">
      <c r="A42" s="22"/>
      <c r="B42" s="39"/>
      <c r="C42" s="1145" t="s">
        <v>551</v>
      </c>
      <c r="D42" s="1146"/>
      <c r="E42" s="1147"/>
      <c r="F42" s="36" t="s">
        <v>491</v>
      </c>
      <c r="G42" s="37" t="s">
        <v>491</v>
      </c>
      <c r="H42" s="37" t="s">
        <v>491</v>
      </c>
      <c r="I42" s="37" t="s">
        <v>491</v>
      </c>
      <c r="J42" s="38" t="s">
        <v>491</v>
      </c>
      <c r="K42" s="22"/>
      <c r="L42" s="22"/>
      <c r="M42" s="22"/>
      <c r="N42" s="22"/>
      <c r="O42" s="22"/>
      <c r="P42" s="22"/>
    </row>
    <row r="43" spans="1:16" ht="39" customHeight="1" thickBot="1" x14ac:dyDescent="0.2">
      <c r="A43" s="22"/>
      <c r="B43" s="40"/>
      <c r="C43" s="1148" t="s">
        <v>552</v>
      </c>
      <c r="D43" s="1149"/>
      <c r="E43" s="1150"/>
      <c r="F43" s="41">
        <v>0.11</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dV+I9fC1k/mM42JaJj5V+EU7FlSE47wACU9JMsNWziWTdRWKrsO0S6xaVHpJmaAkBJv46XDp9FWKnLbs9nDWQ==" saltValue="n/vaGuCDHKGVmjM2ENKT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election activeCell="P55" sqref="P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1923</v>
      </c>
      <c r="L45" s="60">
        <v>1932</v>
      </c>
      <c r="M45" s="60">
        <v>1866</v>
      </c>
      <c r="N45" s="60">
        <v>1810</v>
      </c>
      <c r="O45" s="61">
        <v>1829</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491</v>
      </c>
      <c r="L46" s="64" t="s">
        <v>491</v>
      </c>
      <c r="M46" s="64" t="s">
        <v>491</v>
      </c>
      <c r="N46" s="64" t="s">
        <v>491</v>
      </c>
      <c r="O46" s="65" t="s">
        <v>491</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491</v>
      </c>
      <c r="L47" s="64" t="s">
        <v>491</v>
      </c>
      <c r="M47" s="64" t="s">
        <v>491</v>
      </c>
      <c r="N47" s="64" t="s">
        <v>491</v>
      </c>
      <c r="O47" s="65" t="s">
        <v>491</v>
      </c>
      <c r="P47" s="48"/>
      <c r="Q47" s="48"/>
      <c r="R47" s="48"/>
      <c r="S47" s="48"/>
      <c r="T47" s="48"/>
      <c r="U47" s="48"/>
    </row>
    <row r="48" spans="1:21" ht="30.75" customHeight="1" x14ac:dyDescent="0.15">
      <c r="A48" s="48"/>
      <c r="B48" s="1155"/>
      <c r="C48" s="1156"/>
      <c r="D48" s="62"/>
      <c r="E48" s="1161" t="s">
        <v>13</v>
      </c>
      <c r="F48" s="1161"/>
      <c r="G48" s="1161"/>
      <c r="H48" s="1161"/>
      <c r="I48" s="1161"/>
      <c r="J48" s="1162"/>
      <c r="K48" s="63">
        <v>262</v>
      </c>
      <c r="L48" s="64">
        <v>281</v>
      </c>
      <c r="M48" s="64">
        <v>270</v>
      </c>
      <c r="N48" s="64">
        <v>263</v>
      </c>
      <c r="O48" s="65">
        <v>278</v>
      </c>
      <c r="P48" s="48"/>
      <c r="Q48" s="48"/>
      <c r="R48" s="48"/>
      <c r="S48" s="48"/>
      <c r="T48" s="48"/>
      <c r="U48" s="48"/>
    </row>
    <row r="49" spans="1:21" ht="30.75" customHeight="1" x14ac:dyDescent="0.15">
      <c r="A49" s="48"/>
      <c r="B49" s="1155"/>
      <c r="C49" s="1156"/>
      <c r="D49" s="62"/>
      <c r="E49" s="1161" t="s">
        <v>14</v>
      </c>
      <c r="F49" s="1161"/>
      <c r="G49" s="1161"/>
      <c r="H49" s="1161"/>
      <c r="I49" s="1161"/>
      <c r="J49" s="1162"/>
      <c r="K49" s="63">
        <v>2</v>
      </c>
      <c r="L49" s="64">
        <v>2</v>
      </c>
      <c r="M49" s="64">
        <v>2</v>
      </c>
      <c r="N49" s="64">
        <v>2</v>
      </c>
      <c r="O49" s="65">
        <v>2</v>
      </c>
      <c r="P49" s="48"/>
      <c r="Q49" s="48"/>
      <c r="R49" s="48"/>
      <c r="S49" s="48"/>
      <c r="T49" s="48"/>
      <c r="U49" s="48"/>
    </row>
    <row r="50" spans="1:21" ht="30.75" customHeight="1" x14ac:dyDescent="0.15">
      <c r="A50" s="48"/>
      <c r="B50" s="1155"/>
      <c r="C50" s="1156"/>
      <c r="D50" s="62"/>
      <c r="E50" s="1161" t="s">
        <v>15</v>
      </c>
      <c r="F50" s="1161"/>
      <c r="G50" s="1161"/>
      <c r="H50" s="1161"/>
      <c r="I50" s="1161"/>
      <c r="J50" s="1162"/>
      <c r="K50" s="63">
        <v>27</v>
      </c>
      <c r="L50" s="64">
        <v>22</v>
      </c>
      <c r="M50" s="64">
        <v>10</v>
      </c>
      <c r="N50" s="64">
        <v>10</v>
      </c>
      <c r="O50" s="65">
        <v>15</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491</v>
      </c>
      <c r="L51" s="64" t="s">
        <v>491</v>
      </c>
      <c r="M51" s="64" t="s">
        <v>491</v>
      </c>
      <c r="N51" s="64">
        <v>0</v>
      </c>
      <c r="O51" s="65">
        <v>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1382</v>
      </c>
      <c r="L52" s="64">
        <v>1365</v>
      </c>
      <c r="M52" s="64">
        <v>1416</v>
      </c>
      <c r="N52" s="64">
        <v>1437</v>
      </c>
      <c r="O52" s="65">
        <v>1220</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832</v>
      </c>
      <c r="L53" s="69">
        <v>872</v>
      </c>
      <c r="M53" s="69">
        <v>732</v>
      </c>
      <c r="N53" s="69">
        <v>648</v>
      </c>
      <c r="O53" s="70">
        <v>904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553</v>
      </c>
      <c r="L57" s="81" t="s">
        <v>554</v>
      </c>
      <c r="M57" s="81" t="s">
        <v>555</v>
      </c>
      <c r="N57" s="81" t="s">
        <v>556</v>
      </c>
      <c r="O57" s="82" t="s">
        <v>557</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UfJCsGz0DYQfWjfcFQYYU/tuxnzKDoy2S3vn5Vz4nQfFTR5ortdN+LbrjtiTDe1pTT/g8fk0UlfM4bhLAGvzA==" saltValue="Q+0fe9wYfuy3nvR8pA5n8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90" zoomScaleNormal="9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530</v>
      </c>
      <c r="J40" s="103" t="s">
        <v>531</v>
      </c>
      <c r="K40" s="103" t="s">
        <v>532</v>
      </c>
      <c r="L40" s="103" t="s">
        <v>533</v>
      </c>
      <c r="M40" s="104" t="s">
        <v>534</v>
      </c>
    </row>
    <row r="41" spans="2:13" ht="27.75" customHeight="1" x14ac:dyDescent="0.15">
      <c r="B41" s="1184" t="s">
        <v>30</v>
      </c>
      <c r="C41" s="1185"/>
      <c r="D41" s="105"/>
      <c r="E41" s="1190" t="s">
        <v>31</v>
      </c>
      <c r="F41" s="1190"/>
      <c r="G41" s="1190"/>
      <c r="H41" s="1191"/>
      <c r="I41" s="355">
        <v>17237</v>
      </c>
      <c r="J41" s="356">
        <v>16928</v>
      </c>
      <c r="K41" s="356">
        <v>17574</v>
      </c>
      <c r="L41" s="356">
        <v>17003</v>
      </c>
      <c r="M41" s="357">
        <v>16842</v>
      </c>
    </row>
    <row r="42" spans="2:13" ht="27.75" customHeight="1" x14ac:dyDescent="0.15">
      <c r="B42" s="1186"/>
      <c r="C42" s="1187"/>
      <c r="D42" s="106"/>
      <c r="E42" s="1192" t="s">
        <v>32</v>
      </c>
      <c r="F42" s="1192"/>
      <c r="G42" s="1192"/>
      <c r="H42" s="1193"/>
      <c r="I42" s="358">
        <v>59</v>
      </c>
      <c r="J42" s="359">
        <v>39</v>
      </c>
      <c r="K42" s="359">
        <v>30</v>
      </c>
      <c r="L42" s="359">
        <v>21</v>
      </c>
      <c r="M42" s="360">
        <v>6</v>
      </c>
    </row>
    <row r="43" spans="2:13" ht="27.75" customHeight="1" x14ac:dyDescent="0.15">
      <c r="B43" s="1186"/>
      <c r="C43" s="1187"/>
      <c r="D43" s="106"/>
      <c r="E43" s="1192" t="s">
        <v>33</v>
      </c>
      <c r="F43" s="1192"/>
      <c r="G43" s="1192"/>
      <c r="H43" s="1193"/>
      <c r="I43" s="358">
        <v>3584</v>
      </c>
      <c r="J43" s="359">
        <v>3661</v>
      </c>
      <c r="K43" s="359">
        <v>3528</v>
      </c>
      <c r="L43" s="359">
        <v>3510</v>
      </c>
      <c r="M43" s="360">
        <v>3471</v>
      </c>
    </row>
    <row r="44" spans="2:13" ht="27.75" customHeight="1" x14ac:dyDescent="0.15">
      <c r="B44" s="1186"/>
      <c r="C44" s="1187"/>
      <c r="D44" s="106"/>
      <c r="E44" s="1192" t="s">
        <v>34</v>
      </c>
      <c r="F44" s="1192"/>
      <c r="G44" s="1192"/>
      <c r="H44" s="1193"/>
      <c r="I44" s="358">
        <v>7</v>
      </c>
      <c r="J44" s="359">
        <v>6</v>
      </c>
      <c r="K44" s="359">
        <v>4</v>
      </c>
      <c r="L44" s="359">
        <v>3</v>
      </c>
      <c r="M44" s="360">
        <v>1</v>
      </c>
    </row>
    <row r="45" spans="2:13" ht="27.75" customHeight="1" x14ac:dyDescent="0.15">
      <c r="B45" s="1186"/>
      <c r="C45" s="1187"/>
      <c r="D45" s="106"/>
      <c r="E45" s="1192" t="s">
        <v>35</v>
      </c>
      <c r="F45" s="1192"/>
      <c r="G45" s="1192"/>
      <c r="H45" s="1193"/>
      <c r="I45" s="358">
        <v>1665</v>
      </c>
      <c r="J45" s="359">
        <v>1609</v>
      </c>
      <c r="K45" s="359">
        <v>1638</v>
      </c>
      <c r="L45" s="359">
        <v>1511</v>
      </c>
      <c r="M45" s="360">
        <v>1566</v>
      </c>
    </row>
    <row r="46" spans="2:13" ht="27.75" customHeight="1" x14ac:dyDescent="0.15">
      <c r="B46" s="1186"/>
      <c r="C46" s="1187"/>
      <c r="D46" s="107"/>
      <c r="E46" s="1192" t="s">
        <v>36</v>
      </c>
      <c r="F46" s="1192"/>
      <c r="G46" s="1192"/>
      <c r="H46" s="1193"/>
      <c r="I46" s="358" t="s">
        <v>491</v>
      </c>
      <c r="J46" s="359" t="s">
        <v>491</v>
      </c>
      <c r="K46" s="359" t="s">
        <v>491</v>
      </c>
      <c r="L46" s="359" t="s">
        <v>491</v>
      </c>
      <c r="M46" s="360" t="s">
        <v>491</v>
      </c>
    </row>
    <row r="47" spans="2:13" ht="27.75" customHeight="1" x14ac:dyDescent="0.15">
      <c r="B47" s="1186"/>
      <c r="C47" s="1187"/>
      <c r="D47" s="108"/>
      <c r="E47" s="1194" t="s">
        <v>37</v>
      </c>
      <c r="F47" s="1195"/>
      <c r="G47" s="1195"/>
      <c r="H47" s="1196"/>
      <c r="I47" s="358" t="s">
        <v>491</v>
      </c>
      <c r="J47" s="359" t="s">
        <v>491</v>
      </c>
      <c r="K47" s="359" t="s">
        <v>491</v>
      </c>
      <c r="L47" s="359" t="s">
        <v>491</v>
      </c>
      <c r="M47" s="360" t="s">
        <v>491</v>
      </c>
    </row>
    <row r="48" spans="2:13" ht="27.75" customHeight="1" x14ac:dyDescent="0.15">
      <c r="B48" s="1186"/>
      <c r="C48" s="1187"/>
      <c r="D48" s="106"/>
      <c r="E48" s="1192" t="s">
        <v>38</v>
      </c>
      <c r="F48" s="1192"/>
      <c r="G48" s="1192"/>
      <c r="H48" s="1193"/>
      <c r="I48" s="358" t="s">
        <v>491</v>
      </c>
      <c r="J48" s="359" t="s">
        <v>491</v>
      </c>
      <c r="K48" s="359" t="s">
        <v>491</v>
      </c>
      <c r="L48" s="359" t="s">
        <v>491</v>
      </c>
      <c r="M48" s="360" t="s">
        <v>491</v>
      </c>
    </row>
    <row r="49" spans="2:13" ht="27.75" customHeight="1" x14ac:dyDescent="0.15">
      <c r="B49" s="1188"/>
      <c r="C49" s="1189"/>
      <c r="D49" s="106"/>
      <c r="E49" s="1192" t="s">
        <v>39</v>
      </c>
      <c r="F49" s="1192"/>
      <c r="G49" s="1192"/>
      <c r="H49" s="1193"/>
      <c r="I49" s="358" t="s">
        <v>491</v>
      </c>
      <c r="J49" s="359" t="s">
        <v>491</v>
      </c>
      <c r="K49" s="359" t="s">
        <v>491</v>
      </c>
      <c r="L49" s="359" t="s">
        <v>491</v>
      </c>
      <c r="M49" s="360" t="s">
        <v>491</v>
      </c>
    </row>
    <row r="50" spans="2:13" ht="27.75" customHeight="1" x14ac:dyDescent="0.15">
      <c r="B50" s="1197" t="s">
        <v>40</v>
      </c>
      <c r="C50" s="1198"/>
      <c r="D50" s="109"/>
      <c r="E50" s="1192" t="s">
        <v>41</v>
      </c>
      <c r="F50" s="1192"/>
      <c r="G50" s="1192"/>
      <c r="H50" s="1193"/>
      <c r="I50" s="358">
        <v>3295</v>
      </c>
      <c r="J50" s="359">
        <v>4691</v>
      </c>
      <c r="K50" s="359">
        <v>5893</v>
      </c>
      <c r="L50" s="359">
        <v>7465</v>
      </c>
      <c r="M50" s="360">
        <v>8448</v>
      </c>
    </row>
    <row r="51" spans="2:13" ht="27.75" customHeight="1" x14ac:dyDescent="0.15">
      <c r="B51" s="1186"/>
      <c r="C51" s="1187"/>
      <c r="D51" s="106"/>
      <c r="E51" s="1192" t="s">
        <v>42</v>
      </c>
      <c r="F51" s="1192"/>
      <c r="G51" s="1192"/>
      <c r="H51" s="1193"/>
      <c r="I51" s="358">
        <v>177</v>
      </c>
      <c r="J51" s="359">
        <v>95</v>
      </c>
      <c r="K51" s="359">
        <v>43</v>
      </c>
      <c r="L51" s="359">
        <v>1</v>
      </c>
      <c r="M51" s="360">
        <v>45</v>
      </c>
    </row>
    <row r="52" spans="2:13" ht="27.75" customHeight="1" x14ac:dyDescent="0.15">
      <c r="B52" s="1188"/>
      <c r="C52" s="1189"/>
      <c r="D52" s="106"/>
      <c r="E52" s="1192" t="s">
        <v>43</v>
      </c>
      <c r="F52" s="1192"/>
      <c r="G52" s="1192"/>
      <c r="H52" s="1193"/>
      <c r="I52" s="358">
        <v>13511</v>
      </c>
      <c r="J52" s="359">
        <v>13869</v>
      </c>
      <c r="K52" s="359">
        <v>14067</v>
      </c>
      <c r="L52" s="359">
        <v>13804</v>
      </c>
      <c r="M52" s="360">
        <v>13860</v>
      </c>
    </row>
    <row r="53" spans="2:13" ht="27.75" customHeight="1" thickBot="1" x14ac:dyDescent="0.2">
      <c r="B53" s="1199" t="s">
        <v>19</v>
      </c>
      <c r="C53" s="1200"/>
      <c r="D53" s="110"/>
      <c r="E53" s="1201" t="s">
        <v>44</v>
      </c>
      <c r="F53" s="1201"/>
      <c r="G53" s="1201"/>
      <c r="H53" s="1202"/>
      <c r="I53" s="361">
        <v>5570</v>
      </c>
      <c r="J53" s="362">
        <v>3587</v>
      </c>
      <c r="K53" s="362">
        <v>2771</v>
      </c>
      <c r="L53" s="362">
        <v>777</v>
      </c>
      <c r="M53" s="363">
        <v>-466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SQCu+chLegCCbD3Hrbu2sbzvZS70RBVp0lc0YvEN75ibij13vxoimo9Fpz9NoHah5FFThxWPtjzr6SZd8thlQQ==" saltValue="GVIQfLp/LwA3KI86hxrAX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C58" sqref="C58:E5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532</v>
      </c>
      <c r="G54" s="119" t="s">
        <v>533</v>
      </c>
      <c r="H54" s="120" t="s">
        <v>534</v>
      </c>
    </row>
    <row r="55" spans="2:8" ht="52.5" customHeight="1" x14ac:dyDescent="0.15">
      <c r="B55" s="121"/>
      <c r="C55" s="1211" t="s">
        <v>46</v>
      </c>
      <c r="D55" s="1211"/>
      <c r="E55" s="1212"/>
      <c r="F55" s="122">
        <v>331</v>
      </c>
      <c r="G55" s="122">
        <v>832</v>
      </c>
      <c r="H55" s="123">
        <v>1032</v>
      </c>
    </row>
    <row r="56" spans="2:8" ht="52.5" customHeight="1" x14ac:dyDescent="0.15">
      <c r="B56" s="124"/>
      <c r="C56" s="1213" t="s">
        <v>47</v>
      </c>
      <c r="D56" s="1213"/>
      <c r="E56" s="1214"/>
      <c r="F56" s="125">
        <v>1761</v>
      </c>
      <c r="G56" s="125">
        <v>2062</v>
      </c>
      <c r="H56" s="126">
        <v>1728</v>
      </c>
    </row>
    <row r="57" spans="2:8" ht="53.25" customHeight="1" x14ac:dyDescent="0.15">
      <c r="B57" s="124"/>
      <c r="C57" s="1215" t="s">
        <v>48</v>
      </c>
      <c r="D57" s="1215"/>
      <c r="E57" s="1216"/>
      <c r="F57" s="127">
        <v>3821</v>
      </c>
      <c r="G57" s="127">
        <v>4651</v>
      </c>
      <c r="H57" s="128">
        <v>5619</v>
      </c>
    </row>
    <row r="58" spans="2:8" ht="45.75" customHeight="1" x14ac:dyDescent="0.15">
      <c r="B58" s="129"/>
      <c r="C58" s="1203" t="s">
        <v>571</v>
      </c>
      <c r="D58" s="1204"/>
      <c r="E58" s="1205"/>
      <c r="F58" s="130">
        <v>2541</v>
      </c>
      <c r="G58" s="130">
        <v>3312</v>
      </c>
      <c r="H58" s="131">
        <v>4066</v>
      </c>
    </row>
    <row r="59" spans="2:8" ht="45.75" customHeight="1" x14ac:dyDescent="0.15">
      <c r="B59" s="129"/>
      <c r="C59" s="1203" t="s">
        <v>572</v>
      </c>
      <c r="D59" s="1204"/>
      <c r="E59" s="1205"/>
      <c r="F59" s="130">
        <v>512</v>
      </c>
      <c r="G59" s="130">
        <v>616</v>
      </c>
      <c r="H59" s="131">
        <v>719</v>
      </c>
    </row>
    <row r="60" spans="2:8" ht="45.75" customHeight="1" x14ac:dyDescent="0.15">
      <c r="B60" s="129"/>
      <c r="C60" s="1203" t="s">
        <v>573</v>
      </c>
      <c r="D60" s="1204"/>
      <c r="E60" s="1205"/>
      <c r="F60" s="130">
        <v>410</v>
      </c>
      <c r="G60" s="130">
        <v>512</v>
      </c>
      <c r="H60" s="131">
        <v>517</v>
      </c>
    </row>
    <row r="61" spans="2:8" ht="45.75" customHeight="1" x14ac:dyDescent="0.15">
      <c r="B61" s="129"/>
      <c r="C61" s="1203" t="s">
        <v>575</v>
      </c>
      <c r="D61" s="1204"/>
      <c r="E61" s="1205"/>
      <c r="F61" s="130">
        <v>46</v>
      </c>
      <c r="G61" s="130">
        <v>54</v>
      </c>
      <c r="H61" s="131">
        <v>57</v>
      </c>
    </row>
    <row r="62" spans="2:8" ht="45.75" customHeight="1" thickBot="1" x14ac:dyDescent="0.2">
      <c r="B62" s="132"/>
      <c r="C62" s="1206" t="s">
        <v>574</v>
      </c>
      <c r="D62" s="1207"/>
      <c r="E62" s="1208"/>
      <c r="F62" s="133">
        <v>55</v>
      </c>
      <c r="G62" s="133">
        <v>55</v>
      </c>
      <c r="H62" s="134">
        <v>55</v>
      </c>
    </row>
    <row r="63" spans="2:8" ht="52.5" customHeight="1" thickBot="1" x14ac:dyDescent="0.2">
      <c r="B63" s="135"/>
      <c r="C63" s="1209" t="s">
        <v>49</v>
      </c>
      <c r="D63" s="1209"/>
      <c r="E63" s="1210"/>
      <c r="F63" s="136">
        <v>5913</v>
      </c>
      <c r="G63" s="136">
        <v>7544</v>
      </c>
      <c r="H63" s="137">
        <v>8379</v>
      </c>
    </row>
    <row r="64" spans="2:8" x14ac:dyDescent="0.15"/>
  </sheetData>
  <sheetProtection algorithmName="SHA-512" hashValue="XTkMhIDNztTv6DJanO3hkZ39IWXq2HdKvIco4XjIBPBWTTAl+X+F/3mh4WSVX9qXwr7eCytvkO00PpTm+EAZSw==" saltValue="F/DkXelccbEkKCAsMWR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529</v>
      </c>
      <c r="G2" s="151"/>
      <c r="H2" s="152"/>
    </row>
    <row r="3" spans="1:8" x14ac:dyDescent="0.15">
      <c r="A3" s="148" t="s">
        <v>522</v>
      </c>
      <c r="B3" s="153"/>
      <c r="C3" s="154"/>
      <c r="D3" s="155">
        <v>129864</v>
      </c>
      <c r="E3" s="156"/>
      <c r="F3" s="157">
        <v>94081</v>
      </c>
      <c r="G3" s="158"/>
      <c r="H3" s="159"/>
    </row>
    <row r="4" spans="1:8" x14ac:dyDescent="0.15">
      <c r="A4" s="160"/>
      <c r="B4" s="161"/>
      <c r="C4" s="162"/>
      <c r="D4" s="163">
        <v>40288</v>
      </c>
      <c r="E4" s="164"/>
      <c r="F4" s="165">
        <v>48949</v>
      </c>
      <c r="G4" s="166"/>
      <c r="H4" s="167"/>
    </row>
    <row r="5" spans="1:8" x14ac:dyDescent="0.15">
      <c r="A5" s="148" t="s">
        <v>524</v>
      </c>
      <c r="B5" s="153"/>
      <c r="C5" s="154"/>
      <c r="D5" s="155">
        <v>64089</v>
      </c>
      <c r="E5" s="156"/>
      <c r="F5" s="157">
        <v>92632</v>
      </c>
      <c r="G5" s="158"/>
      <c r="H5" s="159"/>
    </row>
    <row r="6" spans="1:8" x14ac:dyDescent="0.15">
      <c r="A6" s="160"/>
      <c r="B6" s="161"/>
      <c r="C6" s="162"/>
      <c r="D6" s="163">
        <v>27811</v>
      </c>
      <c r="E6" s="164"/>
      <c r="F6" s="165">
        <v>47978</v>
      </c>
      <c r="G6" s="166"/>
      <c r="H6" s="167"/>
    </row>
    <row r="7" spans="1:8" x14ac:dyDescent="0.15">
      <c r="A7" s="148" t="s">
        <v>525</v>
      </c>
      <c r="B7" s="153"/>
      <c r="C7" s="154"/>
      <c r="D7" s="155">
        <v>153117</v>
      </c>
      <c r="E7" s="156"/>
      <c r="F7" s="157">
        <v>96469</v>
      </c>
      <c r="G7" s="158"/>
      <c r="H7" s="159"/>
    </row>
    <row r="8" spans="1:8" x14ac:dyDescent="0.15">
      <c r="A8" s="160"/>
      <c r="B8" s="161"/>
      <c r="C8" s="162"/>
      <c r="D8" s="163">
        <v>108612</v>
      </c>
      <c r="E8" s="164"/>
      <c r="F8" s="165">
        <v>49775</v>
      </c>
      <c r="G8" s="166"/>
      <c r="H8" s="167"/>
    </row>
    <row r="9" spans="1:8" x14ac:dyDescent="0.15">
      <c r="A9" s="148" t="s">
        <v>526</v>
      </c>
      <c r="B9" s="153"/>
      <c r="C9" s="154"/>
      <c r="D9" s="155">
        <v>107997</v>
      </c>
      <c r="E9" s="156"/>
      <c r="F9" s="157">
        <v>85743</v>
      </c>
      <c r="G9" s="158"/>
      <c r="H9" s="159"/>
    </row>
    <row r="10" spans="1:8" x14ac:dyDescent="0.15">
      <c r="A10" s="160"/>
      <c r="B10" s="161"/>
      <c r="C10" s="162"/>
      <c r="D10" s="163">
        <v>45583</v>
      </c>
      <c r="E10" s="164"/>
      <c r="F10" s="165">
        <v>45231</v>
      </c>
      <c r="G10" s="166"/>
      <c r="H10" s="167"/>
    </row>
    <row r="11" spans="1:8" x14ac:dyDescent="0.15">
      <c r="A11" s="148" t="s">
        <v>527</v>
      </c>
      <c r="B11" s="153"/>
      <c r="C11" s="154"/>
      <c r="D11" s="155">
        <v>163029</v>
      </c>
      <c r="E11" s="156"/>
      <c r="F11" s="157">
        <v>92509</v>
      </c>
      <c r="G11" s="158"/>
      <c r="H11" s="159"/>
    </row>
    <row r="12" spans="1:8" x14ac:dyDescent="0.15">
      <c r="A12" s="160"/>
      <c r="B12" s="161"/>
      <c r="C12" s="168"/>
      <c r="D12" s="163">
        <v>51378</v>
      </c>
      <c r="E12" s="164"/>
      <c r="F12" s="165">
        <v>52274</v>
      </c>
      <c r="G12" s="166"/>
      <c r="H12" s="167"/>
    </row>
    <row r="13" spans="1:8" x14ac:dyDescent="0.15">
      <c r="A13" s="148"/>
      <c r="B13" s="153"/>
      <c r="C13" s="169"/>
      <c r="D13" s="170">
        <v>123619</v>
      </c>
      <c r="E13" s="171"/>
      <c r="F13" s="172">
        <v>92287</v>
      </c>
      <c r="G13" s="173"/>
      <c r="H13" s="159"/>
    </row>
    <row r="14" spans="1:8" x14ac:dyDescent="0.15">
      <c r="A14" s="160"/>
      <c r="B14" s="161"/>
      <c r="C14" s="162"/>
      <c r="D14" s="163">
        <v>54734</v>
      </c>
      <c r="E14" s="164"/>
      <c r="F14" s="165">
        <v>48841</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7.21</v>
      </c>
      <c r="C19" s="174">
        <f>ROUND(VALUE(SUBSTITUTE(実質収支比率等に係る経年分析!G$48,"▲","-")),2)</f>
        <v>3.98</v>
      </c>
      <c r="D19" s="174">
        <f>ROUND(VALUE(SUBSTITUTE(実質収支比率等に係る経年分析!H$48,"▲","-")),2)</f>
        <v>12.31</v>
      </c>
      <c r="E19" s="174">
        <f>ROUND(VALUE(SUBSTITUTE(実質収支比率等に係る経年分析!I$48,"▲","-")),2)</f>
        <v>5.4</v>
      </c>
      <c r="F19" s="174">
        <f>ROUND(VALUE(SUBSTITUTE(実質収支比率等に係る経年分析!J$48,"▲","-")),2)</f>
        <v>7.01</v>
      </c>
    </row>
    <row r="20" spans="1:11" x14ac:dyDescent="0.15">
      <c r="A20" s="174" t="s">
        <v>53</v>
      </c>
      <c r="B20" s="174">
        <f>ROUND(VALUE(SUBSTITUTE(実質収支比率等に係る経年分析!F$47,"▲","-")),2)</f>
        <v>4.75</v>
      </c>
      <c r="C20" s="174">
        <f>ROUND(VALUE(SUBSTITUTE(実質収支比率等に係る経年分析!G$47,"▲","-")),2)</f>
        <v>4.6100000000000003</v>
      </c>
      <c r="D20" s="174">
        <f>ROUND(VALUE(SUBSTITUTE(実質収支比率等に係る経年分析!H$47,"▲","-")),2)</f>
        <v>4.43</v>
      </c>
      <c r="E20" s="174">
        <f>ROUND(VALUE(SUBSTITUTE(実質収支比率等に係る経年分析!I$47,"▲","-")),2)</f>
        <v>11.54</v>
      </c>
      <c r="F20" s="174">
        <f>ROUND(VALUE(SUBSTITUTE(実質収支比率等に係る経年分析!J$47,"▲","-")),2)</f>
        <v>14.36</v>
      </c>
    </row>
    <row r="21" spans="1:11" x14ac:dyDescent="0.15">
      <c r="A21" s="174" t="s">
        <v>54</v>
      </c>
      <c r="B21" s="174">
        <f>IF(ISNUMBER(VALUE(SUBSTITUTE(実質収支比率等に係る経年分析!F$49,"▲","-"))),ROUND(VALUE(SUBSTITUTE(実質収支比率等に係る経年分析!F$49,"▲","-")),2),NA())</f>
        <v>-1.04</v>
      </c>
      <c r="C21" s="174">
        <f>IF(ISNUMBER(VALUE(SUBSTITUTE(実質収支比率等に係る経年分析!G$49,"▲","-"))),ROUND(VALUE(SUBSTITUTE(実質収支比率等に係る経年分析!G$49,"▲","-")),2),NA())</f>
        <v>-3</v>
      </c>
      <c r="D21" s="174">
        <f>IF(ISNUMBER(VALUE(SUBSTITUTE(実質収支比率等に係る経年分析!H$49,"▲","-"))),ROUND(VALUE(SUBSTITUTE(実質収支比率等に係る経年分析!H$49,"▲","-")),2),NA())</f>
        <v>8.5</v>
      </c>
      <c r="E21" s="174">
        <f>IF(ISNUMBER(VALUE(SUBSTITUTE(実質収支比率等に係る経年分析!I$49,"▲","-"))),ROUND(VALUE(SUBSTITUTE(実質収支比率等に係る経年分析!I$49,"▲","-")),2),NA())</f>
        <v>-7.38</v>
      </c>
      <c r="F21" s="174">
        <f>IF(ISNUMBER(VALUE(SUBSTITUTE(実質収支比率等に係る経年分析!J$49,"▲","-"))),ROUND(VALUE(SUBSTITUTE(実質収支比率等に係る経年分析!J$49,"▲","-")),2),NA())</f>
        <v>1.6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漁業集落排水事業特別会計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15">
      <c r="A30" s="175" t="str">
        <f>IF(連結実質赤字比率に係る赤字・黒字の構成分析!C$40="",NA(),連結実質赤字比率に係る赤字・黒字の構成分析!C$40)</f>
        <v>下水道事業特別会計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0.22</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0.25</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1.35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2.33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0.83</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1.1299999999999999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1.8</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6.88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14.88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9.1999999999999993</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8.66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9.34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9.41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9.9600000000000009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10.220000000000001</v>
      </c>
    </row>
    <row r="36" spans="1:16" x14ac:dyDescent="0.15">
      <c r="A36" s="175" t="str">
        <f>IF(連結実質赤字比率に係る赤字・黒字の構成分析!C$34="",NA(),連結実質赤字比率に係る赤字・黒字の構成分析!C$34)</f>
        <v>住宅新築資金等貸付事業特別会計</v>
      </c>
      <c r="B36" s="175">
        <f>IF(ROUND(VALUE(SUBSTITUTE(連結実質赤字比率に係る赤字・黒字の構成分析!F$34,"▲", "-")), 2) &lt; 0, ABS(ROUND(VALUE(SUBSTITUTE(連結実質赤字比率に係る赤字・黒字の構成分析!F$34,"▲", "-")), 2)), NA())</f>
        <v>3.38</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2.89</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2.57</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2.5</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2.19</v>
      </c>
      <c r="K36" s="175" t="e">
        <f>IF(ROUND(VALUE(SUBSTITUTE(連結実質赤字比率に係る赤字・黒字の構成分析!J$34,"▲", "-")), 2) &gt;= 0, ABS(ROUND(VALUE(SUBSTITUTE(連結実質赤字比率に係る赤字・黒字の構成分析!J$34,"▲", "-")), 2)), NA())</f>
        <v>#N/A</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1382</v>
      </c>
      <c r="E42" s="176"/>
      <c r="F42" s="176"/>
      <c r="G42" s="176">
        <f>'実質公債費比率（分子）の構造'!L$52</f>
        <v>1365</v>
      </c>
      <c r="H42" s="176"/>
      <c r="I42" s="176"/>
      <c r="J42" s="176">
        <f>'実質公債費比率（分子）の構造'!M$52</f>
        <v>1416</v>
      </c>
      <c r="K42" s="176"/>
      <c r="L42" s="176"/>
      <c r="M42" s="176">
        <f>'実質公債費比率（分子）の構造'!N$52</f>
        <v>1437</v>
      </c>
      <c r="N42" s="176"/>
      <c r="O42" s="176"/>
      <c r="P42" s="176">
        <f>'実質公債費比率（分子）の構造'!O$52</f>
        <v>1220</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27</v>
      </c>
      <c r="C44" s="176"/>
      <c r="D44" s="176"/>
      <c r="E44" s="176">
        <f>'実質公債費比率（分子）の構造'!L$50</f>
        <v>22</v>
      </c>
      <c r="F44" s="176"/>
      <c r="G44" s="176"/>
      <c r="H44" s="176">
        <f>'実質公債費比率（分子）の構造'!M$50</f>
        <v>10</v>
      </c>
      <c r="I44" s="176"/>
      <c r="J44" s="176"/>
      <c r="K44" s="176">
        <f>'実質公債費比率（分子）の構造'!N$50</f>
        <v>10</v>
      </c>
      <c r="L44" s="176"/>
      <c r="M44" s="176"/>
      <c r="N44" s="176">
        <f>'実質公債費比率（分子）の構造'!O$50</f>
        <v>15</v>
      </c>
      <c r="O44" s="176"/>
      <c r="P44" s="176"/>
    </row>
    <row r="45" spans="1:16" x14ac:dyDescent="0.15">
      <c r="A45" s="176" t="s">
        <v>63</v>
      </c>
      <c r="B45" s="176">
        <f>'実質公債費比率（分子）の構造'!K$49</f>
        <v>2</v>
      </c>
      <c r="C45" s="176"/>
      <c r="D45" s="176"/>
      <c r="E45" s="176">
        <f>'実質公債費比率（分子）の構造'!L$49</f>
        <v>2</v>
      </c>
      <c r="F45" s="176"/>
      <c r="G45" s="176"/>
      <c r="H45" s="176">
        <f>'実質公債費比率（分子）の構造'!M$49</f>
        <v>2</v>
      </c>
      <c r="I45" s="176"/>
      <c r="J45" s="176"/>
      <c r="K45" s="176">
        <f>'実質公債費比率（分子）の構造'!N$49</f>
        <v>2</v>
      </c>
      <c r="L45" s="176"/>
      <c r="M45" s="176"/>
      <c r="N45" s="176">
        <f>'実質公債費比率（分子）の構造'!O$49</f>
        <v>2</v>
      </c>
      <c r="O45" s="176"/>
      <c r="P45" s="176"/>
    </row>
    <row r="46" spans="1:16" x14ac:dyDescent="0.15">
      <c r="A46" s="176" t="s">
        <v>64</v>
      </c>
      <c r="B46" s="176">
        <f>'実質公債費比率（分子）の構造'!K$48</f>
        <v>262</v>
      </c>
      <c r="C46" s="176"/>
      <c r="D46" s="176"/>
      <c r="E46" s="176">
        <f>'実質公債費比率（分子）の構造'!L$48</f>
        <v>281</v>
      </c>
      <c r="F46" s="176"/>
      <c r="G46" s="176"/>
      <c r="H46" s="176">
        <f>'実質公債費比率（分子）の構造'!M$48</f>
        <v>270</v>
      </c>
      <c r="I46" s="176"/>
      <c r="J46" s="176"/>
      <c r="K46" s="176">
        <f>'実質公債費比率（分子）の構造'!N$48</f>
        <v>263</v>
      </c>
      <c r="L46" s="176"/>
      <c r="M46" s="176"/>
      <c r="N46" s="176">
        <f>'実質公債費比率（分子）の構造'!O$48</f>
        <v>278</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1923</v>
      </c>
      <c r="C49" s="176"/>
      <c r="D49" s="176"/>
      <c r="E49" s="176">
        <f>'実質公債費比率（分子）の構造'!L$45</f>
        <v>1932</v>
      </c>
      <c r="F49" s="176"/>
      <c r="G49" s="176"/>
      <c r="H49" s="176">
        <f>'実質公債費比率（分子）の構造'!M$45</f>
        <v>1866</v>
      </c>
      <c r="I49" s="176"/>
      <c r="J49" s="176"/>
      <c r="K49" s="176">
        <f>'実質公債費比率（分子）の構造'!N$45</f>
        <v>1810</v>
      </c>
      <c r="L49" s="176"/>
      <c r="M49" s="176"/>
      <c r="N49" s="176">
        <f>'実質公債費比率（分子）の構造'!O$45</f>
        <v>1829</v>
      </c>
      <c r="O49" s="176"/>
      <c r="P49" s="176"/>
    </row>
    <row r="50" spans="1:16" x14ac:dyDescent="0.15">
      <c r="A50" s="176" t="s">
        <v>67</v>
      </c>
      <c r="B50" s="176" t="e">
        <f>NA()</f>
        <v>#N/A</v>
      </c>
      <c r="C50" s="176">
        <f>IF(ISNUMBER('実質公債費比率（分子）の構造'!K$53),'実質公債費比率（分子）の構造'!K$53,NA())</f>
        <v>832</v>
      </c>
      <c r="D50" s="176" t="e">
        <f>NA()</f>
        <v>#N/A</v>
      </c>
      <c r="E50" s="176" t="e">
        <f>NA()</f>
        <v>#N/A</v>
      </c>
      <c r="F50" s="176">
        <f>IF(ISNUMBER('実質公債費比率（分子）の構造'!L$53),'実質公債費比率（分子）の構造'!L$53,NA())</f>
        <v>872</v>
      </c>
      <c r="G50" s="176" t="e">
        <f>NA()</f>
        <v>#N/A</v>
      </c>
      <c r="H50" s="176" t="e">
        <f>NA()</f>
        <v>#N/A</v>
      </c>
      <c r="I50" s="176">
        <f>IF(ISNUMBER('実質公債費比率（分子）の構造'!M$53),'実質公債費比率（分子）の構造'!M$53,NA())</f>
        <v>732</v>
      </c>
      <c r="J50" s="176" t="e">
        <f>NA()</f>
        <v>#N/A</v>
      </c>
      <c r="K50" s="176" t="e">
        <f>NA()</f>
        <v>#N/A</v>
      </c>
      <c r="L50" s="176">
        <f>IF(ISNUMBER('実質公債費比率（分子）の構造'!N$53),'実質公債費比率（分子）の構造'!N$53,NA())</f>
        <v>648</v>
      </c>
      <c r="M50" s="176" t="e">
        <f>NA()</f>
        <v>#N/A</v>
      </c>
      <c r="N50" s="176" t="e">
        <f>NA()</f>
        <v>#N/A</v>
      </c>
      <c r="O50" s="176">
        <f>IF(ISNUMBER('実質公債費比率（分子）の構造'!O$53),'実質公債費比率（分子）の構造'!O$53,NA())</f>
        <v>904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13511</v>
      </c>
      <c r="E56" s="175"/>
      <c r="F56" s="175"/>
      <c r="G56" s="175">
        <f>'将来負担比率（分子）の構造'!J$52</f>
        <v>13869</v>
      </c>
      <c r="H56" s="175"/>
      <c r="I56" s="175"/>
      <c r="J56" s="175">
        <f>'将来負担比率（分子）の構造'!K$52</f>
        <v>14067</v>
      </c>
      <c r="K56" s="175"/>
      <c r="L56" s="175"/>
      <c r="M56" s="175">
        <f>'将来負担比率（分子）の構造'!L$52</f>
        <v>13804</v>
      </c>
      <c r="N56" s="175"/>
      <c r="O56" s="175"/>
      <c r="P56" s="175">
        <f>'将来負担比率（分子）の構造'!M$52</f>
        <v>13860</v>
      </c>
    </row>
    <row r="57" spans="1:16" x14ac:dyDescent="0.15">
      <c r="A57" s="175" t="s">
        <v>42</v>
      </c>
      <c r="B57" s="175"/>
      <c r="C57" s="175"/>
      <c r="D57" s="175">
        <f>'将来負担比率（分子）の構造'!I$51</f>
        <v>177</v>
      </c>
      <c r="E57" s="175"/>
      <c r="F57" s="175"/>
      <c r="G57" s="175">
        <f>'将来負担比率（分子）の構造'!J$51</f>
        <v>95</v>
      </c>
      <c r="H57" s="175"/>
      <c r="I57" s="175"/>
      <c r="J57" s="175">
        <f>'将来負担比率（分子）の構造'!K$51</f>
        <v>43</v>
      </c>
      <c r="K57" s="175"/>
      <c r="L57" s="175"/>
      <c r="M57" s="175">
        <f>'将来負担比率（分子）の構造'!L$51</f>
        <v>1</v>
      </c>
      <c r="N57" s="175"/>
      <c r="O57" s="175"/>
      <c r="P57" s="175">
        <f>'将来負担比率（分子）の構造'!M$51</f>
        <v>45</v>
      </c>
    </row>
    <row r="58" spans="1:16" x14ac:dyDescent="0.15">
      <c r="A58" s="175" t="s">
        <v>41</v>
      </c>
      <c r="B58" s="175"/>
      <c r="C58" s="175"/>
      <c r="D58" s="175">
        <f>'将来負担比率（分子）の構造'!I$50</f>
        <v>3295</v>
      </c>
      <c r="E58" s="175"/>
      <c r="F58" s="175"/>
      <c r="G58" s="175">
        <f>'将来負担比率（分子）の構造'!J$50</f>
        <v>4691</v>
      </c>
      <c r="H58" s="175"/>
      <c r="I58" s="175"/>
      <c r="J58" s="175">
        <f>'将来負担比率（分子）の構造'!K$50</f>
        <v>5893</v>
      </c>
      <c r="K58" s="175"/>
      <c r="L58" s="175"/>
      <c r="M58" s="175">
        <f>'将来負担比率（分子）の構造'!L$50</f>
        <v>7465</v>
      </c>
      <c r="N58" s="175"/>
      <c r="O58" s="175"/>
      <c r="P58" s="175">
        <f>'将来負担比率（分子）の構造'!M$50</f>
        <v>8448</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1665</v>
      </c>
      <c r="C62" s="175"/>
      <c r="D62" s="175"/>
      <c r="E62" s="175">
        <f>'将来負担比率（分子）の構造'!J$45</f>
        <v>1609</v>
      </c>
      <c r="F62" s="175"/>
      <c r="G62" s="175"/>
      <c r="H62" s="175">
        <f>'将来負担比率（分子）の構造'!K$45</f>
        <v>1638</v>
      </c>
      <c r="I62" s="175"/>
      <c r="J62" s="175"/>
      <c r="K62" s="175">
        <f>'将来負担比率（分子）の構造'!L$45</f>
        <v>1511</v>
      </c>
      <c r="L62" s="175"/>
      <c r="M62" s="175"/>
      <c r="N62" s="175">
        <f>'将来負担比率（分子）の構造'!M$45</f>
        <v>1566</v>
      </c>
      <c r="O62" s="175"/>
      <c r="P62" s="175"/>
    </row>
    <row r="63" spans="1:16" x14ac:dyDescent="0.15">
      <c r="A63" s="175" t="s">
        <v>34</v>
      </c>
      <c r="B63" s="175">
        <f>'将来負担比率（分子）の構造'!I$44</f>
        <v>7</v>
      </c>
      <c r="C63" s="175"/>
      <c r="D63" s="175"/>
      <c r="E63" s="175">
        <f>'将来負担比率（分子）の構造'!J$44</f>
        <v>6</v>
      </c>
      <c r="F63" s="175"/>
      <c r="G63" s="175"/>
      <c r="H63" s="175">
        <f>'将来負担比率（分子）の構造'!K$44</f>
        <v>4</v>
      </c>
      <c r="I63" s="175"/>
      <c r="J63" s="175"/>
      <c r="K63" s="175">
        <f>'将来負担比率（分子）の構造'!L$44</f>
        <v>3</v>
      </c>
      <c r="L63" s="175"/>
      <c r="M63" s="175"/>
      <c r="N63" s="175">
        <f>'将来負担比率（分子）の構造'!M$44</f>
        <v>1</v>
      </c>
      <c r="O63" s="175"/>
      <c r="P63" s="175"/>
    </row>
    <row r="64" spans="1:16" x14ac:dyDescent="0.15">
      <c r="A64" s="175" t="s">
        <v>33</v>
      </c>
      <c r="B64" s="175">
        <f>'将来負担比率（分子）の構造'!I$43</f>
        <v>3584</v>
      </c>
      <c r="C64" s="175"/>
      <c r="D64" s="175"/>
      <c r="E64" s="175">
        <f>'将来負担比率（分子）の構造'!J$43</f>
        <v>3661</v>
      </c>
      <c r="F64" s="175"/>
      <c r="G64" s="175"/>
      <c r="H64" s="175">
        <f>'将来負担比率（分子）の構造'!K$43</f>
        <v>3528</v>
      </c>
      <c r="I64" s="175"/>
      <c r="J64" s="175"/>
      <c r="K64" s="175">
        <f>'将来負担比率（分子）の構造'!L$43</f>
        <v>3510</v>
      </c>
      <c r="L64" s="175"/>
      <c r="M64" s="175"/>
      <c r="N64" s="175">
        <f>'将来負担比率（分子）の構造'!M$43</f>
        <v>3471</v>
      </c>
      <c r="O64" s="175"/>
      <c r="P64" s="175"/>
    </row>
    <row r="65" spans="1:16" x14ac:dyDescent="0.15">
      <c r="A65" s="175" t="s">
        <v>32</v>
      </c>
      <c r="B65" s="175">
        <f>'将来負担比率（分子）の構造'!I$42</f>
        <v>59</v>
      </c>
      <c r="C65" s="175"/>
      <c r="D65" s="175"/>
      <c r="E65" s="175">
        <f>'将来負担比率（分子）の構造'!J$42</f>
        <v>39</v>
      </c>
      <c r="F65" s="175"/>
      <c r="G65" s="175"/>
      <c r="H65" s="175">
        <f>'将来負担比率（分子）の構造'!K$42</f>
        <v>30</v>
      </c>
      <c r="I65" s="175"/>
      <c r="J65" s="175"/>
      <c r="K65" s="175">
        <f>'将来負担比率（分子）の構造'!L$42</f>
        <v>21</v>
      </c>
      <c r="L65" s="175"/>
      <c r="M65" s="175"/>
      <c r="N65" s="175">
        <f>'将来負担比率（分子）の構造'!M$42</f>
        <v>6</v>
      </c>
      <c r="O65" s="175"/>
      <c r="P65" s="175"/>
    </row>
    <row r="66" spans="1:16" x14ac:dyDescent="0.15">
      <c r="A66" s="175" t="s">
        <v>31</v>
      </c>
      <c r="B66" s="175">
        <f>'将来負担比率（分子）の構造'!I$41</f>
        <v>17237</v>
      </c>
      <c r="C66" s="175"/>
      <c r="D66" s="175"/>
      <c r="E66" s="175">
        <f>'将来負担比率（分子）の構造'!J$41</f>
        <v>16928</v>
      </c>
      <c r="F66" s="175"/>
      <c r="G66" s="175"/>
      <c r="H66" s="175">
        <f>'将来負担比率（分子）の構造'!K$41</f>
        <v>17574</v>
      </c>
      <c r="I66" s="175"/>
      <c r="J66" s="175"/>
      <c r="K66" s="175">
        <f>'将来負担比率（分子）の構造'!L$41</f>
        <v>17003</v>
      </c>
      <c r="L66" s="175"/>
      <c r="M66" s="175"/>
      <c r="N66" s="175">
        <f>'将来負担比率（分子）の構造'!M$41</f>
        <v>16842</v>
      </c>
      <c r="O66" s="175"/>
      <c r="P66" s="175"/>
    </row>
    <row r="67" spans="1:16" x14ac:dyDescent="0.15">
      <c r="A67" s="175" t="s">
        <v>71</v>
      </c>
      <c r="B67" s="175" t="e">
        <f>NA()</f>
        <v>#N/A</v>
      </c>
      <c r="C67" s="175">
        <f>IF(ISNUMBER('将来負担比率（分子）の構造'!I$53), IF('将来負担比率（分子）の構造'!I$53 &lt; 0, 0, '将来負担比率（分子）の構造'!I$53), NA())</f>
        <v>5570</v>
      </c>
      <c r="D67" s="175" t="e">
        <f>NA()</f>
        <v>#N/A</v>
      </c>
      <c r="E67" s="175" t="e">
        <f>NA()</f>
        <v>#N/A</v>
      </c>
      <c r="F67" s="175">
        <f>IF(ISNUMBER('将来負担比率（分子）の構造'!J$53), IF('将来負担比率（分子）の構造'!J$53 &lt; 0, 0, '将来負担比率（分子）の構造'!J$53), NA())</f>
        <v>3587</v>
      </c>
      <c r="G67" s="175" t="e">
        <f>NA()</f>
        <v>#N/A</v>
      </c>
      <c r="H67" s="175" t="e">
        <f>NA()</f>
        <v>#N/A</v>
      </c>
      <c r="I67" s="175">
        <f>IF(ISNUMBER('将来負担比率（分子）の構造'!K$53), IF('将来負担比率（分子）の構造'!K$53 &lt; 0, 0, '将来負担比率（分子）の構造'!K$53), NA())</f>
        <v>2771</v>
      </c>
      <c r="J67" s="175" t="e">
        <f>NA()</f>
        <v>#N/A</v>
      </c>
      <c r="K67" s="175" t="e">
        <f>NA()</f>
        <v>#N/A</v>
      </c>
      <c r="L67" s="175">
        <f>IF(ISNUMBER('将来負担比率（分子）の構造'!L$53), IF('将来負担比率（分子）の構造'!L$53 &lt; 0, 0, '将来負担比率（分子）の構造'!L$53), NA())</f>
        <v>777</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331</v>
      </c>
      <c r="C72" s="179">
        <f>基金残高に係る経年分析!G55</f>
        <v>832</v>
      </c>
      <c r="D72" s="179">
        <f>基金残高に係る経年分析!H55</f>
        <v>1032</v>
      </c>
    </row>
    <row r="73" spans="1:16" x14ac:dyDescent="0.15">
      <c r="A73" s="178" t="s">
        <v>74</v>
      </c>
      <c r="B73" s="179">
        <f>基金残高に係る経年分析!F56</f>
        <v>1761</v>
      </c>
      <c r="C73" s="179">
        <f>基金残高に係る経年分析!G56</f>
        <v>2062</v>
      </c>
      <c r="D73" s="179">
        <f>基金残高に係る経年分析!H56</f>
        <v>1728</v>
      </c>
    </row>
    <row r="74" spans="1:16" x14ac:dyDescent="0.15">
      <c r="A74" s="178" t="s">
        <v>75</v>
      </c>
      <c r="B74" s="179">
        <f>基金残高に係る経年分析!F57</f>
        <v>3821</v>
      </c>
      <c r="C74" s="179">
        <f>基金残高に係る経年分析!G57</f>
        <v>4651</v>
      </c>
      <c r="D74" s="179">
        <f>基金残高に係る経年分析!H57</f>
        <v>5619</v>
      </c>
    </row>
  </sheetData>
  <sheetProtection algorithmName="SHA-512" hashValue="+WV1nCSVZpovgffA+mqJK8THaxG+39yTpmyxNnagG6nnGQuoxXi8oMTjOofPBL5P39LrCZCUGCvFuCJpcY3Tsw==" saltValue="ynByyfsB88i2HAdGDMf5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須崎市</cp:lastModifiedBy>
  <cp:lastPrinted>2025-03-13T05:10:28Z</cp:lastPrinted>
  <dcterms:created xsi:type="dcterms:W3CDTF">2025-02-19T04:38:56Z</dcterms:created>
  <dcterms:modified xsi:type="dcterms:W3CDTF">2025-03-17T02:00:33Z</dcterms:modified>
  <cp:category/>
</cp:coreProperties>
</file>