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3104総務\08_財政班\05_財政計画・事情\07_財政状況資料集（公表用）\【新】財政状況資料集（＝財政比較分析表＋財政状況一覧表）統合後\R05決算分\1回目（R7.3月回答分）\"/>
    </mc:Choice>
  </mc:AlternateContent>
  <xr:revisionPtr revIDLastSave="0" documentId="13_ncr:1_{B2C7F401-C876-4B66-BCB4-8C91B36C8252}"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41"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C41" i="10"/>
  <c r="CO40" i="10"/>
  <c r="BE40" i="10"/>
  <c r="AM40" i="10"/>
  <c r="C40" i="10"/>
  <c r="CO39" i="10"/>
  <c r="BE39" i="10"/>
  <c r="AM39" i="10"/>
  <c r="C39" i="10"/>
  <c r="CO38" i="10"/>
  <c r="BE38" i="10"/>
  <c r="AM38" i="10"/>
  <c r="C38" i="10"/>
  <c r="BE37" i="10"/>
  <c r="AM37" i="10"/>
  <c r="C37" i="10"/>
  <c r="BE36" i="10"/>
  <c r="AM36" i="10"/>
  <c r="C36"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U39" i="10" s="1"/>
  <c r="U40" i="10" s="1"/>
  <c r="U41" i="10" s="1"/>
  <c r="AM34" i="10"/>
  <c r="BE34" i="10" l="1"/>
  <c r="BE35" i="10" s="1"/>
  <c r="BW34" i="10" l="1"/>
  <c r="BW35" i="10" l="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<sst xmlns="http://schemas.openxmlformats.org/spreadsheetml/2006/main" count="1103" uniqueCount="572">
  <si>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</si>
  <si>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</si>
  <si>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</si>
  <si>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</si>
  <si>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</si>
  <si>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</si>
  <si>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</si>
  <si>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</si>
  <si>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</si>
  <si>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</si>
  <si>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</si>
  <si>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</si>
  <si>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</si>
  <si>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</si>
  <si>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</si>
  <si>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</si>
  <si>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</si>
  <si>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</si>
  <si>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</si>
  <si>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</si>
  <si>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</si>
  <si>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</si>
  <si>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</si>
  <si>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</si>
  <si>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</si>
  <si>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</si>
  <si>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</si>
  <si>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</si>
  <si>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</si>
  <si>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</si>
  <si>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</si>
  <si>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</si>
  <si>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</si>
  <si>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</si>
  <si>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</si>
  <si>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</si>
  <si>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</si>
  <si>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</si>
  <si>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</si>
  <si>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</si>
  <si>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</si>
  <si>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</si>
  <si>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</si>
  <si>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</si>
  <si>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</si>
  <si>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</si>
  <si>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</si>
  <si>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</si>
  <si>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</si>
  <si>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</si>
  <si>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</si>
  <si>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</si>
  <si>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</si>
  <si>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</si>
  <si>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</si>
  <si>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</si>
  <si>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</si>
  <si>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</si>
  <si>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</si>
  <si>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</si>
  <si>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</si>
  <si>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</si>
  <si>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</si>
  <si>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</si>
  <si>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</si>
  <si>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</si>
  <si>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</si>
  <si>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</si>
  <si>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</si>
  <si>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</si>
  <si>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</si>
  <si>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</si>
  <si>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</si>
  <si>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</si>
  <si>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</si>
  <si>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</si>
  <si>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</si>
  <si>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</si>
  <si>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</si>
  <si>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</si>
  <si>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</si>
  <si>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</si>
  <si>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</si>
  <si>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</si>
  <si>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</si>
  <si>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</si>
  <si>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</si>
  <si>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</si>
  <si>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</si>
  <si>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</si>
  <si>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</si>
  <si>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</si>
  <si>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</si>
  <si>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</si>
  <si>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四万十町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</si>
  <si>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</si>
  <si>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</si>
  <si>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</si>
  <si>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</si>
  <si>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</si>
  <si>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</si>
  <si>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</si>
  <si>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</si>
  <si>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</si>
  <si>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</si>
  <si>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</si>
  <si>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</si>
  <si>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</si>
  <si>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</si>
  <si>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</si>
  <si>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</si>
  <si>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</si>
  <si>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</si>
  <si>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</si>
  <si>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</si>
  <si>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</si>
  <si>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</si>
  <si>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</si>
  <si>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</si>
  <si>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</si>
  <si>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</si>
  <si>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</si>
  <si>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</si>
  <si>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</si>
  <si>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</si>
  <si>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</si>
  <si>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</si>
  <si>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</si>
  <si>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</si>
  <si>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</si>
  <si>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</si>
  <si>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</si>
  <si>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</si>
  <si>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</si>
  <si>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</si>
  <si>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</si>
  <si>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</si>
  <si>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</si>
  <si>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</si>
  <si>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</si>
  <si>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</si>
  <si>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</si>
  <si>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6"/>
  </si>
  <si>
    <t>うち日本人(％)</t>
    <phoneticPr fontId="5"/>
  </si>
  <si>
    <t>-2.4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</si>
  <si>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</si>
  <si>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</si>
  <si>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</si>
  <si>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</si>
  <si>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</si>
  <si>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</si>
  <si>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</si>
  <si>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</si>
  <si>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</si>
  <si>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</si>
  <si>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</si>
  <si>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</si>
  <si>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</si>
  <si>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</si>
  <si>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</si>
  <si>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</si>
  <si>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</si>
  <si>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</si>
  <si>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</si>
  <si>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</si>
  <si>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</si>
  <si>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</si>
  <si>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</si>
  <si>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</si>
  <si>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</si>
  <si>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</si>
  <si>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</si>
  <si>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</si>
  <si>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</si>
  <si>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</si>
  <si>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</si>
  <si>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</si>
  <si>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</si>
  <si>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</si>
  <si>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</si>
  <si>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</si>
  <si>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</si>
  <si>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</si>
  <si>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</si>
  <si>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</si>
  <si>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</si>
  <si>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</si>
  <si>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</si>
  <si>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</si>
  <si>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</si>
  <si>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</si>
  <si>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</si>
  <si>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</si>
  <si>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</si>
  <si>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</si>
  <si>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</si>
  <si>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</si>
  <si>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</si>
  <si>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</si>
  <si>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</si>
  <si>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</si>
  <si>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</si>
  <si>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</si>
  <si>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高知県四万十町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</si>
  <si>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</si>
  <si>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</si>
  <si>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</si>
  <si>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</si>
  <si>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</si>
  <si>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</si>
  <si>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</si>
  <si>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</si>
  <si>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</si>
  <si>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</si>
  <si>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</si>
  <si>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</si>
  <si>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</si>
  <si>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</si>
  <si>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</si>
  <si>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</si>
  <si>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</si>
  <si>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</si>
  <si>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</si>
  <si>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</si>
  <si>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</si>
  <si>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</si>
  <si>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</si>
  <si>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</si>
  <si>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</si>
  <si>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</si>
  <si>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</si>
  <si>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</si>
  <si>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</si>
  <si>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</si>
  <si>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</si>
  <si>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</si>
  <si>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</si>
  <si>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</si>
  <si>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</si>
  <si>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</si>
  <si>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</si>
  <si>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</si>
  <si>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</si>
  <si>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</si>
  <si>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</si>
  <si>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</si>
  <si>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</si>
  <si>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</si>
  <si>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</si>
  <si>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</si>
  <si>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</si>
  <si>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</si>
  <si>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</si>
  <si>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</si>
  <si>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</si>
  <si>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</si>
  <si>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</si>
  <si>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</si>
  <si>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</si>
  <si>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</si>
  <si>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</si>
  <si>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</si>
  <si>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</si>
  <si>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</si>
  <si>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</si>
  <si>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</si>
  <si>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</si>
  <si>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</si>
  <si>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</si>
  <si>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</si>
  <si>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</si>
  <si>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</si>
  <si>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</si>
  <si>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</si>
  <si>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</si>
  <si>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</si>
  <si>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</si>
  <si>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</si>
  <si>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</si>
  <si>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</si>
  <si>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</si>
  <si>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</si>
  <si>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</si>
  <si>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</si>
  <si>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</si>
  <si>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</si>
  <si>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</si>
  <si>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</si>
  <si>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</si>
  <si>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</si>
  <si>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</si>
  <si>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</si>
  <si>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</si>
  <si>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</si>
  <si>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</si>
  <si>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</si>
  <si>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</si>
  <si>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</si>
  <si>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</si>
  <si>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</si>
  <si>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</si>
  <si>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</si>
  <si>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</si>
  <si>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</si>
  <si>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</si>
  <si>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</si>
  <si>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</si>
  <si>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</si>
  <si>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</si>
  <si>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</si>
  <si>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</si>
  <si>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</si>
  <si>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</si>
  <si>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</si>
  <si>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</si>
  <si>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</si>
  <si>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</si>
  <si>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</si>
  <si>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</si>
  <si>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</si>
  <si>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</si>
  <si>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</si>
  <si>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</si>
  <si>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</si>
  <si>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</si>
  <si>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</si>
  <si>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</si>
  <si>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</si>
  <si>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</si>
  <si>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</si>
  <si>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</si>
  <si>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</si>
  <si>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</si>
  <si>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</si>
  <si>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</si>
  <si>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</si>
  <si>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</si>
  <si>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</si>
  <si>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</si>
  <si>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</si>
  <si>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</si>
  <si>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</si>
  <si>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</si>
  <si>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</si>
  <si>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</si>
  <si>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</si>
  <si>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</si>
  <si>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</si>
  <si>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</si>
  <si>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</si>
  <si>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</si>
  <si>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</si>
  <si>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</si>
  <si>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</si>
  <si>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高知県四万十町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</si>
  <si>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</si>
  <si>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</si>
  <si>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</si>
  <si>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</si>
  <si>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</si>
  <si>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</si>
  <si>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</si>
  <si>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</si>
  <si>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</si>
  <si>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</si>
  <si>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</si>
  <si>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</si>
  <si>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</si>
  <si>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</si>
  <si>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</si>
  <si>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</si>
  <si>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</si>
  <si>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</si>
  <si>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</si>
  <si>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</si>
  <si>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</si>
  <si>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</si>
  <si>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</si>
  <si>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</si>
  <si>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</si>
  <si>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</si>
  <si>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</si>
  <si>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</si>
  <si>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</si>
  <si>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</si>
  <si>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</si>
  <si>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</si>
  <si>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</si>
  <si>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</si>
  <si>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国民健康保険大正診療所特別会計</t>
    <phoneticPr fontId="5"/>
  </si>
  <si>
    <t>国民健康保険十和診療所特別会計</t>
    <phoneticPr fontId="5"/>
  </si>
  <si>
    <t>大道へき地診療所特別会計</t>
    <phoneticPr fontId="5"/>
  </si>
  <si>
    <t>後期高齢者医療事業特別会計</t>
    <phoneticPr fontId="5"/>
  </si>
  <si>
    <t>介護保険事業特別会計</t>
    <phoneticPr fontId="5"/>
  </si>
  <si>
    <t>特別養護老人ホーム窪川荘特別会計</t>
    <phoneticPr fontId="5"/>
  </si>
  <si>
    <t>特別養護老人ホーム四万十荘特別会計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</si>
  <si>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</si>
  <si>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</si>
  <si>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</si>
  <si>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</si>
  <si>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</si>
  <si>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</si>
  <si>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</si>
  <si>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</si>
  <si>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</si>
  <si>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</si>
  <si>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</si>
  <si>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</si>
  <si>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</si>
  <si>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</si>
  <si>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</si>
  <si>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</si>
  <si>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</si>
  <si>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</si>
  <si>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</si>
  <si>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</si>
  <si>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</si>
  <si>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</si>
  <si>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</si>
  <si>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</si>
  <si>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</si>
  <si>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</si>
  <si>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</si>
  <si>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</si>
  <si>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</si>
  <si>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</si>
  <si>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</si>
  <si>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</si>
  <si>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</si>
  <si>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</si>
  <si>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</si>
  <si>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</si>
  <si>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</si>
  <si>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</si>
  <si>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</si>
  <si>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</si>
  <si>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</si>
  <si>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</si>
  <si>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</si>
  <si>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</si>
  <si>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</si>
  <si>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</si>
  <si>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</si>
  <si>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</si>
  <si>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</si>
  <si>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</si>
  <si>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</si>
  <si>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</si>
  <si>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</si>
  <si>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</si>
  <si>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</si>
  <si>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</si>
  <si>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</si>
  <si>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</si>
  <si>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</si>
  <si>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</si>
  <si>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</si>
  <si>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</si>
  <si>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</si>
  <si>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</si>
  <si>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</si>
  <si>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</si>
  <si>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</si>
  <si>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</si>
  <si>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</si>
  <si>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</si>
  <si>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</si>
  <si>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</si>
  <si>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</si>
  <si>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</si>
  <si>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</si>
  <si>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</si>
  <si>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</si>
  <si>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</si>
  <si>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</si>
  <si>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</si>
  <si>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</si>
  <si>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</si>
  <si>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</si>
  <si>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</si>
  <si>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</si>
  <si>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</si>
  <si>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</si>
  <si>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</si>
  <si>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</si>
  <si>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</si>
  <si>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</si>
  <si>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</si>
  <si>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</si>
  <si>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</si>
  <si>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</si>
  <si>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</si>
  <si>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</si>
  <si>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</si>
  <si>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</si>
  <si>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</si>
  <si>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</si>
  <si>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</si>
  <si>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</si>
  <si>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</si>
  <si>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</si>
  <si>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</si>
  <si>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</si>
  <si>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</si>
  <si>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</si>
  <si>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</si>
  <si>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</si>
  <si>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</si>
  <si>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</si>
  <si>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</si>
  <si>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</si>
  <si>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</si>
  <si>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</si>
  <si>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</si>
  <si>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</si>
  <si>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</si>
  <si>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</si>
  <si>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</si>
  <si>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</si>
  <si>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</si>
  <si>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</si>
  <si>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</si>
  <si>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</si>
  <si>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</si>
  <si>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</si>
  <si>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</si>
  <si>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</si>
  <si>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</si>
  <si>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</si>
  <si>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</si>
  <si>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</si>
  <si>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</si>
  <si>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</si>
  <si>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</si>
  <si>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</si>
  <si>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</si>
  <si>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4.78</t>
  </si>
  <si>
    <t>▲ 1.60</t>
  </si>
  <si>
    <t>一般会計</t>
  </si>
  <si>
    <t>水道事業会計</t>
  </si>
  <si>
    <t>介護保険事業特別会計</t>
  </si>
  <si>
    <t>国民健康保険事業特別会計</t>
  </si>
  <si>
    <t>農業集落排水事業特別会計</t>
  </si>
  <si>
    <t>下水道事業特別会計</t>
  </si>
  <si>
    <t>後期高齢者医療事業特別会計</t>
  </si>
  <si>
    <t>国民健康保険大正診療所特別会計</t>
  </si>
  <si>
    <t>その他会計（赤字）</t>
  </si>
  <si>
    <t>その他会計（黒字）</t>
  </si>
  <si>
    <t>R01</t>
    <phoneticPr fontId="5"/>
  </si>
  <si>
    <t>R02</t>
    <phoneticPr fontId="5"/>
  </si>
  <si>
    <t>R03</t>
    <phoneticPr fontId="5"/>
  </si>
  <si>
    <t>R04</t>
    <phoneticPr fontId="5"/>
  </si>
  <si>
    <t>R05</t>
    <phoneticPr fontId="5"/>
  </si>
  <si>
    <t>-</t>
    <phoneticPr fontId="2"/>
  </si>
  <si>
    <t>高幡消防組合（一般会計）</t>
  </si>
  <si>
    <t>高幡障害者支援施設組合（一般会計）</t>
  </si>
  <si>
    <t>高幡広域市町村圏事務組合（一般会計）</t>
  </si>
  <si>
    <t>高幡広域市町村圏事務組合（滞納整理事業特別会計）</t>
  </si>
  <si>
    <t>こうち人づくり広域連合（一般会計）</t>
  </si>
  <si>
    <t>高知県市町村総合事務組合（一般会計）</t>
  </si>
  <si>
    <t>高知県市町村総合事務組合（交通災害共済事業特別会計）</t>
  </si>
  <si>
    <t>高知県後期高齢者医療広域連合（一般会計）</t>
  </si>
  <si>
    <t>高知県後期高齢者医療広域連合（後期高齢者医療特別会計）</t>
  </si>
  <si>
    <t>公益財団法人四万十公社</t>
  </si>
  <si>
    <t>株式会社あぐり窪川</t>
  </si>
  <si>
    <t>営農支援センター四万十株式会社</t>
  </si>
  <si>
    <t>四万十町森林組合</t>
  </si>
  <si>
    <t>ふるさと支援基金</t>
    <rPh sb="4" eb="6">
      <t>シエン</t>
    </rPh>
    <rPh sb="6" eb="8">
      <t>キキン</t>
    </rPh>
    <phoneticPr fontId="38"/>
  </si>
  <si>
    <t>施設等整備基金</t>
    <rPh sb="0" eb="2">
      <t>シセツ</t>
    </rPh>
    <rPh sb="2" eb="3">
      <t>トウ</t>
    </rPh>
    <rPh sb="3" eb="5">
      <t>セイビ</t>
    </rPh>
    <rPh sb="5" eb="7">
      <t>キキン</t>
    </rPh>
    <phoneticPr fontId="38"/>
  </si>
  <si>
    <t>合併特例債まちづくり基金</t>
    <rPh sb="0" eb="2">
      <t>ガッペイ</t>
    </rPh>
    <rPh sb="2" eb="4">
      <t>トクレイ</t>
    </rPh>
    <rPh sb="4" eb="5">
      <t>サイ</t>
    </rPh>
    <rPh sb="10" eb="12">
      <t>キキン</t>
    </rPh>
    <phoneticPr fontId="38"/>
  </si>
  <si>
    <t>過疎地域持続的発展特別事業基金</t>
    <rPh sb="0" eb="2">
      <t>カソ</t>
    </rPh>
    <rPh sb="2" eb="4">
      <t>チイキ</t>
    </rPh>
    <rPh sb="4" eb="7">
      <t>ジゾクテキ</t>
    </rPh>
    <rPh sb="7" eb="9">
      <t>ハッテン</t>
    </rPh>
    <rPh sb="9" eb="11">
      <t>トクベツ</t>
    </rPh>
    <rPh sb="11" eb="13">
      <t>ジギョウ</t>
    </rPh>
    <rPh sb="13" eb="15">
      <t>キキン</t>
    </rPh>
    <phoneticPr fontId="38"/>
  </si>
  <si>
    <t>地域福祉基金</t>
    <rPh sb="0" eb="2">
      <t>チイキ</t>
    </rPh>
    <rPh sb="2" eb="4">
      <t>フクシ</t>
    </rPh>
    <rPh sb="4" eb="6">
      <t>キキン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</si>
</sst>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9FF0-4245-8E27-0037BE7D5BB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191501</c:v>
                </c:pt>
                <c:pt idx="1">
                  <c:v>221825</c:v>
                </c:pt>
                <c:pt idx="2">
                  <c:v>254244</c:v>
                </c:pt>
                <c:pt idx="3">
                  <c:v>205893</c:v>
                </c:pt>
                <c:pt idx="4">
                  <c:v>257421</c:v>
                </c:pt>
              </c:numCache>
            </c:numRef>
          </c:val>
          <c:smooth val="0"/>
          <c:extLst>
            <c:ext xmlns:c16="http://schemas.microsoft.com/office/drawing/2014/chart" uri="{C3380CC4-5D6E-409C-BE32-E72D297353CC}">
              <c16:uniqueId val="{00000001-9FF0-4245-8E27-0037BE7D5BB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5.58</c:v>
                </c:pt>
                <c:pt idx="1">
                  <c:v>4.41</c:v>
                </c:pt>
                <c:pt idx="2">
                  <c:v>6.19</c:v>
                </c:pt>
                <c:pt idx="3">
                  <c:v>6.21</c:v>
                </c:pt>
                <c:pt idx="4">
                  <c:v>4.6100000000000003</c:v>
                </c:pt>
              </c:numCache>
            </c:numRef>
          </c:val>
          <c:extLst>
            <c:ext xmlns:c16="http://schemas.microsoft.com/office/drawing/2014/chart" uri="{C3380CC4-5D6E-409C-BE32-E72D297353CC}">
              <c16:uniqueId val="{00000000-244C-4096-B766-0EDD59E4F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46.17</c:v>
                </c:pt>
                <c:pt idx="1">
                  <c:v>47.02</c:v>
                </c:pt>
                <c:pt idx="2">
                  <c:v>47.42</c:v>
                </c:pt>
                <c:pt idx="3">
                  <c:v>48.55</c:v>
                </c:pt>
                <c:pt idx="4">
                  <c:v>52.49</c:v>
                </c:pt>
              </c:numCache>
            </c:numRef>
          </c:val>
          <c:extLst>
            <c:ext xmlns:c16="http://schemas.microsoft.com/office/drawing/2014/chart" uri="{C3380CC4-5D6E-409C-BE32-E72D297353CC}">
              <c16:uniqueId val="{00000001-244C-4096-B766-0EDD59E4FA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4.17</c:v>
                </c:pt>
                <c:pt idx="1">
                  <c:v>1.56</c:v>
                </c:pt>
                <c:pt idx="2">
                  <c:v>6.25</c:v>
                </c:pt>
                <c:pt idx="3">
                  <c:v>-4.78</c:v>
                </c:pt>
                <c:pt idx="4">
                  <c:v>-1.6</c:v>
                </c:pt>
              </c:numCache>
            </c:numRef>
          </c:val>
          <c:smooth val="0"/>
          <c:extLst>
            <c:ext xmlns:c16="http://schemas.microsoft.com/office/drawing/2014/chart" uri="{C3380CC4-5D6E-409C-BE32-E72D297353CC}">
              <c16:uniqueId val="{00000002-244C-4096-B766-0EDD59E4FA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0.05</c:v>
                </c:pt>
                <c:pt idx="2">
                  <c:v>#N/A</c:v>
                </c:pt>
                <c:pt idx="3">
                  <c:v>0.15</c:v>
                </c:pt>
                <c:pt idx="4">
                  <c:v>#N/A</c:v>
                </c:pt>
                <c:pt idx="5">
                  <c:v>0</c:v>
                </c:pt>
                <c:pt idx="6">
                  <c:v>#N/A</c:v>
                </c:pt>
                <c:pt idx="7">
                  <c:v>0</c:v>
                </c:pt>
                <c:pt idx="8">
                  <c:v>#N/A</c:v>
                </c:pt>
                <c:pt idx="9">
                  <c:v>0</c:v>
                </c:pt>
              </c:numCache>
            </c:numRef>
          </c:val>
          <c:extLst>
            <c:ext xmlns:c16="http://schemas.microsoft.com/office/drawing/2014/chart" uri="{C3380CC4-5D6E-409C-BE32-E72D297353CC}">
              <c16:uniqueId val="{00000000-60E6-4FD4-B9AD-1923BD1B48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E6-4FD4-B9AD-1923BD1B481B}"/>
            </c:ext>
          </c:extLst>
        </c:ser>
        <c:ser>
          <c:idx val="2"/>
          <c:order val="2"/>
          <c:tx>
            <c:strRef>
              <c:f>データシート!$A$29</c:f>
              <c:strCache>
                <c:ptCount val="1"/>
                <c:pt idx="0">
                  <c:v>国民健康保険大正診療所特別会計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0E6-4FD4-B9AD-1923BD1B481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0.04</c:v>
                </c:pt>
                <c:pt idx="4">
                  <c:v>#N/A</c:v>
                </c:pt>
                <c:pt idx="5">
                  <c:v>0.04</c:v>
                </c:pt>
                <c:pt idx="6">
                  <c:v>#N/A</c:v>
                </c:pt>
                <c:pt idx="7">
                  <c:v>0.01</c:v>
                </c:pt>
                <c:pt idx="8">
                  <c:v>#N/A</c:v>
                </c:pt>
                <c:pt idx="9">
                  <c:v>0</c:v>
                </c:pt>
              </c:numCache>
            </c:numRef>
          </c:val>
          <c:extLst>
            <c:ext xmlns:c16="http://schemas.microsoft.com/office/drawing/2014/chart" uri="{C3380CC4-5D6E-409C-BE32-E72D297353CC}">
              <c16:uniqueId val="{00000003-60E6-4FD4-B9AD-1923BD1B481B}"/>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4-60E6-4FD4-B9AD-1923BD1B481B}"/>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5-60E6-4FD4-B9AD-1923BD1B481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0.16</c:v>
                </c:pt>
                <c:pt idx="4">
                  <c:v>#N/A</c:v>
                </c:pt>
                <c:pt idx="5">
                  <c:v>0.16</c:v>
                </c:pt>
                <c:pt idx="6">
                  <c:v>#N/A</c:v>
                </c:pt>
                <c:pt idx="7">
                  <c:v>0.21</c:v>
                </c:pt>
                <c:pt idx="8">
                  <c:v>#N/A</c:v>
                </c:pt>
                <c:pt idx="9">
                  <c:v>0.19</c:v>
                </c:pt>
              </c:numCache>
            </c:numRef>
          </c:val>
          <c:extLst>
            <c:ext xmlns:c16="http://schemas.microsoft.com/office/drawing/2014/chart" uri="{C3380CC4-5D6E-409C-BE32-E72D297353CC}">
              <c16:uniqueId val="{00000006-60E6-4FD4-B9AD-1923BD1B481B}"/>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c:v>
                </c:pt>
                <c:pt idx="2">
                  <c:v>#N/A</c:v>
                </c:pt>
                <c:pt idx="3">
                  <c:v>1.45</c:v>
                </c:pt>
                <c:pt idx="4">
                  <c:v>#N/A</c:v>
                </c:pt>
                <c:pt idx="5">
                  <c:v>1.7</c:v>
                </c:pt>
                <c:pt idx="6">
                  <c:v>#N/A</c:v>
                </c:pt>
                <c:pt idx="7">
                  <c:v>1.42</c:v>
                </c:pt>
                <c:pt idx="8">
                  <c:v>#N/A</c:v>
                </c:pt>
                <c:pt idx="9">
                  <c:v>1.21</c:v>
                </c:pt>
              </c:numCache>
            </c:numRef>
          </c:val>
          <c:extLst>
            <c:ext xmlns:c16="http://schemas.microsoft.com/office/drawing/2014/chart" uri="{C3380CC4-5D6E-409C-BE32-E72D297353CC}">
              <c16:uniqueId val="{00000007-60E6-4FD4-B9AD-1923BD1B48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4.05</c:v>
                </c:pt>
                <c:pt idx="2">
                  <c:v>#N/A</c:v>
                </c:pt>
                <c:pt idx="3">
                  <c:v>4</c:v>
                </c:pt>
                <c:pt idx="4">
                  <c:v>#N/A</c:v>
                </c:pt>
                <c:pt idx="5">
                  <c:v>3.74</c:v>
                </c:pt>
                <c:pt idx="6">
                  <c:v>#N/A</c:v>
                </c:pt>
                <c:pt idx="7">
                  <c:v>4.28</c:v>
                </c:pt>
                <c:pt idx="8">
                  <c:v>#N/A</c:v>
                </c:pt>
                <c:pt idx="9">
                  <c:v>4.2300000000000004</c:v>
                </c:pt>
              </c:numCache>
            </c:numRef>
          </c:val>
          <c:extLst>
            <c:ext xmlns:c16="http://schemas.microsoft.com/office/drawing/2014/chart" uri="{C3380CC4-5D6E-409C-BE32-E72D297353CC}">
              <c16:uniqueId val="{00000008-60E6-4FD4-B9AD-1923BD1B48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5.57</c:v>
                </c:pt>
                <c:pt idx="2">
                  <c:v>#N/A</c:v>
                </c:pt>
                <c:pt idx="3">
                  <c:v>4.4000000000000004</c:v>
                </c:pt>
                <c:pt idx="4">
                  <c:v>#N/A</c:v>
                </c:pt>
                <c:pt idx="5">
                  <c:v>6.19</c:v>
                </c:pt>
                <c:pt idx="6">
                  <c:v>#N/A</c:v>
                </c:pt>
                <c:pt idx="7">
                  <c:v>6.21</c:v>
                </c:pt>
                <c:pt idx="8">
                  <c:v>#N/A</c:v>
                </c:pt>
                <c:pt idx="9">
                  <c:v>4.5999999999999996</c:v>
                </c:pt>
              </c:numCache>
            </c:numRef>
          </c:val>
          <c:extLst>
            <c:ext xmlns:c16="http://schemas.microsoft.com/office/drawing/2014/chart" uri="{C3380CC4-5D6E-409C-BE32-E72D297353CC}">
              <c16:uniqueId val="{00000009-60E6-4FD4-B9AD-1923BD1B48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1799</c:v>
                </c:pt>
                <c:pt idx="5">
                  <c:v>1830</c:v>
                </c:pt>
                <c:pt idx="8">
                  <c:v>1833</c:v>
                </c:pt>
                <c:pt idx="11">
                  <c:v>1672</c:v>
                </c:pt>
                <c:pt idx="14">
                  <c:v>1644</c:v>
                </c:pt>
              </c:numCache>
            </c:numRef>
          </c:val>
          <c:extLst>
            <c:ext xmlns:c16="http://schemas.microsoft.com/office/drawing/2014/chart" uri="{C3380CC4-5D6E-409C-BE32-E72D297353CC}">
              <c16:uniqueId val="{00000000-4BE2-4EF6-9B6A-1298AF43A1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E2-4EF6-9B6A-1298AF43A1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BE2-4EF6-9B6A-1298AF43A1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4BE2-4EF6-9B6A-1298AF43A1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285</c:v>
                </c:pt>
                <c:pt idx="3">
                  <c:v>269</c:v>
                </c:pt>
                <c:pt idx="6">
                  <c:v>280</c:v>
                </c:pt>
                <c:pt idx="9">
                  <c:v>282</c:v>
                </c:pt>
                <c:pt idx="12">
                  <c:v>258</c:v>
                </c:pt>
              </c:numCache>
            </c:numRef>
          </c:val>
          <c:extLst>
            <c:ext xmlns:c16="http://schemas.microsoft.com/office/drawing/2014/chart" uri="{C3380CC4-5D6E-409C-BE32-E72D297353CC}">
              <c16:uniqueId val="{00000004-4BE2-4EF6-9B6A-1298AF43A1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E2-4EF6-9B6A-1298AF43A1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E2-4EF6-9B6A-1298AF43A1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1956</c:v>
                </c:pt>
                <c:pt idx="3">
                  <c:v>1982</c:v>
                </c:pt>
                <c:pt idx="6">
                  <c:v>2007</c:v>
                </c:pt>
                <c:pt idx="9">
                  <c:v>1845</c:v>
                </c:pt>
                <c:pt idx="12">
                  <c:v>1927</c:v>
                </c:pt>
              </c:numCache>
            </c:numRef>
          </c:val>
          <c:extLst>
            <c:ext xmlns:c16="http://schemas.microsoft.com/office/drawing/2014/chart" uri="{C3380CC4-5D6E-409C-BE32-E72D297353CC}">
              <c16:uniqueId val="{00000007-4BE2-4EF6-9B6A-1298AF43A1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443</c:v>
                </c:pt>
                <c:pt idx="2">
                  <c:v>#N/A</c:v>
                </c:pt>
                <c:pt idx="3">
                  <c:v>#N/A</c:v>
                </c:pt>
                <c:pt idx="4">
                  <c:v>422</c:v>
                </c:pt>
                <c:pt idx="5">
                  <c:v>#N/A</c:v>
                </c:pt>
                <c:pt idx="6">
                  <c:v>#N/A</c:v>
                </c:pt>
                <c:pt idx="7">
                  <c:v>455</c:v>
                </c:pt>
                <c:pt idx="8">
                  <c:v>#N/A</c:v>
                </c:pt>
                <c:pt idx="9">
                  <c:v>#N/A</c:v>
                </c:pt>
                <c:pt idx="10">
                  <c:v>456</c:v>
                </c:pt>
                <c:pt idx="11">
                  <c:v>#N/A</c:v>
                </c:pt>
                <c:pt idx="12">
                  <c:v>#N/A</c:v>
                </c:pt>
                <c:pt idx="13">
                  <c:v>542</c:v>
                </c:pt>
                <c:pt idx="14">
                  <c:v>#N/A</c:v>
                </c:pt>
              </c:numCache>
            </c:numRef>
          </c:val>
          <c:smooth val="0"/>
          <c:extLst>
            <c:ext xmlns:c16="http://schemas.microsoft.com/office/drawing/2014/chart" uri="{C3380CC4-5D6E-409C-BE32-E72D297353CC}">
              <c16:uniqueId val="{00000008-4BE2-4EF6-9B6A-1298AF43A1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15440</c:v>
                </c:pt>
                <c:pt idx="5">
                  <c:v>15535</c:v>
                </c:pt>
                <c:pt idx="8">
                  <c:v>15204</c:v>
                </c:pt>
                <c:pt idx="11">
                  <c:v>14808</c:v>
                </c:pt>
                <c:pt idx="14">
                  <c:v>15062</c:v>
                </c:pt>
              </c:numCache>
            </c:numRef>
          </c:val>
          <c:extLst>
            <c:ext xmlns:c16="http://schemas.microsoft.com/office/drawing/2014/chart" uri="{C3380CC4-5D6E-409C-BE32-E72D297353CC}">
              <c16:uniqueId val="{00000000-564B-42AF-91B0-052AD88DFE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600</c:v>
                </c:pt>
                <c:pt idx="5">
                  <c:v>670</c:v>
                </c:pt>
                <c:pt idx="8">
                  <c:v>616</c:v>
                </c:pt>
                <c:pt idx="11">
                  <c:v>575</c:v>
                </c:pt>
                <c:pt idx="14">
                  <c:v>596</c:v>
                </c:pt>
              </c:numCache>
            </c:numRef>
          </c:val>
          <c:extLst>
            <c:ext xmlns:c16="http://schemas.microsoft.com/office/drawing/2014/chart" uri="{C3380CC4-5D6E-409C-BE32-E72D297353CC}">
              <c16:uniqueId val="{00000001-564B-42AF-91B0-052AD88DFE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9985</c:v>
                </c:pt>
                <c:pt idx="5">
                  <c:v>10876</c:v>
                </c:pt>
                <c:pt idx="8">
                  <c:v>11510</c:v>
                </c:pt>
                <c:pt idx="11">
                  <c:v>11709</c:v>
                </c:pt>
                <c:pt idx="14">
                  <c:v>11927</c:v>
                </c:pt>
              </c:numCache>
            </c:numRef>
          </c:val>
          <c:extLst>
            <c:ext xmlns:c16="http://schemas.microsoft.com/office/drawing/2014/chart" uri="{C3380CC4-5D6E-409C-BE32-E72D297353CC}">
              <c16:uniqueId val="{00000002-564B-42AF-91B0-052AD88DFE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4B-42AF-91B0-052AD88DFE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4B-42AF-91B0-052AD88DFE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4B-42AF-91B0-052AD88DFE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1835</c:v>
                </c:pt>
                <c:pt idx="3">
                  <c:v>1563</c:v>
                </c:pt>
                <c:pt idx="6">
                  <c:v>1478</c:v>
                </c:pt>
                <c:pt idx="9">
                  <c:v>1522</c:v>
                </c:pt>
                <c:pt idx="12">
                  <c:v>1528</c:v>
                </c:pt>
              </c:numCache>
            </c:numRef>
          </c:val>
          <c:extLst>
            <c:ext xmlns:c16="http://schemas.microsoft.com/office/drawing/2014/chart" uri="{C3380CC4-5D6E-409C-BE32-E72D297353CC}">
              <c16:uniqueId val="{00000006-564B-42AF-91B0-052AD88DFE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c:v>
                </c:pt>
                <c:pt idx="3">
                  <c:v>5</c:v>
                </c:pt>
                <c:pt idx="6">
                  <c:v>4</c:v>
                </c:pt>
                <c:pt idx="9">
                  <c:v>2</c:v>
                </c:pt>
                <c:pt idx="12">
                  <c:v>1</c:v>
                </c:pt>
              </c:numCache>
            </c:numRef>
          </c:val>
          <c:extLst>
            <c:ext xmlns:c16="http://schemas.microsoft.com/office/drawing/2014/chart" uri="{C3380CC4-5D6E-409C-BE32-E72D297353CC}">
              <c16:uniqueId val="{00000007-564B-42AF-91B0-052AD88DFE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2602</c:v>
                </c:pt>
                <c:pt idx="3">
                  <c:v>1480</c:v>
                </c:pt>
                <c:pt idx="6">
                  <c:v>1801</c:v>
                </c:pt>
                <c:pt idx="9">
                  <c:v>2110</c:v>
                </c:pt>
                <c:pt idx="12">
                  <c:v>1968</c:v>
                </c:pt>
              </c:numCache>
            </c:numRef>
          </c:val>
          <c:extLst>
            <c:ext xmlns:c16="http://schemas.microsoft.com/office/drawing/2014/chart" uri="{C3380CC4-5D6E-409C-BE32-E72D297353CC}">
              <c16:uniqueId val="{00000008-564B-42AF-91B0-052AD88DFE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4B-42AF-91B0-052AD88DFE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17654</c:v>
                </c:pt>
                <c:pt idx="3">
                  <c:v>17942</c:v>
                </c:pt>
                <c:pt idx="6">
                  <c:v>17864</c:v>
                </c:pt>
                <c:pt idx="9">
                  <c:v>17942</c:v>
                </c:pt>
                <c:pt idx="12">
                  <c:v>18358</c:v>
                </c:pt>
              </c:numCache>
            </c:numRef>
          </c:val>
          <c:extLst>
            <c:ext xmlns:c16="http://schemas.microsoft.com/office/drawing/2014/chart" uri="{C3380CC4-5D6E-409C-BE32-E72D297353CC}">
              <c16:uniqueId val="{0000000A-564B-42AF-91B0-052AD88DFE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4B-42AF-91B0-052AD88DFE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4421</c:v>
                </c:pt>
                <c:pt idx="1">
                  <c:v>4311</c:v>
                </c:pt>
                <c:pt idx="2">
                  <c:v>4595</c:v>
                </c:pt>
              </c:numCache>
            </c:numRef>
          </c:val>
          <c:extLst>
            <c:ext xmlns:c16="http://schemas.microsoft.com/office/drawing/2014/chart" uri="{C3380CC4-5D6E-409C-BE32-E72D297353CC}">
              <c16:uniqueId val="{00000000-E14C-4621-AB15-845C9CDC339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1155</c:v>
                </c:pt>
                <c:pt idx="1">
                  <c:v>1137</c:v>
                </c:pt>
                <c:pt idx="2">
                  <c:v>1171</c:v>
                </c:pt>
              </c:numCache>
            </c:numRef>
          </c:val>
          <c:extLst>
            <c:ext xmlns:c16="http://schemas.microsoft.com/office/drawing/2014/chart" uri="{C3380CC4-5D6E-409C-BE32-E72D297353CC}">
              <c16:uniqueId val="{00000001-E14C-4621-AB15-845C9CDC339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7179</c:v>
                </c:pt>
                <c:pt idx="1">
                  <c:v>7643</c:v>
                </c:pt>
                <c:pt idx="2">
                  <c:v>7624</c:v>
                </c:pt>
              </c:numCache>
            </c:numRef>
          </c:val>
          <c:extLst>
            <c:ext xmlns:c16="http://schemas.microsoft.com/office/drawing/2014/chart" uri="{C3380CC4-5D6E-409C-BE32-E72D297353CC}">
              <c16:uniqueId val="{00000002-E14C-4621-AB15-845C9CDC339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15,398
15,289
642.28
18,934,947
18,389,949
403,598
8,755,027
18,357,548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脆弱な財政基盤で地方交付税に大きく依存</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している本町では、類似団体の平均を大きく下回っており、今後も人口減少や高齢化などにより、税収の伸びは期待できず、同水準で推移する見込みです。</a:t>
          </a:r>
        </a:p>
        <a:p>
          <a:r>
            <a:rPr kumimoji="1" lang="ja-JP" altLang="en-US" sz="1050">
              <a:latin typeface="ＭＳ Ｐゴシック" panose="020B0600070205080204" pitchFamily="50" charset="-128"/>
              <a:ea typeface="ＭＳ Ｐゴシック" panose="020B0600070205080204" pitchFamily="50" charset="-128"/>
            </a:rPr>
            <a:t>　引き続き、歳出の削減と税収等の徴収強化の取り組みを通じて、財政基盤の健全化に努めていく必要があります。</a:t>
          </a:r>
        </a:p>
        <a:p>
          <a:endParaRPr kumimoji="1" lang="ja-JP" altLang="en-US" sz="13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&lt;</a:t>
          </a:r>
          <a:r>
            <a:rPr kumimoji="1" lang="ja-JP" altLang="en-US" sz="1000">
              <a:latin typeface="ＭＳ Ｐゴシック" panose="020B0600070205080204" pitchFamily="50" charset="-128"/>
              <a:ea typeface="ＭＳ Ｐゴシック" panose="020B0600070205080204" pitchFamily="50" charset="-128"/>
            </a:rPr>
            <a:t>参考</a:t>
          </a:r>
          <a:r>
            <a:rPr kumimoji="1" lang="en-US" altLang="ja-JP" sz="1000">
              <a:latin typeface="ＭＳ Ｐゴシック" panose="020B0600070205080204" pitchFamily="50" charset="-128"/>
              <a:ea typeface="ＭＳ Ｐゴシック" panose="020B0600070205080204" pitchFamily="50" charset="-128"/>
            </a:rPr>
            <a:t>&gt;</a:t>
          </a:r>
        </a:p>
        <a:p>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　歳入総額（令和５年度普通会計決算）に対する地方交付税の割合＝</a:t>
          </a:r>
          <a:r>
            <a:rPr kumimoji="1" lang="en-US" altLang="ja-JP" sz="1000">
              <a:latin typeface="ＭＳ Ｐゴシック" panose="020B0600070205080204" pitchFamily="50" charset="-128"/>
              <a:ea typeface="ＭＳ Ｐゴシック" panose="020B0600070205080204" pitchFamily="50" charset="-128"/>
            </a:rPr>
            <a:t>37</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68580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20320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56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140970</xdr:rowOff>
    </xdr:from>
    <xdr:to>
      <xdr:col>11</xdr:col>
      <xdr:colOff>82550</xdr:colOff>
      <xdr:row>44</xdr:row>
      <xdr:rowOff>71120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55897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分子となる歳出の経常経費充当一般財源では、補助費等で減少したものの、物件費が大幅に増加したほか、公債費や人件費等も増加となり分子全体で増となりました。</a:t>
          </a:r>
        </a:p>
        <a:p>
          <a:r>
            <a:rPr kumimoji="1" lang="ja-JP" altLang="en-US" sz="1050">
              <a:latin typeface="ＭＳ Ｐゴシック" panose="020B0600070205080204" pitchFamily="50" charset="-128"/>
              <a:ea typeface="ＭＳ Ｐゴシック" panose="020B0600070205080204" pitchFamily="50" charset="-128"/>
            </a:rPr>
            <a:t>　また、分母となる歳入の経常一般財源では、普通交付税が減少したことから分母全体で減となりました。</a:t>
          </a:r>
        </a:p>
        <a:p>
          <a:r>
            <a:rPr kumimoji="1" lang="ja-JP" altLang="en-US" sz="1050">
              <a:latin typeface="ＭＳ Ｐゴシック" panose="020B0600070205080204" pitchFamily="50" charset="-128"/>
              <a:ea typeface="ＭＳ Ｐゴシック" panose="020B0600070205080204" pitchFamily="50" charset="-128"/>
            </a:rPr>
            <a:t>　この結果、経常収支比率は増加し、前年度から</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ポイント増加の</a:t>
          </a:r>
          <a:r>
            <a:rPr kumimoji="1" lang="en-US" altLang="ja-JP" sz="1050">
              <a:latin typeface="ＭＳ Ｐゴシック" panose="020B0600070205080204" pitchFamily="50" charset="-128"/>
              <a:ea typeface="ＭＳ Ｐゴシック" panose="020B0600070205080204" pitchFamily="50" charset="-128"/>
            </a:rPr>
            <a:t>93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9</a:t>
          </a:r>
          <a:r>
            <a:rPr kumimoji="1" lang="ja-JP" altLang="en-US" sz="1050">
              <a:latin typeface="ＭＳ Ｐゴシック" panose="020B0600070205080204" pitchFamily="50" charset="-128"/>
              <a:ea typeface="ＭＳ Ｐゴシック" panose="020B0600070205080204" pitchFamily="50" charset="-128"/>
            </a:rPr>
            <a:t>％となりました。</a:t>
          </a:r>
        </a:p>
        <a:p>
          <a:r>
            <a:rPr kumimoji="1" lang="ja-JP" altLang="en-US" sz="1050">
              <a:latin typeface="ＭＳ Ｐゴシック" panose="020B0600070205080204" pitchFamily="50" charset="-128"/>
              <a:ea typeface="ＭＳ Ｐゴシック" panose="020B0600070205080204" pitchFamily="50" charset="-128"/>
            </a:rPr>
            <a:t>　比率増加の主な要因は、歳入の経常一般財源</a:t>
          </a:r>
          <a:r>
            <a:rPr kumimoji="1" lang="ja-JP" altLang="en-US" sz="1000">
              <a:latin typeface="ＭＳ Ｐゴシック" panose="020B0600070205080204" pitchFamily="50" charset="-128"/>
              <a:ea typeface="ＭＳ Ｐゴシック" panose="020B0600070205080204" pitchFamily="50" charset="-128"/>
            </a:rPr>
            <a:t>（分母）</a:t>
          </a:r>
          <a:r>
            <a:rPr kumimoji="1" lang="ja-JP" altLang="en-US" sz="1050">
              <a:latin typeface="ＭＳ Ｐゴシック" panose="020B0600070205080204" pitchFamily="50" charset="-128"/>
              <a:ea typeface="ＭＳ Ｐゴシック" panose="020B0600070205080204" pitchFamily="50" charset="-128"/>
            </a:rPr>
            <a:t>の減に加え、歳出の経常経費充当一般財源</a:t>
          </a:r>
          <a:r>
            <a:rPr kumimoji="1" lang="ja-JP" altLang="en-US" sz="1000">
              <a:latin typeface="ＭＳ Ｐゴシック" panose="020B0600070205080204" pitchFamily="50" charset="-128"/>
              <a:ea typeface="ＭＳ Ｐゴシック" panose="020B0600070205080204" pitchFamily="50" charset="-128"/>
            </a:rPr>
            <a:t>（分子）</a:t>
          </a:r>
          <a:r>
            <a:rPr kumimoji="1" lang="ja-JP" altLang="en-US" sz="1050">
              <a:latin typeface="ＭＳ Ｐゴシック" panose="020B0600070205080204" pitchFamily="50" charset="-128"/>
              <a:ea typeface="ＭＳ Ｐゴシック" panose="020B0600070205080204" pitchFamily="50" charset="-128"/>
            </a:rPr>
            <a:t>において、物価高騰の影響等により物件費や人件費の増加によるものであり、今後も増加が見込まれるためより一層の経常経費削減に努めていく必要があります。</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22610"/>
          <a:ext cx="8382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138006</xdr:rowOff>
    </xdr:from>
    <xdr:to>
      <xdr:col>19</xdr:col>
      <xdr:colOff>133350</xdr:colOff>
      <xdr:row>62</xdr:row>
      <xdr:rowOff>92710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25006"/>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138006</xdr:rowOff>
    </xdr:from>
    <xdr:to>
      <xdr:col>15</xdr:col>
      <xdr:colOff>82550</xdr:colOff>
      <xdr:row>62</xdr:row>
      <xdr:rowOff>132927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425006"/>
          <a:ext cx="8890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19490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132927</xdr:rowOff>
    </xdr:from>
    <xdr:to>
      <xdr:col>11</xdr:col>
      <xdr:colOff>31750</xdr:colOff>
      <xdr:row>64</xdr:row>
      <xdr:rowOff>55456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2827"/>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87206</xdr:rowOff>
    </xdr:from>
    <xdr:to>
      <xdr:col>15</xdr:col>
      <xdr:colOff>133350</xdr:colOff>
      <xdr:row>61</xdr:row>
      <xdr:rowOff>17356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2133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82127</xdr:rowOff>
    </xdr:from>
    <xdr:to>
      <xdr:col>11</xdr:col>
      <xdr:colOff>82550</xdr:colOff>
      <xdr:row>63</xdr:row>
      <xdr:rowOff>12277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本町は県下一広大な行政面積を有しており集落が点在し、それに付随して公共施設も点在していることが類似団体の平均を上回る要因の１つと考えられます。</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また、ふるさと納税の取組強化や、平成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年度から開始している廃棄物処理施設の包括的長期民間委託契約</a:t>
          </a:r>
          <a:r>
            <a:rPr kumimoji="1" lang="ja-JP" altLang="en-US" sz="1000">
              <a:latin typeface="ＭＳ Ｐゴシック" panose="020B0600070205080204" pitchFamily="50" charset="-128"/>
              <a:ea typeface="ＭＳ Ｐゴシック" panose="020B0600070205080204" pitchFamily="50" charset="-128"/>
            </a:rPr>
            <a:t>（債務負担）</a:t>
          </a:r>
          <a:r>
            <a:rPr kumimoji="1" lang="ja-JP" altLang="en-US" sz="1050">
              <a:latin typeface="ＭＳ Ｐゴシック" panose="020B0600070205080204" pitchFamily="50" charset="-128"/>
              <a:ea typeface="ＭＳ Ｐゴシック" panose="020B0600070205080204" pitchFamily="50" charset="-128"/>
            </a:rPr>
            <a:t>等に伴い、物件費が類似団体と比較して大きく増加しています。</a:t>
          </a:r>
        </a:p>
        <a:p>
          <a:r>
            <a:rPr kumimoji="1" lang="ja-JP" altLang="en-US" sz="1050">
              <a:latin typeface="ＭＳ Ｐゴシック" panose="020B0600070205080204" pitchFamily="50" charset="-128"/>
              <a:ea typeface="ＭＳ Ｐゴシック" panose="020B0600070205080204" pitchFamily="50" charset="-128"/>
            </a:rPr>
            <a:t>　ふるさと納税制度は本町にとって自主財源の確保につながる重要な取り組み</a:t>
          </a:r>
          <a:r>
            <a:rPr kumimoji="1" lang="ja-JP" altLang="en-US" sz="1000">
              <a:latin typeface="ＭＳ Ｐゴシック" panose="020B0600070205080204" pitchFamily="50" charset="-128"/>
              <a:ea typeface="ＭＳ Ｐゴシック" panose="020B0600070205080204" pitchFamily="50" charset="-128"/>
            </a:rPr>
            <a:t>（必要経費）</a:t>
          </a:r>
          <a:r>
            <a:rPr kumimoji="1" lang="ja-JP" altLang="en-US" sz="1050">
              <a:latin typeface="ＭＳ Ｐゴシック" panose="020B0600070205080204" pitchFamily="50" charset="-128"/>
              <a:ea typeface="ＭＳ Ｐゴシック" panose="020B0600070205080204" pitchFamily="50" charset="-128"/>
            </a:rPr>
            <a:t>ではあるものの、必要経費については可能な限り圧縮していく必要があります。</a:t>
          </a:r>
        </a:p>
        <a:p>
          <a:r>
            <a:rPr kumimoji="1" lang="ja-JP" altLang="en-US" sz="1050">
              <a:latin typeface="ＭＳ Ｐゴシック" panose="020B0600070205080204" pitchFamily="50" charset="-128"/>
              <a:ea typeface="ＭＳ Ｐゴシック" panose="020B0600070205080204" pitchFamily="50" charset="-128"/>
            </a:rPr>
            <a:t>　なお、人件費については定員適正化計画に基づき一般職員の適正規模・配置に努めているところですが、一方で、会計年度任用職員については近年増加傾向であるため、ＰＤＣＡサイクルを確立させ事務事業全般の見直しによる削減を図っていく必要があり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162035</xdr:rowOff>
    </xdr:from>
    <xdr:to>
      <xdr:col>23</xdr:col>
      <xdr:colOff>133350</xdr:colOff>
      <xdr:row>89</xdr:row>
      <xdr:rowOff>1822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78035"/>
          <a:ext cx="0" cy="1382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145349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1822</xdr:rowOff>
    </xdr:from>
    <xdr:to>
      <xdr:col>24</xdr:col>
      <xdr:colOff>12700</xdr:colOff>
      <xdr:row>89</xdr:row>
      <xdr:rowOff>1822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76962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2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162035</xdr:rowOff>
    </xdr:from>
    <xdr:to>
      <xdr:col>24</xdr:col>
      <xdr:colOff>12700</xdr:colOff>
      <xdr:row>80</xdr:row>
      <xdr:rowOff>162035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38385</xdr:rowOff>
    </xdr:from>
    <xdr:to>
      <xdr:col>23</xdr:col>
      <xdr:colOff>133350</xdr:colOff>
      <xdr:row>87</xdr:row>
      <xdr:rowOff>107952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954535"/>
          <a:ext cx="838200" cy="6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169561</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84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153034</xdr:rowOff>
    </xdr:from>
    <xdr:to>
      <xdr:col>23</xdr:col>
      <xdr:colOff>184150</xdr:colOff>
      <xdr:row>84</xdr:row>
      <xdr:rowOff>83184</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8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13164</xdr:rowOff>
    </xdr:from>
    <xdr:to>
      <xdr:col>19</xdr:col>
      <xdr:colOff>133350</xdr:colOff>
      <xdr:row>87</xdr:row>
      <xdr:rowOff>38385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929314"/>
          <a:ext cx="889000" cy="2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53468</xdr:rowOff>
    </xdr:from>
    <xdr:to>
      <xdr:col>19</xdr:col>
      <xdr:colOff>184150</xdr:colOff>
      <xdr:row>83</xdr:row>
      <xdr:rowOff>155068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8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165245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052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59843</xdr:rowOff>
    </xdr:from>
    <xdr:to>
      <xdr:col>15</xdr:col>
      <xdr:colOff>82550</xdr:colOff>
      <xdr:row>87</xdr:row>
      <xdr:rowOff>13164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804543"/>
          <a:ext cx="889000" cy="1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110782</xdr:rowOff>
    </xdr:from>
    <xdr:to>
      <xdr:col>15</xdr:col>
      <xdr:colOff>133350</xdr:colOff>
      <xdr:row>83</xdr:row>
      <xdr:rowOff>40932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6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51109</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93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11553</xdr:rowOff>
    </xdr:from>
    <xdr:to>
      <xdr:col>11</xdr:col>
      <xdr:colOff>31750</xdr:colOff>
      <xdr:row>86</xdr:row>
      <xdr:rowOff>59843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584803"/>
          <a:ext cx="889000" cy="2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170035</xdr:rowOff>
    </xdr:from>
    <xdr:to>
      <xdr:col>11</xdr:col>
      <xdr:colOff>82550</xdr:colOff>
      <xdr:row>82</xdr:row>
      <xdr:rowOff>100185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110362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2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76881</xdr:rowOff>
    </xdr:from>
    <xdr:to>
      <xdr:col>7</xdr:col>
      <xdr:colOff>31750</xdr:colOff>
      <xdr:row>82</xdr:row>
      <xdr:rowOff>7031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6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3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57152</xdr:rowOff>
    </xdr:from>
    <xdr:to>
      <xdr:col>23</xdr:col>
      <xdr:colOff>184150</xdr:colOff>
      <xdr:row>87</xdr:row>
      <xdr:rowOff>158752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97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29229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94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159035</xdr:rowOff>
    </xdr:from>
    <xdr:to>
      <xdr:col>19</xdr:col>
      <xdr:colOff>184150</xdr:colOff>
      <xdr:row>87</xdr:row>
      <xdr:rowOff>89185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90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73962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990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133814</xdr:rowOff>
    </xdr:from>
    <xdr:to>
      <xdr:col>15</xdr:col>
      <xdr:colOff>133350</xdr:colOff>
      <xdr:row>87</xdr:row>
      <xdr:rowOff>63964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8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48741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9043</xdr:rowOff>
    </xdr:from>
    <xdr:to>
      <xdr:col>11</xdr:col>
      <xdr:colOff>82550</xdr:colOff>
      <xdr:row>86</xdr:row>
      <xdr:rowOff>110643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75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95420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84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132203</xdr:rowOff>
    </xdr:from>
    <xdr:to>
      <xdr:col>7</xdr:col>
      <xdr:colOff>31750</xdr:colOff>
      <xdr:row>85</xdr:row>
      <xdr:rowOff>62353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47130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年度から給与の総合的見直しを実施し、高知県人事委員会の勧告に準じた給与体系から国家公務員に準じた給与体系に変更しています。</a:t>
          </a:r>
        </a:p>
        <a:p>
          <a:r>
            <a:rPr kumimoji="1" lang="ja-JP" altLang="en-US" sz="1300">
              <a:latin typeface="ＭＳ Ｐゴシック" panose="020B0600070205080204" pitchFamily="50" charset="-128"/>
              <a:ea typeface="ＭＳ Ｐゴシック" panose="020B0600070205080204" pitchFamily="50" charset="-128"/>
            </a:rPr>
            <a:t>　ラスパイレス指数は、以前から類似団体を下回る水準となっており、今後も給与の適正化に努め、適正な給与水準を保つよう取り組みます。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10161</xdr:rowOff>
    </xdr:from>
    <xdr:to>
      <xdr:col>81</xdr:col>
      <xdr:colOff>44450</xdr:colOff>
      <xdr:row>84</xdr:row>
      <xdr:rowOff>154939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411961"/>
          <a:ext cx="8382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10161</xdr:rowOff>
    </xdr:from>
    <xdr:to>
      <xdr:col>77</xdr:col>
      <xdr:colOff>44450</xdr:colOff>
      <xdr:row>84</xdr:row>
      <xdr:rowOff>34289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4119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84</xdr:row>
      <xdr:rowOff>58420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58420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119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130811</xdr:rowOff>
    </xdr:from>
    <xdr:to>
      <xdr:col>77</xdr:col>
      <xdr:colOff>95250</xdr:colOff>
      <xdr:row>84</xdr:row>
      <xdr:rowOff>60961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71138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130811</xdr:rowOff>
    </xdr:from>
    <xdr:to>
      <xdr:col>64</xdr:col>
      <xdr:colOff>152400</xdr:colOff>
      <xdr:row>84</xdr:row>
      <xdr:rowOff>60961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71138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下一の面積を有する本町は、広大な町域の中に集落が点在しており、人口規模に対し公共施設も多くなっています。そのため、職員数も類似団体の平均を上回っている状況となっていますが、今後も引き続き、住民サービスを低下させることなく定員適正化計画に基づき職員数の適正化と組織機構の見直しに取り組むとともに、小中学校の適正規模による統廃合計画等を進め、適正な定員管理に取り組みます。 </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166098</xdr:rowOff>
    </xdr:from>
    <xdr:to>
      <xdr:col>81</xdr:col>
      <xdr:colOff>44450</xdr:colOff>
      <xdr:row>66</xdr:row>
      <xdr:rowOff>37737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310348"/>
          <a:ext cx="8382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25689</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84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166098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239681"/>
          <a:ext cx="889000" cy="7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48549</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3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36830</xdr:rowOff>
    </xdr:from>
    <xdr:to>
      <xdr:col>72</xdr:col>
      <xdr:colOff>203200</xdr:colOff>
      <xdr:row>65</xdr:row>
      <xdr:rowOff>95431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8108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36830</xdr:rowOff>
    </xdr:from>
    <xdr:to>
      <xdr:col>68</xdr:col>
      <xdr:colOff>152400</xdr:colOff>
      <xdr:row>65</xdr:row>
      <xdr:rowOff>66131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3512800" y="11181080"/>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92455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158387</xdr:rowOff>
    </xdr:from>
    <xdr:to>
      <xdr:col>81</xdr:col>
      <xdr:colOff>95250</xdr:colOff>
      <xdr:row>66</xdr:row>
      <xdr:rowOff>88537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130464</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2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115298</xdr:rowOff>
    </xdr:from>
    <xdr:to>
      <xdr:col>77</xdr:col>
      <xdr:colOff>95250</xdr:colOff>
      <xdr:row>66</xdr:row>
      <xdr:rowOff>45448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2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30225</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34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44631</xdr:rowOff>
    </xdr:from>
    <xdr:to>
      <xdr:col>73</xdr:col>
      <xdr:colOff>44450</xdr:colOff>
      <xdr:row>65</xdr:row>
      <xdr:rowOff>146231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131008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157480</xdr:rowOff>
    </xdr:from>
    <xdr:to>
      <xdr:col>68</xdr:col>
      <xdr:colOff>203200</xdr:colOff>
      <xdr:row>65</xdr:row>
      <xdr:rowOff>87630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72407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15331</xdr:rowOff>
    </xdr:from>
    <xdr:to>
      <xdr:col>64</xdr:col>
      <xdr:colOff>152400</xdr:colOff>
      <xdr:row>65</xdr:row>
      <xdr:rowOff>116931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1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101708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24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単年度比率では、地方債の元利償還金が増加したことにより分子が増加となり、普通交付税や臨時財政対策債発行可能額の減少により分母は減少したことから、令和５年度の単年度比率は前年度から</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ポイントの増加となりました。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３ヵ年平均では　令和５年度の単年度比率を下回っていた令和２年度の比率が算定の基礎から外れたため、前年度から</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ポイント増加し</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％となりました。</a:t>
          </a:r>
        </a:p>
        <a:p>
          <a:r>
            <a:rPr kumimoji="1" lang="ja-JP" altLang="en-US" sz="1100">
              <a:latin typeface="ＭＳ Ｐゴシック" panose="020B0600070205080204" pitchFamily="50" charset="-128"/>
              <a:ea typeface="ＭＳ Ｐゴシック" panose="020B0600070205080204" pitchFamily="50" charset="-128"/>
            </a:rPr>
            <a:t>　将来負担比率と同様、比率は現時点では適正な水準にあると言えますが、今後も地方債残高の推移や公債費の動向等に十分注視しながら、繰上償還等も含め高水準である公債費の抑制に努めていく必要があります。</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40</xdr:row>
      <xdr:rowOff>58057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1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143328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9270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126093</xdr:rowOff>
    </xdr:from>
    <xdr:to>
      <xdr:col>72</xdr:col>
      <xdr:colOff>203200</xdr:colOff>
      <xdr:row>39</xdr:row>
      <xdr:rowOff>143328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8126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40</xdr:row>
      <xdr:rowOff>161472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812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112684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147155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23784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92528</xdr:rowOff>
    </xdr:from>
    <xdr:to>
      <xdr:col>73</xdr:col>
      <xdr:colOff>44450</xdr:colOff>
      <xdr:row>40</xdr:row>
      <xdr:rowOff>22678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32855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将来負担額</a:t>
          </a:r>
          <a:r>
            <a:rPr kumimoji="1" lang="ja-JP" altLang="en-US" sz="1000">
              <a:latin typeface="ＭＳ Ｐゴシック" panose="020B0600070205080204" pitchFamily="50" charset="-128"/>
              <a:ea typeface="ＭＳ Ｐゴシック" panose="020B0600070205080204" pitchFamily="50" charset="-128"/>
            </a:rPr>
            <a:t>（地方債現在高）</a:t>
          </a:r>
          <a:r>
            <a:rPr kumimoji="1" lang="ja-JP" altLang="en-US" sz="1050">
              <a:latin typeface="ＭＳ Ｐゴシック" panose="020B0600070205080204" pitchFamily="50" charset="-128"/>
              <a:ea typeface="ＭＳ Ｐゴシック" panose="020B0600070205080204" pitchFamily="50" charset="-128"/>
            </a:rPr>
            <a:t>が増加したものの、充当可能財源等</a:t>
          </a:r>
          <a:r>
            <a:rPr kumimoji="1" lang="ja-JP" altLang="en-US" sz="1000">
              <a:latin typeface="ＭＳ Ｐゴシック" panose="020B0600070205080204" pitchFamily="50" charset="-128"/>
              <a:ea typeface="ＭＳ Ｐゴシック" panose="020B0600070205080204" pitchFamily="50" charset="-128"/>
            </a:rPr>
            <a:t>（充当可能基金等）</a:t>
          </a:r>
          <a:r>
            <a:rPr kumimoji="1" lang="ja-JP" altLang="en-US" sz="1050">
              <a:latin typeface="ＭＳ Ｐゴシック" panose="020B0600070205080204" pitchFamily="50" charset="-128"/>
              <a:ea typeface="ＭＳ Ｐゴシック" panose="020B0600070205080204" pitchFamily="50" charset="-128"/>
            </a:rPr>
            <a:t>も増加したことにより、充当可能財源等が将来負担額を上回った（</a:t>
          </a:r>
          <a:r>
            <a:rPr kumimoji="1" lang="ja-JP" altLang="en-US" sz="1000">
              <a:latin typeface="ＭＳ Ｐゴシック" panose="020B0600070205080204" pitchFamily="50" charset="-128"/>
              <a:ea typeface="ＭＳ Ｐゴシック" panose="020B0600070205080204" pitchFamily="50" charset="-128"/>
            </a:rPr>
            <a:t>実質的な将来負担額が算定されなかった）</a:t>
          </a:r>
          <a:r>
            <a:rPr kumimoji="1" lang="ja-JP" altLang="en-US" sz="1050">
              <a:latin typeface="ＭＳ Ｐゴシック" panose="020B0600070205080204" pitchFamily="50" charset="-128"/>
              <a:ea typeface="ＭＳ Ｐゴシック" panose="020B0600070205080204" pitchFamily="50" charset="-128"/>
            </a:rPr>
            <a:t>ため、令和５年度の比率は算定されませんでした。</a:t>
          </a:r>
        </a:p>
        <a:p>
          <a:r>
            <a:rPr kumimoji="1" lang="ja-JP" altLang="en-US" sz="1050">
              <a:latin typeface="ＭＳ Ｐゴシック" panose="020B0600070205080204" pitchFamily="50" charset="-128"/>
              <a:ea typeface="ＭＳ Ｐゴシック" panose="020B0600070205080204" pitchFamily="50" charset="-128"/>
            </a:rPr>
            <a:t>　地方債残高は平成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25</a:t>
          </a:r>
          <a:r>
            <a:rPr kumimoji="1" lang="ja-JP" altLang="en-US" sz="1050">
              <a:latin typeface="ＭＳ Ｐゴシック" panose="020B0600070205080204" pitchFamily="50" charset="-128"/>
              <a:ea typeface="ＭＳ Ｐゴシック" panose="020B0600070205080204" pitchFamily="50" charset="-128"/>
            </a:rPr>
            <a:t>年度に実施した大型事業</a:t>
          </a:r>
          <a:r>
            <a:rPr kumimoji="1" lang="ja-JP" altLang="en-US" sz="1000">
              <a:latin typeface="ＭＳ Ｐゴシック" panose="020B0600070205080204" pitchFamily="50" charset="-128"/>
              <a:ea typeface="ＭＳ Ｐゴシック" panose="020B0600070205080204" pitchFamily="50" charset="-128"/>
            </a:rPr>
            <a:t>（庁舎建設等）</a:t>
          </a:r>
          <a:r>
            <a:rPr kumimoji="1" lang="ja-JP" altLang="en-US" sz="1050">
              <a:latin typeface="ＭＳ Ｐゴシック" panose="020B0600070205080204" pitchFamily="50" charset="-128"/>
              <a:ea typeface="ＭＳ Ｐゴシック" panose="020B0600070205080204" pitchFamily="50" charset="-128"/>
            </a:rPr>
            <a:t>に伴う借入をピークに減少してきましたが近年は横ばいで推移しています。一方、充当可能財源等は年々増加傾向であり、比率は現時点において適正な水準にあるといえます。</a:t>
          </a:r>
        </a:p>
        <a:p>
          <a:r>
            <a:rPr kumimoji="1" lang="ja-JP" altLang="en-US" sz="1050">
              <a:latin typeface="ＭＳ Ｐゴシック" panose="020B0600070205080204" pitchFamily="50" charset="-128"/>
              <a:ea typeface="ＭＳ Ｐゴシック" panose="020B0600070205080204" pitchFamily="50" charset="-128"/>
            </a:rPr>
            <a:t>　しかしながら、今後、老朽化した施設の建て替えや改修などを予定しており、地方債残高の増加が見込まれていることから、引き続き町債残高の推移や公債費の動向等に十分注視しながら、繰上償還等も含め高水準にある公債費の抑制に努めていく必要があり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15,398
15,289
642.28
18,934,947
18,389,949
403,598
8,755,027
18,357,548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会計年度任用職員に係る人件費単価の見直しにより、報酬や期末手当が増となったため、経常経費充当一般財源は増加となりました。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また、歳入経常一般財源も普通交付税の減に伴い減少したため比率は増加となっており、類似団体の平均よりも高くなっています。</a:t>
          </a:r>
        </a:p>
        <a:p>
          <a:r>
            <a:rPr kumimoji="1" lang="ja-JP" altLang="en-US" sz="1200">
              <a:latin typeface="ＭＳ Ｐゴシック" panose="020B0600070205080204" pitchFamily="50" charset="-128"/>
              <a:ea typeface="ＭＳ Ｐゴシック" panose="020B0600070205080204" pitchFamily="50" charset="-128"/>
            </a:rPr>
            <a:t>　近年では会計年度任用職員数が増加傾向にあるため、計画的な人件費の適正化に努めていく必要があります。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44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76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62230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76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37</xdr:row>
      <xdr:rowOff>62230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高騰による影響により各種委託料が増となったことに加え、小中学校の給食費無償化の実施に伴い給食費負担金収入が減となったため、経常経費充当一般財源が増加しており類似団体の平均を上回る水準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物価高騰による影響は今後も継続していくことが想定されるため、より一層の歳出予算の削減に努めていく必要があります。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139700</xdr:rowOff>
    </xdr:from>
    <xdr:to>
      <xdr:col>82</xdr:col>
      <xdr:colOff>107950</xdr:colOff>
      <xdr:row>20</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5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18</xdr:row>
      <xdr:rowOff>139700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53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158750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73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22877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自立支援医療給付費や児童医療費の増などにより比率は増加となっており、類似団体の平均並みで推移しています。</a:t>
          </a:r>
        </a:p>
        <a:p>
          <a:r>
            <a:rPr kumimoji="1" lang="ja-JP" altLang="en-US" sz="1300">
              <a:latin typeface="ＭＳ Ｐゴシック" panose="020B0600070205080204" pitchFamily="50" charset="-128"/>
              <a:ea typeface="ＭＳ Ｐゴシック" panose="020B0600070205080204" pitchFamily="50" charset="-128"/>
            </a:rPr>
            <a:t>　今後も増加が見込まれるため、その推移に注視していく必要があります。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92710</xdr:rowOff>
    </xdr:from>
    <xdr:to>
      <xdr:col>24</xdr:col>
      <xdr:colOff>25400</xdr:colOff>
      <xdr:row>58</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5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57</xdr:row>
      <xdr:rowOff>115570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115570</xdr:rowOff>
    </xdr:from>
    <xdr:to>
      <xdr:col>15</xdr:col>
      <xdr:colOff>98425</xdr:colOff>
      <xdr:row>58</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8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59</xdr:row>
      <xdr:rowOff>24130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568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41910</xdr:rowOff>
    </xdr:from>
    <xdr:to>
      <xdr:col>20</xdr:col>
      <xdr:colOff>38100</xdr:colOff>
      <xdr:row>57</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144780</xdr:rowOff>
    </xdr:from>
    <xdr:to>
      <xdr:col>6</xdr:col>
      <xdr:colOff>171450</xdr:colOff>
      <xdr:row>59</xdr:row>
      <xdr:rowOff>74930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59707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水道事業会計への出資金の増や歳入経常一般財源の減により、その他の比率は増加しましたが、類似団体の平均より低い水準となっています。</a:t>
          </a:r>
        </a:p>
        <a:p>
          <a:r>
            <a:rPr kumimoji="1" lang="ja-JP" altLang="en-US" sz="1200">
              <a:latin typeface="ＭＳ Ｐゴシック" panose="020B0600070205080204" pitchFamily="50" charset="-128"/>
              <a:ea typeface="ＭＳ Ｐゴシック" panose="020B0600070205080204" pitchFamily="50" charset="-128"/>
            </a:rPr>
            <a:t>　今後も、人口減少や高齢化等に伴い、国保や後期高齢者、特別養護老人ホーム、診療所等の各特別会計への繰出金の増加が見込まれるため、保険税や料金等の歳入確保とあわせて歳出削減の取り組みを強化し、負担の軽減（繰出金の抑制等）に努めていく必要があります。</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143328</xdr:rowOff>
    </xdr:from>
    <xdr:to>
      <xdr:col>82</xdr:col>
      <xdr:colOff>107950</xdr:colOff>
      <xdr:row>55</xdr:row>
      <xdr:rowOff>37193</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86178</xdr:rowOff>
    </xdr:from>
    <xdr:to>
      <xdr:col>78</xdr:col>
      <xdr:colOff>69850</xdr:colOff>
      <xdr:row>54</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54</xdr:row>
      <xdr:rowOff>94343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1730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31949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56</xdr:row>
      <xdr:rowOff>159657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526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157843</xdr:rowOff>
    </xdr:from>
    <xdr:to>
      <xdr:col>82</xdr:col>
      <xdr:colOff>158750</xdr:colOff>
      <xdr:row>55</xdr:row>
      <xdr:rowOff>87993</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2920</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92528</xdr:rowOff>
    </xdr:from>
    <xdr:to>
      <xdr:col>78</xdr:col>
      <xdr:colOff>120650</xdr:colOff>
      <xdr:row>55</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32855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水道事業会計への補助金</a:t>
          </a:r>
          <a:r>
            <a:rPr kumimoji="1" lang="ja-JP" altLang="en-US" sz="1000">
              <a:latin typeface="ＭＳ Ｐゴシック" panose="020B0600070205080204" pitchFamily="50" charset="-128"/>
              <a:ea typeface="ＭＳ Ｐゴシック" panose="020B0600070205080204" pitchFamily="50" charset="-128"/>
            </a:rPr>
            <a:t>（収支差補填財源）</a:t>
          </a:r>
          <a:r>
            <a:rPr kumimoji="1" lang="ja-JP" altLang="en-US" sz="1100">
              <a:latin typeface="ＭＳ Ｐゴシック" panose="020B0600070205080204" pitchFamily="50" charset="-128"/>
              <a:ea typeface="ＭＳ Ｐゴシック" panose="020B0600070205080204" pitchFamily="50" charset="-128"/>
            </a:rPr>
            <a:t>の減により経常経費充当一般財源が減少したため、比率については前年度から減少し類似団体の平均より低い水準で推移しています。</a:t>
          </a:r>
        </a:p>
        <a:p>
          <a:r>
            <a:rPr kumimoji="1" lang="ja-JP" altLang="en-US" sz="1100">
              <a:latin typeface="ＭＳ Ｐゴシック" panose="020B0600070205080204" pitchFamily="50" charset="-128"/>
              <a:ea typeface="ＭＳ Ｐゴシック" panose="020B0600070205080204" pitchFamily="50" charset="-128"/>
            </a:rPr>
            <a:t>　一方、外郭団体への補助金等は年々増加傾向にあり、これらの支援・補助は、開始後の見直しや打ち切り等が非常に難しく、今後においても増加する一方となる恐れがあるため、補助制度の開始時における十分な検討と合わせて随時見直しを図りながら、補助費等の抑制に努めていく必要があります。</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75293</xdr:rowOff>
    </xdr:from>
    <xdr:to>
      <xdr:col>82</xdr:col>
      <xdr:colOff>107950</xdr:colOff>
      <xdr:row>35</xdr:row>
      <xdr:rowOff>86178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760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86178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03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42636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03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127199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42636</xdr:rowOff>
    </xdr:from>
    <xdr:to>
      <xdr:col>69</xdr:col>
      <xdr:colOff>92075</xdr:colOff>
      <xdr:row>35</xdr:row>
      <xdr:rowOff>42636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043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170742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24493</xdr:rowOff>
    </xdr:from>
    <xdr:to>
      <xdr:col>82</xdr:col>
      <xdr:colOff>158750</xdr:colOff>
      <xdr:row>35</xdr:row>
      <xdr:rowOff>126093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41020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163286</xdr:rowOff>
    </xdr:from>
    <xdr:to>
      <xdr:col>69</xdr:col>
      <xdr:colOff>142875</xdr:colOff>
      <xdr:row>35</xdr:row>
      <xdr:rowOff>93436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103613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163286</xdr:rowOff>
    </xdr:from>
    <xdr:to>
      <xdr:col>65</xdr:col>
      <xdr:colOff>53975</xdr:colOff>
      <xdr:row>35</xdr:row>
      <xdr:rowOff>93436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103613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令和３年度に借り入れた緊急防災・減災事業債の元金償還が開始したこと等により、経常経費充当一般財源</a:t>
          </a:r>
          <a:r>
            <a:rPr kumimoji="1" lang="ja-JP" altLang="en-US" sz="1100">
              <a:latin typeface="ＭＳ Ｐゴシック" panose="020B0600070205080204" pitchFamily="50" charset="-128"/>
              <a:ea typeface="ＭＳ Ｐゴシック" panose="020B0600070205080204" pitchFamily="50" charset="-128"/>
            </a:rPr>
            <a:t>（分子）</a:t>
          </a:r>
          <a:r>
            <a:rPr kumimoji="1" lang="ja-JP" altLang="en-US" sz="1200">
              <a:latin typeface="ＭＳ Ｐゴシック" panose="020B0600070205080204" pitchFamily="50" charset="-128"/>
              <a:ea typeface="ＭＳ Ｐゴシック" panose="020B0600070205080204" pitchFamily="50" charset="-128"/>
            </a:rPr>
            <a:t>が増加しています。</a:t>
          </a:r>
        </a:p>
        <a:p>
          <a:r>
            <a:rPr kumimoji="1" lang="ja-JP" altLang="en-US" sz="1200">
              <a:latin typeface="ＭＳ Ｐゴシック" panose="020B0600070205080204" pitchFamily="50" charset="-128"/>
              <a:ea typeface="ＭＳ Ｐゴシック" panose="020B0600070205080204" pitchFamily="50" charset="-128"/>
            </a:rPr>
            <a:t>　地方債残高は老朽化した公共施設等の改修などにより増加する見込みであることから、今後は四万十町中期財政計画等に沿って、地方債の計画的な発行</a:t>
          </a:r>
          <a:r>
            <a:rPr kumimoji="1" lang="ja-JP" altLang="en-US" sz="1100">
              <a:latin typeface="ＭＳ Ｐゴシック" panose="020B0600070205080204" pitchFamily="50" charset="-128"/>
              <a:ea typeface="ＭＳ Ｐゴシック" panose="020B0600070205080204" pitchFamily="50" charset="-128"/>
            </a:rPr>
            <a:t>（対象事業の厳選）</a:t>
          </a:r>
          <a:r>
            <a:rPr kumimoji="1" lang="ja-JP" altLang="en-US" sz="1200">
              <a:latin typeface="ＭＳ Ｐゴシック" panose="020B0600070205080204" pitchFamily="50" charset="-128"/>
              <a:ea typeface="ＭＳ Ｐゴシック" panose="020B0600070205080204" pitchFamily="50" charset="-128"/>
            </a:rPr>
            <a:t>や、任意の繰上償還による公債費負担の平準化により一層努めていく必要があります。</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78</xdr:row>
      <xdr:rowOff>94343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47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32855</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289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29029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47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84562</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7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29029</xdr:rowOff>
    </xdr:from>
    <xdr:to>
      <xdr:col>15</xdr:col>
      <xdr:colOff>98425</xdr:colOff>
      <xdr:row>78</xdr:row>
      <xdr:rowOff>105229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021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51905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105229</xdr:rowOff>
    </xdr:from>
    <xdr:to>
      <xdr:col>11</xdr:col>
      <xdr:colOff>9525</xdr:colOff>
      <xdr:row>78</xdr:row>
      <xdr:rowOff>148771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478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43543</xdr:rowOff>
    </xdr:from>
    <xdr:to>
      <xdr:col>24</xdr:col>
      <xdr:colOff>76200</xdr:colOff>
      <xdr:row>78</xdr:row>
      <xdr:rowOff>145143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149679</xdr:rowOff>
    </xdr:from>
    <xdr:to>
      <xdr:col>15</xdr:col>
      <xdr:colOff>149225</xdr:colOff>
      <xdr:row>78</xdr:row>
      <xdr:rowOff>79829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54429</xdr:rowOff>
    </xdr:from>
    <xdr:to>
      <xdr:col>11</xdr:col>
      <xdr:colOff>60325</xdr:colOff>
      <xdr:row>78</xdr:row>
      <xdr:rowOff>156029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140806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97971</xdr:rowOff>
    </xdr:from>
    <xdr:to>
      <xdr:col>6</xdr:col>
      <xdr:colOff>171450</xdr:colOff>
      <xdr:row>79</xdr:row>
      <xdr:rowOff>28121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12898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では、物件費を除き、類似団体の平均並みか平均を下回る水準で推移していますが、今後は物価高騰による影響により人件費や物件費等で増加が見込まれるため、その他の費目とあわせて動向に注視していく必要があります。</a:t>
          </a:r>
        </a:p>
        <a:p>
          <a:r>
            <a:rPr kumimoji="1" lang="ja-JP" altLang="en-US" sz="1200">
              <a:latin typeface="ＭＳ Ｐゴシック" panose="020B0600070205080204" pitchFamily="50" charset="-128"/>
              <a:ea typeface="ＭＳ Ｐゴシック" panose="020B0600070205080204" pitchFamily="50" charset="-128"/>
            </a:rPr>
            <a:t>　また、地方交付税に依存している本町としては、歳入</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分母</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における普通交付税や臨時財政対策債の増減が比率の算定に大きく影響するため、引き続き経常経費の削減に努めていく必要があります。</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61685</xdr:rowOff>
    </xdr:from>
    <xdr:to>
      <xdr:col>82</xdr:col>
      <xdr:colOff>107950</xdr:colOff>
      <xdr:row>81</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748985"/>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148062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49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61685</xdr:rowOff>
    </xdr:from>
    <xdr:to>
      <xdr:col>82</xdr:col>
      <xdr:colOff>196850</xdr:colOff>
      <xdr:row>74</xdr:row>
      <xdr:rowOff>61685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74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67129</xdr:rowOff>
    </xdr:from>
    <xdr:to>
      <xdr:col>82</xdr:col>
      <xdr:colOff>107950</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097329"/>
          <a:ext cx="8382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80934</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45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108857</xdr:rowOff>
    </xdr:from>
    <xdr:to>
      <xdr:col>82</xdr:col>
      <xdr:colOff>158750</xdr:colOff>
      <xdr:row>79</xdr:row>
      <xdr:rowOff>39007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124278</xdr:rowOff>
    </xdr:from>
    <xdr:to>
      <xdr:col>78</xdr:col>
      <xdr:colOff>69850</xdr:colOff>
      <xdr:row>76</xdr:row>
      <xdr:rowOff>67129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2640128"/>
          <a:ext cx="889000" cy="45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106136</xdr:rowOff>
    </xdr:from>
    <xdr:to>
      <xdr:col>78</xdr:col>
      <xdr:colOff>120650</xdr:colOff>
      <xdr:row>78</xdr:row>
      <xdr:rowOff>36286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21063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124278</xdr:rowOff>
    </xdr:from>
    <xdr:to>
      <xdr:col>73</xdr:col>
      <xdr:colOff>180975</xdr:colOff>
      <xdr:row>75</xdr:row>
      <xdr:rowOff>162379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2640128"/>
          <a:ext cx="889000" cy="38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162379</xdr:rowOff>
    </xdr:from>
    <xdr:to>
      <xdr:col>69</xdr:col>
      <xdr:colOff>92075</xdr:colOff>
      <xdr:row>77</xdr:row>
      <xdr:rowOff>135164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021129"/>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21771</xdr:rowOff>
    </xdr:from>
    <xdr:to>
      <xdr:col>69</xdr:col>
      <xdr:colOff>142875</xdr:colOff>
      <xdr:row>78</xdr:row>
      <xdr:rowOff>123371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108148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140806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92727</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16329</xdr:rowOff>
    </xdr:from>
    <xdr:to>
      <xdr:col>78</xdr:col>
      <xdr:colOff>120650</xdr:colOff>
      <xdr:row>76</xdr:row>
      <xdr:rowOff>117929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128105</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81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73478</xdr:rowOff>
    </xdr:from>
    <xdr:to>
      <xdr:col>74</xdr:col>
      <xdr:colOff>31750</xdr:colOff>
      <xdr:row>74</xdr:row>
      <xdr:rowOff>3628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13805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111578</xdr:rowOff>
    </xdr:from>
    <xdr:to>
      <xdr:col>69</xdr:col>
      <xdr:colOff>142875</xdr:colOff>
      <xdr:row>76</xdr:row>
      <xdr:rowOff>41728</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51905</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73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153217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137167</xdr:rowOff>
    </xdr:from>
    <xdr:to>
      <xdr:col>29</xdr:col>
      <xdr:colOff>127000</xdr:colOff>
      <xdr:row>13</xdr:row>
      <xdr:rowOff>96085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242192"/>
          <a:ext cx="647700" cy="13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87640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96085</xdr:rowOff>
    </xdr:from>
    <xdr:to>
      <xdr:col>26</xdr:col>
      <xdr:colOff>50800</xdr:colOff>
      <xdr:row>14</xdr:row>
      <xdr:rowOff>25464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372560"/>
          <a:ext cx="698500" cy="100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143875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25464</xdr:rowOff>
    </xdr:from>
    <xdr:to>
      <xdr:col>22</xdr:col>
      <xdr:colOff>114300</xdr:colOff>
      <xdr:row>14</xdr:row>
      <xdr:rowOff>51900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73389"/>
          <a:ext cx="698500" cy="2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41103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7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51900</xdr:rowOff>
    </xdr:from>
    <xdr:to>
      <xdr:col>18</xdr:col>
      <xdr:colOff>177800</xdr:colOff>
      <xdr:row>15</xdr:row>
      <xdr:rowOff>4155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499825"/>
          <a:ext cx="698500" cy="123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142749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7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159077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86367</xdr:rowOff>
    </xdr:from>
    <xdr:to>
      <xdr:col>29</xdr:col>
      <xdr:colOff>177800</xdr:colOff>
      <xdr:row>13</xdr:row>
      <xdr:rowOff>16517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9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102894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3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45285</xdr:rowOff>
    </xdr:from>
    <xdr:to>
      <xdr:col>26</xdr:col>
      <xdr:colOff>101600</xdr:colOff>
      <xdr:row>13</xdr:row>
      <xdr:rowOff>146885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321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157062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9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146114</xdr:rowOff>
    </xdr:from>
    <xdr:to>
      <xdr:col>22</xdr:col>
      <xdr:colOff>165100</xdr:colOff>
      <xdr:row>14</xdr:row>
      <xdr:rowOff>76264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225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86441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9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1100</xdr:rowOff>
    </xdr:from>
    <xdr:to>
      <xdr:col>19</xdr:col>
      <xdr:colOff>38100</xdr:colOff>
      <xdr:row>14</xdr:row>
      <xdr:rowOff>102700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44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112877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1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124805</xdr:rowOff>
    </xdr:from>
    <xdr:to>
      <xdr:col>15</xdr:col>
      <xdr:colOff>101600</xdr:colOff>
      <xdr:row>15</xdr:row>
      <xdr:rowOff>54955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72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65132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4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328396</xdr:rowOff>
    </xdr:from>
    <xdr:to>
      <xdr:col>29</xdr:col>
      <xdr:colOff>127000</xdr:colOff>
      <xdr:row>35</xdr:row>
      <xdr:rowOff>223736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95846"/>
          <a:ext cx="647700" cy="238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313174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58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223736</xdr:rowOff>
    </xdr:from>
    <xdr:to>
      <xdr:col>26</xdr:col>
      <xdr:colOff>50800</xdr:colOff>
      <xdr:row>35</xdr:row>
      <xdr:rowOff>249301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34086"/>
          <a:ext cx="698500" cy="25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249301</xdr:rowOff>
    </xdr:from>
    <xdr:to>
      <xdr:col>22</xdr:col>
      <xdr:colOff>114300</xdr:colOff>
      <xdr:row>36</xdr:row>
      <xdr:rowOff>8051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9651"/>
          <a:ext cx="698500" cy="101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271911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324244</xdr:rowOff>
    </xdr:from>
    <xdr:to>
      <xdr:col>18</xdr:col>
      <xdr:colOff>177800</xdr:colOff>
      <xdr:row>36</xdr:row>
      <xdr:rowOff>8051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34594"/>
          <a:ext cx="698500" cy="2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277596</xdr:rowOff>
    </xdr:from>
    <xdr:to>
      <xdr:col>29</xdr:col>
      <xdr:colOff>177800</xdr:colOff>
      <xdr:row>35</xdr:row>
      <xdr:rowOff>36296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5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122674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9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172936</xdr:rowOff>
    </xdr:from>
    <xdr:to>
      <xdr:col>26</xdr:col>
      <xdr:colOff>101600</xdr:colOff>
      <xdr:row>35</xdr:row>
      <xdr:rowOff>274536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3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259313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6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198501</xdr:rowOff>
    </xdr:from>
    <xdr:to>
      <xdr:col>22</xdr:col>
      <xdr:colOff>165100</xdr:colOff>
      <xdr:row>35</xdr:row>
      <xdr:rowOff>300101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284878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9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300151</xdr:rowOff>
    </xdr:from>
    <xdr:to>
      <xdr:col>19</xdr:col>
      <xdr:colOff>38100</xdr:colOff>
      <xdr:row>36</xdr:row>
      <xdr:rowOff>58851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10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43628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96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273444</xdr:rowOff>
    </xdr:from>
    <xdr:to>
      <xdr:col>15</xdr:col>
      <xdr:colOff>101600</xdr:colOff>
      <xdr:row>36</xdr:row>
      <xdr:rowOff>32144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83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15,398
15,289
642.28
18,934,947
18,389,949
403,598
8,755,027
18,357,548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155943</xdr:rowOff>
    </xdr:from>
    <xdr:to>
      <xdr:col>24</xdr:col>
      <xdr:colOff>63500</xdr:colOff>
      <xdr:row>32</xdr:row>
      <xdr:rowOff>71641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70893"/>
          <a:ext cx="838200" cy="8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49560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78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71641</xdr:rowOff>
    </xdr:from>
    <xdr:to>
      <xdr:col>19</xdr:col>
      <xdr:colOff>177800</xdr:colOff>
      <xdr:row>32</xdr:row>
      <xdr:rowOff>72441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5804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62514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6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72441</xdr:rowOff>
    </xdr:from>
    <xdr:to>
      <xdr:col>15</xdr:col>
      <xdr:colOff>50800</xdr:colOff>
      <xdr:row>32</xdr:row>
      <xdr:rowOff>98336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8841"/>
          <a:ext cx="8890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107980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0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98336</xdr:rowOff>
    </xdr:from>
    <xdr:to>
      <xdr:col>10</xdr:col>
      <xdr:colOff>114300</xdr:colOff>
      <xdr:row>34</xdr:row>
      <xdr:rowOff>32157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84736"/>
          <a:ext cx="889000" cy="2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162742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6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105143</xdr:rowOff>
    </xdr:from>
    <xdr:to>
      <xdr:col>24</xdr:col>
      <xdr:colOff>114300</xdr:colOff>
      <xdr:row>32</xdr:row>
      <xdr:rowOff>35293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128020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7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20841</xdr:rowOff>
    </xdr:from>
    <xdr:to>
      <xdr:col>20</xdr:col>
      <xdr:colOff>38100</xdr:colOff>
      <xdr:row>32</xdr:row>
      <xdr:rowOff>122441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138968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8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21641</xdr:rowOff>
    </xdr:from>
    <xdr:to>
      <xdr:col>15</xdr:col>
      <xdr:colOff>101600</xdr:colOff>
      <xdr:row>32</xdr:row>
      <xdr:rowOff>123241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139768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47536</xdr:rowOff>
    </xdr:from>
    <xdr:to>
      <xdr:col>10</xdr:col>
      <xdr:colOff>165100</xdr:colOff>
      <xdr:row>32</xdr:row>
      <xdr:rowOff>149136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53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165663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30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152807</xdr:rowOff>
    </xdr:from>
    <xdr:to>
      <xdr:col>6</xdr:col>
      <xdr:colOff>38100</xdr:colOff>
      <xdr:row>34</xdr:row>
      <xdr:rowOff>82957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1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99484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8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117761</xdr:rowOff>
    </xdr:from>
    <xdr:to>
      <xdr:col>24</xdr:col>
      <xdr:colOff>62865</xdr:colOff>
      <xdr:row>58</xdr:row>
      <xdr:rowOff>41722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90261"/>
          <a:ext cx="1270" cy="12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98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41722</xdr:rowOff>
    </xdr:from>
    <xdr:to>
      <xdr:col>24</xdr:col>
      <xdr:colOff>152400</xdr:colOff>
      <xdr:row>58</xdr:row>
      <xdr:rowOff>41722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985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64438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117761</xdr:rowOff>
    </xdr:from>
    <xdr:to>
      <xdr:col>24</xdr:col>
      <xdr:colOff>152400</xdr:colOff>
      <xdr:row>50</xdr:row>
      <xdr:rowOff>117761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102243</xdr:rowOff>
    </xdr:from>
    <xdr:to>
      <xdr:col>24</xdr:col>
      <xdr:colOff>63500</xdr:colOff>
      <xdr:row>53</xdr:row>
      <xdr:rowOff>115024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189093"/>
          <a:ext cx="838200" cy="1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101774</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15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123347</xdr:rowOff>
    </xdr:from>
    <xdr:to>
      <xdr:col>24</xdr:col>
      <xdr:colOff>114300</xdr:colOff>
      <xdr:row>56</xdr:row>
      <xdr:rowOff>53497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105358</xdr:rowOff>
    </xdr:from>
    <xdr:to>
      <xdr:col>19</xdr:col>
      <xdr:colOff>177800</xdr:colOff>
      <xdr:row>53</xdr:row>
      <xdr:rowOff>115024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192208"/>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20960</xdr:rowOff>
    </xdr:from>
    <xdr:to>
      <xdr:col>20</xdr:col>
      <xdr:colOff>38100</xdr:colOff>
      <xdr:row>56</xdr:row>
      <xdr:rowOff>122560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113687</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71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105358</xdr:rowOff>
    </xdr:from>
    <xdr:to>
      <xdr:col>15</xdr:col>
      <xdr:colOff>50800</xdr:colOff>
      <xdr:row>54</xdr:row>
      <xdr:rowOff>51356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92208"/>
          <a:ext cx="889000" cy="11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124033</xdr:rowOff>
    </xdr:from>
    <xdr:to>
      <xdr:col>15</xdr:col>
      <xdr:colOff>101600</xdr:colOff>
      <xdr:row>57</xdr:row>
      <xdr:rowOff>54183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45310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81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51356</xdr:rowOff>
    </xdr:from>
    <xdr:to>
      <xdr:col>10</xdr:col>
      <xdr:colOff>114300</xdr:colOff>
      <xdr:row>54</xdr:row>
      <xdr:rowOff>152084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309656"/>
          <a:ext cx="889000" cy="10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29901</xdr:rowOff>
    </xdr:from>
    <xdr:to>
      <xdr:col>10</xdr:col>
      <xdr:colOff>165100</xdr:colOff>
      <xdr:row>57</xdr:row>
      <xdr:rowOff>131501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122628</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89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38445</xdr:rowOff>
    </xdr:from>
    <xdr:to>
      <xdr:col>6</xdr:col>
      <xdr:colOff>38100</xdr:colOff>
      <xdr:row>57</xdr:row>
      <xdr:rowOff>140045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131172</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30795" y="990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51443</xdr:rowOff>
    </xdr:from>
    <xdr:to>
      <xdr:col>24</xdr:col>
      <xdr:colOff>114300</xdr:colOff>
      <xdr:row>53</xdr:row>
      <xdr:rowOff>153043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1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74320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98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64224</xdr:rowOff>
    </xdr:from>
    <xdr:to>
      <xdr:col>20</xdr:col>
      <xdr:colOff>38100</xdr:colOff>
      <xdr:row>53</xdr:row>
      <xdr:rowOff>165824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1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10901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92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54558</xdr:rowOff>
    </xdr:from>
    <xdr:to>
      <xdr:col>15</xdr:col>
      <xdr:colOff>101600</xdr:colOff>
      <xdr:row>53</xdr:row>
      <xdr:rowOff>156158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9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556</xdr:rowOff>
    </xdr:from>
    <xdr:to>
      <xdr:col>10</xdr:col>
      <xdr:colOff>165100</xdr:colOff>
      <xdr:row>54</xdr:row>
      <xdr:rowOff>102156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118683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3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101284</xdr:rowOff>
    </xdr:from>
    <xdr:to>
      <xdr:col>6</xdr:col>
      <xdr:colOff>38100</xdr:colOff>
      <xdr:row>55</xdr:row>
      <xdr:rowOff>31434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5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47961</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13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98140</xdr:rowOff>
    </xdr:from>
    <xdr:to>
      <xdr:col>24</xdr:col>
      <xdr:colOff>63500</xdr:colOff>
      <xdr:row>77</xdr:row>
      <xdr:rowOff>51552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128340"/>
          <a:ext cx="838200" cy="12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65463</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5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51552</xdr:rowOff>
    </xdr:from>
    <xdr:to>
      <xdr:col>19</xdr:col>
      <xdr:colOff>177800</xdr:colOff>
      <xdr:row>77</xdr:row>
      <xdr:rowOff>73268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53202"/>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73268</xdr:rowOff>
    </xdr:from>
    <xdr:to>
      <xdr:col>15</xdr:col>
      <xdr:colOff>50800</xdr:colOff>
      <xdr:row>77</xdr:row>
      <xdr:rowOff>106415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74918"/>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104175</xdr:rowOff>
    </xdr:from>
    <xdr:to>
      <xdr:col>10</xdr:col>
      <xdr:colOff>114300</xdr:colOff>
      <xdr:row>77</xdr:row>
      <xdr:rowOff>106415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05825"/>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117736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47340</xdr:rowOff>
    </xdr:from>
    <xdr:to>
      <xdr:col>24</xdr:col>
      <xdr:colOff>114300</xdr:colOff>
      <xdr:row>76</xdr:row>
      <xdr:rowOff>148940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25767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05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752</xdr:rowOff>
    </xdr:from>
    <xdr:to>
      <xdr:col>20</xdr:col>
      <xdr:colOff>38100</xdr:colOff>
      <xdr:row>77</xdr:row>
      <xdr:rowOff>102352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93479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22468</xdr:rowOff>
    </xdr:from>
    <xdr:to>
      <xdr:col>15</xdr:col>
      <xdr:colOff>101600</xdr:colOff>
      <xdr:row>77</xdr:row>
      <xdr:rowOff>124068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115195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55615</xdr:rowOff>
    </xdr:from>
    <xdr:to>
      <xdr:col>10</xdr:col>
      <xdr:colOff>165100</xdr:colOff>
      <xdr:row>77</xdr:row>
      <xdr:rowOff>157215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148342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53375</xdr:rowOff>
    </xdr:from>
    <xdr:to>
      <xdr:col>6</xdr:col>
      <xdr:colOff>38100</xdr:colOff>
      <xdr:row>77</xdr:row>
      <xdr:rowOff>154975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5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146102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4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132099</xdr:rowOff>
    </xdr:from>
    <xdr:to>
      <xdr:col>24</xdr:col>
      <xdr:colOff>63500</xdr:colOff>
      <xdr:row>95</xdr:row>
      <xdr:rowOff>87370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76949"/>
          <a:ext cx="8382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90532</xdr:rowOff>
    </xdr:from>
    <xdr:to>
      <xdr:col>19</xdr:col>
      <xdr:colOff>177800</xdr:colOff>
      <xdr:row>95</xdr:row>
      <xdr:rowOff>87370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035382"/>
          <a:ext cx="889000" cy="3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90532</xdr:rowOff>
    </xdr:from>
    <xdr:to>
      <xdr:col>15</xdr:col>
      <xdr:colOff>50800</xdr:colOff>
      <xdr:row>97</xdr:row>
      <xdr:rowOff>18428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035382"/>
          <a:ext cx="889000" cy="61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18428</xdr:rowOff>
    </xdr:from>
    <xdr:to>
      <xdr:col>10</xdr:col>
      <xdr:colOff>114300</xdr:colOff>
      <xdr:row>97</xdr:row>
      <xdr:rowOff>35153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9078"/>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81717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66839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81299</xdr:rowOff>
    </xdr:from>
    <xdr:to>
      <xdr:col>24</xdr:col>
      <xdr:colOff>114300</xdr:colOff>
      <xdr:row>94</xdr:row>
      <xdr:rowOff>11449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0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104176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7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36570</xdr:rowOff>
    </xdr:from>
    <xdr:to>
      <xdr:col>20</xdr:col>
      <xdr:colOff>38100</xdr:colOff>
      <xdr:row>95</xdr:row>
      <xdr:rowOff>138170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154697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0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39732</xdr:rowOff>
    </xdr:from>
    <xdr:to>
      <xdr:col>15</xdr:col>
      <xdr:colOff>101600</xdr:colOff>
      <xdr:row>93</xdr:row>
      <xdr:rowOff>141332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59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157859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75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139078</xdr:rowOff>
    </xdr:from>
    <xdr:to>
      <xdr:col>10</xdr:col>
      <xdr:colOff>165100</xdr:colOff>
      <xdr:row>97</xdr:row>
      <xdr:rowOff>69228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60355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155803</xdr:rowOff>
    </xdr:from>
    <xdr:to>
      <xdr:col>6</xdr:col>
      <xdr:colOff>38100</xdr:colOff>
      <xdr:row>97</xdr:row>
      <xdr:rowOff>85953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110613</xdr:rowOff>
    </xdr:from>
    <xdr:to>
      <xdr:col>54</xdr:col>
      <xdr:colOff>189865</xdr:colOff>
      <xdr:row>40</xdr:row>
      <xdr:rowOff>896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939913"/>
          <a:ext cx="1270" cy="918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4723</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896</xdr:rowOff>
    </xdr:from>
    <xdr:to>
      <xdr:col>55</xdr:col>
      <xdr:colOff>88900</xdr:colOff>
      <xdr:row>40</xdr:row>
      <xdr:rowOff>896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5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57290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71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110613</xdr:rowOff>
    </xdr:from>
    <xdr:to>
      <xdr:col>55</xdr:col>
      <xdr:colOff>88900</xdr:colOff>
      <xdr:row>34</xdr:row>
      <xdr:rowOff>110613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93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13959</xdr:rowOff>
    </xdr:from>
    <xdr:to>
      <xdr:col>55</xdr:col>
      <xdr:colOff>0</xdr:colOff>
      <xdr:row>38</xdr:row>
      <xdr:rowOff>18782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014709"/>
          <a:ext cx="838200" cy="51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81362</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53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58485</xdr:rowOff>
    </xdr:from>
    <xdr:to>
      <xdr:col>55</xdr:col>
      <xdr:colOff>50800</xdr:colOff>
      <xdr:row>37</xdr:row>
      <xdr:rowOff>160085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13959</xdr:rowOff>
    </xdr:from>
    <xdr:to>
      <xdr:col>50</xdr:col>
      <xdr:colOff>114300</xdr:colOff>
      <xdr:row>37</xdr:row>
      <xdr:rowOff>145273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014709"/>
          <a:ext cx="889000" cy="47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65539</xdr:rowOff>
    </xdr:from>
    <xdr:to>
      <xdr:col>50</xdr:col>
      <xdr:colOff>165100</xdr:colOff>
      <xdr:row>37</xdr:row>
      <xdr:rowOff>167139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0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158266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501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30146</xdr:rowOff>
    </xdr:from>
    <xdr:to>
      <xdr:col>45</xdr:col>
      <xdr:colOff>177800</xdr:colOff>
      <xdr:row>37</xdr:row>
      <xdr:rowOff>145273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45096"/>
          <a:ext cx="889000" cy="1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159875</xdr:rowOff>
    </xdr:from>
    <xdr:to>
      <xdr:col>46</xdr:col>
      <xdr:colOff>38100</xdr:colOff>
      <xdr:row>38</xdr:row>
      <xdr:rowOff>90025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0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81152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59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30146</xdr:rowOff>
    </xdr:from>
    <xdr:to>
      <xdr:col>41</xdr:col>
      <xdr:colOff>50800</xdr:colOff>
      <xdr:row>39</xdr:row>
      <xdr:rowOff>52277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45096"/>
          <a:ext cx="889000" cy="139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39588</xdr:rowOff>
    </xdr:from>
    <xdr:to>
      <xdr:col>41</xdr:col>
      <xdr:colOff>101600</xdr:colOff>
      <xdr:row>31</xdr:row>
      <xdr:rowOff>141188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3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132315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44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122210</xdr:rowOff>
    </xdr:from>
    <xdr:to>
      <xdr:col>36</xdr:col>
      <xdr:colOff>165100</xdr:colOff>
      <xdr:row>39</xdr:row>
      <xdr:rowOff>52360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6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68887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4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139431</xdr:rowOff>
    </xdr:from>
    <xdr:to>
      <xdr:col>55</xdr:col>
      <xdr:colOff>50800</xdr:colOff>
      <xdr:row>38</xdr:row>
      <xdr:rowOff>69582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830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117858</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6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134609</xdr:rowOff>
    </xdr:from>
    <xdr:to>
      <xdr:col>50</xdr:col>
      <xdr:colOff>165100</xdr:colOff>
      <xdr:row>35</xdr:row>
      <xdr:rowOff>64759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9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81286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73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94473</xdr:rowOff>
    </xdr:from>
    <xdr:to>
      <xdr:col>46</xdr:col>
      <xdr:colOff>38100</xdr:colOff>
      <xdr:row>38</xdr:row>
      <xdr:rowOff>24623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4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41150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1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150796</xdr:rowOff>
    </xdr:from>
    <xdr:to>
      <xdr:col>41</xdr:col>
      <xdr:colOff>101600</xdr:colOff>
      <xdr:row>31</xdr:row>
      <xdr:rowOff>80946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9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97473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0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1477</xdr:rowOff>
    </xdr:from>
    <xdr:to>
      <xdr:col>36</xdr:col>
      <xdr:colOff>165100</xdr:colOff>
      <xdr:row>39</xdr:row>
      <xdr:rowOff>103077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8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94204</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8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162921</xdr:rowOff>
    </xdr:from>
    <xdr:to>
      <xdr:col>55</xdr:col>
      <xdr:colOff>0</xdr:colOff>
      <xdr:row>53</xdr:row>
      <xdr:rowOff>55607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8906871"/>
          <a:ext cx="838200" cy="2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45647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75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5997</xdr:rowOff>
    </xdr:from>
    <xdr:to>
      <xdr:col>50</xdr:col>
      <xdr:colOff>114300</xdr:colOff>
      <xdr:row>53</xdr:row>
      <xdr:rowOff>55607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921397"/>
          <a:ext cx="889000" cy="2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154382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75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5997</xdr:rowOff>
    </xdr:from>
    <xdr:to>
      <xdr:col>45</xdr:col>
      <xdr:colOff>177800</xdr:colOff>
      <xdr:row>52</xdr:row>
      <xdr:rowOff>154216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21397"/>
          <a:ext cx="889000" cy="14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28995</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154216</xdr:rowOff>
    </xdr:from>
    <xdr:to>
      <xdr:col>41</xdr:col>
      <xdr:colOff>50800</xdr:colOff>
      <xdr:row>53</xdr:row>
      <xdr:rowOff>121407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069616"/>
          <a:ext cx="889000" cy="1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122566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6304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112121</xdr:rowOff>
    </xdr:from>
    <xdr:to>
      <xdr:col>55</xdr:col>
      <xdr:colOff>50800</xdr:colOff>
      <xdr:row>52</xdr:row>
      <xdr:rowOff>42271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88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65148</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880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4807</xdr:rowOff>
    </xdr:from>
    <xdr:to>
      <xdr:col>50</xdr:col>
      <xdr:colOff>165100</xdr:colOff>
      <xdr:row>53</xdr:row>
      <xdr:rowOff>106407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0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122934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86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126647</xdr:rowOff>
    </xdr:from>
    <xdr:to>
      <xdr:col>46</xdr:col>
      <xdr:colOff>38100</xdr:colOff>
      <xdr:row>52</xdr:row>
      <xdr:rowOff>56797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87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73324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64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103416</xdr:rowOff>
    </xdr:from>
    <xdr:to>
      <xdr:col>41</xdr:col>
      <xdr:colOff>101600</xdr:colOff>
      <xdr:row>53</xdr:row>
      <xdr:rowOff>33566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0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50093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79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70607</xdr:rowOff>
    </xdr:from>
    <xdr:to>
      <xdr:col>36</xdr:col>
      <xdr:colOff>165100</xdr:colOff>
      <xdr:row>54</xdr:row>
      <xdr:rowOff>757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15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17284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893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117196</xdr:rowOff>
    </xdr:from>
    <xdr:to>
      <xdr:col>55</xdr:col>
      <xdr:colOff>0</xdr:colOff>
      <xdr:row>76</xdr:row>
      <xdr:rowOff>162370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147396"/>
          <a:ext cx="838200" cy="4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10431</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1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117196</xdr:rowOff>
    </xdr:from>
    <xdr:to>
      <xdr:col>50</xdr:col>
      <xdr:colOff>114300</xdr:colOff>
      <xdr:row>77</xdr:row>
      <xdr:rowOff>9689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147396"/>
          <a:ext cx="889000" cy="6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132300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04428" y="135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157011</xdr:rowOff>
    </xdr:from>
    <xdr:to>
      <xdr:col>45</xdr:col>
      <xdr:colOff>177800</xdr:colOff>
      <xdr:row>77</xdr:row>
      <xdr:rowOff>9689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015761"/>
          <a:ext cx="889000" cy="19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32338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89027</xdr:rowOff>
    </xdr:from>
    <xdr:to>
      <xdr:col>41</xdr:col>
      <xdr:colOff>50800</xdr:colOff>
      <xdr:row>75</xdr:row>
      <xdr:rowOff>157011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2433427"/>
          <a:ext cx="889000" cy="5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46359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54399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25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111570</xdr:rowOff>
    </xdr:from>
    <xdr:to>
      <xdr:col>55</xdr:col>
      <xdr:colOff>50800</xdr:colOff>
      <xdr:row>77</xdr:row>
      <xdr:rowOff>41720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134447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66396</xdr:rowOff>
    </xdr:from>
    <xdr:to>
      <xdr:col>50</xdr:col>
      <xdr:colOff>165100</xdr:colOff>
      <xdr:row>76</xdr:row>
      <xdr:rowOff>167996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0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13073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287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130339</xdr:rowOff>
    </xdr:from>
    <xdr:to>
      <xdr:col>46</xdr:col>
      <xdr:colOff>38100</xdr:colOff>
      <xdr:row>77</xdr:row>
      <xdr:rowOff>60489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16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77017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29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106210</xdr:rowOff>
    </xdr:from>
    <xdr:to>
      <xdr:col>41</xdr:col>
      <xdr:colOff>101600</xdr:colOff>
      <xdr:row>76</xdr:row>
      <xdr:rowOff>36361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964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52887</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7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38227</xdr:rowOff>
    </xdr:from>
    <xdr:to>
      <xdr:col>36</xdr:col>
      <xdr:colOff>165100</xdr:colOff>
      <xdr:row>72</xdr:row>
      <xdr:rowOff>139827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38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156354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15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31192</xdr:rowOff>
    </xdr:from>
    <xdr:to>
      <xdr:col>55</xdr:col>
      <xdr:colOff>0</xdr:colOff>
      <xdr:row>92</xdr:row>
      <xdr:rowOff>101361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5461692"/>
          <a:ext cx="838200" cy="4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145073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26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60723</xdr:rowOff>
    </xdr:from>
    <xdr:to>
      <xdr:col>50</xdr:col>
      <xdr:colOff>114300</xdr:colOff>
      <xdr:row>92</xdr:row>
      <xdr:rowOff>101361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62673"/>
          <a:ext cx="889000" cy="21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74719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15821</xdr:rowOff>
    </xdr:from>
    <xdr:to>
      <xdr:col>45</xdr:col>
      <xdr:colOff>177800</xdr:colOff>
      <xdr:row>91</xdr:row>
      <xdr:rowOff>60723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17771"/>
          <a:ext cx="8890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95488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15821</xdr:rowOff>
    </xdr:from>
    <xdr:to>
      <xdr:col>41</xdr:col>
      <xdr:colOff>50800</xdr:colOff>
      <xdr:row>95</xdr:row>
      <xdr:rowOff>35632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17771"/>
          <a:ext cx="889000" cy="70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113526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0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53829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51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151842</xdr:rowOff>
    </xdr:from>
    <xdr:to>
      <xdr:col>55</xdr:col>
      <xdr:colOff>50800</xdr:colOff>
      <xdr:row>90</xdr:row>
      <xdr:rowOff>81992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541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104869</xdr:rowOff>
    </xdr:from>
    <xdr:ext cx="599010"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536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50561</xdr:rowOff>
    </xdr:from>
    <xdr:to>
      <xdr:col>50</xdr:col>
      <xdr:colOff>165100</xdr:colOff>
      <xdr:row>92</xdr:row>
      <xdr:rowOff>152161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582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168688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39795" y="1559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9923</xdr:rowOff>
    </xdr:from>
    <xdr:to>
      <xdr:col>46</xdr:col>
      <xdr:colOff>38100</xdr:colOff>
      <xdr:row>91</xdr:row>
      <xdr:rowOff>111523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6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128050</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38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136471</xdr:rowOff>
    </xdr:from>
    <xdr:to>
      <xdr:col>41</xdr:col>
      <xdr:colOff>101600</xdr:colOff>
      <xdr:row>91</xdr:row>
      <xdr:rowOff>66621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56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83148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34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156282</xdr:rowOff>
    </xdr:from>
    <xdr:to>
      <xdr:col>36</xdr:col>
      <xdr:colOff>165100</xdr:colOff>
      <xdr:row>95</xdr:row>
      <xdr:rowOff>86432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102959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0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21056</xdr:rowOff>
    </xdr:from>
    <xdr:to>
      <xdr:col>85</xdr:col>
      <xdr:colOff>126364</xdr:colOff>
      <xdr:row>39</xdr:row>
      <xdr:rowOff>44374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678906"/>
          <a:ext cx="1269" cy="1052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48201</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44374</xdr:rowOff>
    </xdr:from>
    <xdr:to>
      <xdr:col>86</xdr:col>
      <xdr:colOff>25400</xdr:colOff>
      <xdr:row>39</xdr:row>
      <xdr:rowOff>44374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139183</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45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21056</xdr:rowOff>
    </xdr:from>
    <xdr:to>
      <xdr:col>86</xdr:col>
      <xdr:colOff>25400</xdr:colOff>
      <xdr:row>33</xdr:row>
      <xdr:rowOff>21056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67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86969</xdr:rowOff>
    </xdr:from>
    <xdr:to>
      <xdr:col>85</xdr:col>
      <xdr:colOff>127000</xdr:colOff>
      <xdr:row>34</xdr:row>
      <xdr:rowOff>58357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5230469"/>
          <a:ext cx="838200" cy="6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36656</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80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58229</xdr:rowOff>
    </xdr:from>
    <xdr:to>
      <xdr:col>85</xdr:col>
      <xdr:colOff>177800</xdr:colOff>
      <xdr:row>37</xdr:row>
      <xdr:rowOff>159829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4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86969</xdr:rowOff>
    </xdr:from>
    <xdr:to>
      <xdr:col>81</xdr:col>
      <xdr:colOff>50800</xdr:colOff>
      <xdr:row>33</xdr:row>
      <xdr:rowOff>62243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5230469"/>
          <a:ext cx="889000" cy="4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51829</xdr:rowOff>
    </xdr:from>
    <xdr:to>
      <xdr:col>81</xdr:col>
      <xdr:colOff>101600</xdr:colOff>
      <xdr:row>37</xdr:row>
      <xdr:rowOff>153429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144556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48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62243</xdr:rowOff>
    </xdr:from>
    <xdr:to>
      <xdr:col>76</xdr:col>
      <xdr:colOff>114300</xdr:colOff>
      <xdr:row>34</xdr:row>
      <xdr:rowOff>88493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5720093"/>
          <a:ext cx="889000" cy="19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106883</xdr:rowOff>
    </xdr:from>
    <xdr:to>
      <xdr:col>76</xdr:col>
      <xdr:colOff>165100</xdr:colOff>
      <xdr:row>38</xdr:row>
      <xdr:rowOff>37033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28160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4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88493</xdr:rowOff>
    </xdr:from>
    <xdr:to>
      <xdr:col>71</xdr:col>
      <xdr:colOff>177800</xdr:colOff>
      <xdr:row>35</xdr:row>
      <xdr:rowOff>32106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5917793"/>
          <a:ext cx="889000" cy="11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58839</xdr:rowOff>
    </xdr:from>
    <xdr:to>
      <xdr:col>72</xdr:col>
      <xdr:colOff>38100</xdr:colOff>
      <xdr:row>37</xdr:row>
      <xdr:rowOff>160439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151566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49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10757</xdr:rowOff>
    </xdr:from>
    <xdr:to>
      <xdr:col>67</xdr:col>
      <xdr:colOff>101600</xdr:colOff>
      <xdr:row>36</xdr:row>
      <xdr:rowOff>112357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7557</xdr:rowOff>
    </xdr:from>
    <xdr:to>
      <xdr:col>85</xdr:col>
      <xdr:colOff>177800</xdr:colOff>
      <xdr:row>34</xdr:row>
      <xdr:rowOff>109157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583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30434</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568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36169</xdr:rowOff>
    </xdr:from>
    <xdr:to>
      <xdr:col>81</xdr:col>
      <xdr:colOff>101600</xdr:colOff>
      <xdr:row>30</xdr:row>
      <xdr:rowOff>137769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517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154296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495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11443</xdr:rowOff>
    </xdr:from>
    <xdr:to>
      <xdr:col>76</xdr:col>
      <xdr:colOff>165100</xdr:colOff>
      <xdr:row>33</xdr:row>
      <xdr:rowOff>113043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566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129570</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544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37693</xdr:rowOff>
    </xdr:from>
    <xdr:to>
      <xdr:col>72</xdr:col>
      <xdr:colOff>38100</xdr:colOff>
      <xdr:row>34</xdr:row>
      <xdr:rowOff>139293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155820</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56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152756</xdr:rowOff>
    </xdr:from>
    <xdr:to>
      <xdr:col>67</xdr:col>
      <xdr:colOff>101600</xdr:colOff>
      <xdr:row>35</xdr:row>
      <xdr:rowOff>82906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59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99433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75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35738</xdr:rowOff>
    </xdr:from>
    <xdr:to>
      <xdr:col>85</xdr:col>
      <xdr:colOff>126364</xdr:colOff>
      <xdr:row>78</xdr:row>
      <xdr:rowOff>8865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80138"/>
          <a:ext cx="1269" cy="1001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12692</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8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8865</xdr:rowOff>
    </xdr:from>
    <xdr:to>
      <xdr:col>86</xdr:col>
      <xdr:colOff>25400</xdr:colOff>
      <xdr:row>78</xdr:row>
      <xdr:rowOff>8865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8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153865</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15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35738</xdr:rowOff>
    </xdr:from>
    <xdr:to>
      <xdr:col>86</xdr:col>
      <xdr:colOff>25400</xdr:colOff>
      <xdr:row>72</xdr:row>
      <xdr:rowOff>35738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8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35738</xdr:rowOff>
    </xdr:from>
    <xdr:to>
      <xdr:col>85</xdr:col>
      <xdr:colOff>127000</xdr:colOff>
      <xdr:row>72</xdr:row>
      <xdr:rowOff>138900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380138"/>
          <a:ext cx="838200" cy="10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167644</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54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17767</xdr:rowOff>
    </xdr:from>
    <xdr:to>
      <xdr:col>85</xdr:col>
      <xdr:colOff>177800</xdr:colOff>
      <xdr:row>75</xdr:row>
      <xdr:rowOff>119367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7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74943</xdr:rowOff>
    </xdr:from>
    <xdr:to>
      <xdr:col>81</xdr:col>
      <xdr:colOff>50800</xdr:colOff>
      <xdr:row>72</xdr:row>
      <xdr:rowOff>138900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076443"/>
          <a:ext cx="889000" cy="4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56274</xdr:rowOff>
    </xdr:from>
    <xdr:to>
      <xdr:col>81</xdr:col>
      <xdr:colOff>101600</xdr:colOff>
      <xdr:row>75</xdr:row>
      <xdr:rowOff>157874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149001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74943</xdr:rowOff>
    </xdr:from>
    <xdr:to>
      <xdr:col>76</xdr:col>
      <xdr:colOff>114300</xdr:colOff>
      <xdr:row>71</xdr:row>
      <xdr:rowOff>100940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076443"/>
          <a:ext cx="8890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37109</xdr:rowOff>
    </xdr:from>
    <xdr:to>
      <xdr:col>76</xdr:col>
      <xdr:colOff>165100</xdr:colOff>
      <xdr:row>75</xdr:row>
      <xdr:rowOff>138709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129836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8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100940</xdr:rowOff>
    </xdr:from>
    <xdr:to>
      <xdr:col>71</xdr:col>
      <xdr:colOff>177800</xdr:colOff>
      <xdr:row>71</xdr:row>
      <xdr:rowOff>157849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273890"/>
          <a:ext cx="889000" cy="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74511</xdr:rowOff>
    </xdr:from>
    <xdr:to>
      <xdr:col>72</xdr:col>
      <xdr:colOff>38100</xdr:colOff>
      <xdr:row>76</xdr:row>
      <xdr:rowOff>4660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167237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110731</xdr:rowOff>
    </xdr:from>
    <xdr:to>
      <xdr:col>67</xdr:col>
      <xdr:colOff>101600</xdr:colOff>
      <xdr:row>76</xdr:row>
      <xdr:rowOff>40881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32008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156388</xdr:rowOff>
    </xdr:from>
    <xdr:to>
      <xdr:col>85</xdr:col>
      <xdr:colOff>177800</xdr:colOff>
      <xdr:row>72</xdr:row>
      <xdr:rowOff>86538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3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109415</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8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88100</xdr:rowOff>
    </xdr:from>
    <xdr:to>
      <xdr:col>81</xdr:col>
      <xdr:colOff>101600</xdr:colOff>
      <xdr:row>73</xdr:row>
      <xdr:rowOff>18250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34777</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2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24143</xdr:rowOff>
    </xdr:from>
    <xdr:to>
      <xdr:col>76</xdr:col>
      <xdr:colOff>165100</xdr:colOff>
      <xdr:row>70</xdr:row>
      <xdr:rowOff>125743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0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142270</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180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50140</xdr:rowOff>
    </xdr:from>
    <xdr:to>
      <xdr:col>72</xdr:col>
      <xdr:colOff>38100</xdr:colOff>
      <xdr:row>71</xdr:row>
      <xdr:rowOff>151740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2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168267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199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107049</xdr:rowOff>
    </xdr:from>
    <xdr:to>
      <xdr:col>67</xdr:col>
      <xdr:colOff>101600</xdr:colOff>
      <xdr:row>72</xdr:row>
      <xdr:rowOff>37199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2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53726</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205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77997</xdr:rowOff>
    </xdr:from>
    <xdr:to>
      <xdr:col>85</xdr:col>
      <xdr:colOff>127000</xdr:colOff>
      <xdr:row>96</xdr:row>
      <xdr:rowOff>72281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365747"/>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90557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4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77997</xdr:rowOff>
    </xdr:from>
    <xdr:to>
      <xdr:col>81</xdr:col>
      <xdr:colOff>50800</xdr:colOff>
      <xdr:row>95</xdr:row>
      <xdr:rowOff>83662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65747"/>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100931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3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83662</xdr:rowOff>
    </xdr:from>
    <xdr:to>
      <xdr:col>76</xdr:col>
      <xdr:colOff>114300</xdr:colOff>
      <xdr:row>95</xdr:row>
      <xdr:rowOff>97806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371412"/>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33083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97806</xdr:rowOff>
    </xdr:from>
    <xdr:to>
      <xdr:col>71</xdr:col>
      <xdr:colOff>177800</xdr:colOff>
      <xdr:row>96</xdr:row>
      <xdr:rowOff>80904</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385556"/>
          <a:ext cx="889000" cy="15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158210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78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24854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2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21481</xdr:rowOff>
    </xdr:from>
    <xdr:to>
      <xdr:col>85</xdr:col>
      <xdr:colOff>177800</xdr:colOff>
      <xdr:row>96</xdr:row>
      <xdr:rowOff>123081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4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3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27197</xdr:rowOff>
    </xdr:from>
    <xdr:to>
      <xdr:col>81</xdr:col>
      <xdr:colOff>101600</xdr:colOff>
      <xdr:row>95</xdr:row>
      <xdr:rowOff>128797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3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145324</xdr:rowOff>
    </xdr:from>
    <xdr:ext cx="59901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181795" y="1609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32862</xdr:rowOff>
    </xdr:from>
    <xdr:to>
      <xdr:col>76</xdr:col>
      <xdr:colOff>165100</xdr:colOff>
      <xdr:row>95</xdr:row>
      <xdr:rowOff>134462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3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150989</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292795" y="1609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47006</xdr:rowOff>
    </xdr:from>
    <xdr:to>
      <xdr:col>72</xdr:col>
      <xdr:colOff>38100</xdr:colOff>
      <xdr:row>95</xdr:row>
      <xdr:rowOff>148606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33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165133</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03795" y="1610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30104</xdr:rowOff>
    </xdr:from>
    <xdr:to>
      <xdr:col>67</xdr:col>
      <xdr:colOff>101600</xdr:colOff>
      <xdr:row>96</xdr:row>
      <xdr:rowOff>131704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4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148231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26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103962</xdr:rowOff>
    </xdr:from>
    <xdr:to>
      <xdr:col>116</xdr:col>
      <xdr:colOff>63500</xdr:colOff>
      <xdr:row>36</xdr:row>
      <xdr:rowOff>33325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33262"/>
          <a:ext cx="838200" cy="27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0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33325</xdr:rowOff>
    </xdr:from>
    <xdr:to>
      <xdr:col>111</xdr:col>
      <xdr:colOff>177800</xdr:colOff>
      <xdr:row>37</xdr:row>
      <xdr:rowOff>45288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205525"/>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37457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81102</xdr:rowOff>
    </xdr:from>
    <xdr:to>
      <xdr:col>107</xdr:col>
      <xdr:colOff>50800</xdr:colOff>
      <xdr:row>37</xdr:row>
      <xdr:rowOff>45288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253302"/>
          <a:ext cx="8890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76573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81102</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253302"/>
          <a:ext cx="889000" cy="4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89654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104081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53162</xdr:rowOff>
    </xdr:from>
    <xdr:to>
      <xdr:col>116</xdr:col>
      <xdr:colOff>114300</xdr:colOff>
      <xdr:row>34</xdr:row>
      <xdr:rowOff>154762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76039</xdr:rowOff>
    </xdr:from>
    <xdr:ext cx="534377"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3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153975</xdr:rowOff>
    </xdr:from>
    <xdr:to>
      <xdr:col>112</xdr:col>
      <xdr:colOff>38100</xdr:colOff>
      <xdr:row>36</xdr:row>
      <xdr:rowOff>84125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1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100652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592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165938</xdr:rowOff>
    </xdr:from>
    <xdr:to>
      <xdr:col>107</xdr:col>
      <xdr:colOff>101600</xdr:colOff>
      <xdr:row>37</xdr:row>
      <xdr:rowOff>96088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3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87215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4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30302</xdr:rowOff>
    </xdr:from>
    <xdr:to>
      <xdr:col>102</xdr:col>
      <xdr:colOff>165100</xdr:colOff>
      <xdr:row>36</xdr:row>
      <xdr:rowOff>131902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148429</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7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7721</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23271"/>
          <a:ext cx="889000" cy="3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128371</xdr:rowOff>
    </xdr:from>
    <xdr:to>
      <xdr:col>98</xdr:col>
      <xdr:colOff>38100</xdr:colOff>
      <xdr:row>59</xdr:row>
      <xdr:rowOff>58521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49648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6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40107</xdr:rowOff>
    </xdr:from>
    <xdr:to>
      <xdr:col>116</xdr:col>
      <xdr:colOff>63500</xdr:colOff>
      <xdr:row>71</xdr:row>
      <xdr:rowOff>162693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213057"/>
          <a:ext cx="838200" cy="1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162693</xdr:rowOff>
    </xdr:from>
    <xdr:to>
      <xdr:col>111</xdr:col>
      <xdr:colOff>177800</xdr:colOff>
      <xdr:row>72</xdr:row>
      <xdr:rowOff>11627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335643"/>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11627</xdr:rowOff>
    </xdr:from>
    <xdr:to>
      <xdr:col>107</xdr:col>
      <xdr:colOff>50800</xdr:colOff>
      <xdr:row>72</xdr:row>
      <xdr:rowOff>94876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356027"/>
          <a:ext cx="889000" cy="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149149</xdr:rowOff>
    </xdr:from>
    <xdr:to>
      <xdr:col>102</xdr:col>
      <xdr:colOff>114300</xdr:colOff>
      <xdr:row>72</xdr:row>
      <xdr:rowOff>94876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150649"/>
          <a:ext cx="889000" cy="28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160757</xdr:rowOff>
    </xdr:from>
    <xdr:to>
      <xdr:col>116</xdr:col>
      <xdr:colOff>114300</xdr:colOff>
      <xdr:row>71</xdr:row>
      <xdr:rowOff>90907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1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75684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0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111893</xdr:rowOff>
    </xdr:from>
    <xdr:to>
      <xdr:col>112</xdr:col>
      <xdr:colOff>38100</xdr:colOff>
      <xdr:row>72</xdr:row>
      <xdr:rowOff>42043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2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58570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0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132277</xdr:rowOff>
    </xdr:from>
    <xdr:to>
      <xdr:col>107</xdr:col>
      <xdr:colOff>101600</xdr:colOff>
      <xdr:row>72</xdr:row>
      <xdr:rowOff>62427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3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78954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0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44076</xdr:rowOff>
    </xdr:from>
    <xdr:to>
      <xdr:col>102</xdr:col>
      <xdr:colOff>165100</xdr:colOff>
      <xdr:row>72</xdr:row>
      <xdr:rowOff>145676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38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162203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16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98349</xdr:rowOff>
    </xdr:from>
    <xdr:to>
      <xdr:col>98</xdr:col>
      <xdr:colOff>38100</xdr:colOff>
      <xdr:row>71</xdr:row>
      <xdr:rowOff>28499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09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45026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187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人件費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本町は３町村の合併により誕生し広大な面積を有しており、集落も点在しているため集中的な施設整備や運営が困難なことや、地域振興局</a:t>
          </a:r>
          <a:r>
            <a:rPr kumimoji="1" lang="ja-JP" altLang="en-US" sz="800">
              <a:latin typeface="ＭＳ Ｐゴシック" panose="020B0600070205080204" pitchFamily="50" charset="-128"/>
              <a:ea typeface="ＭＳ Ｐゴシック" panose="020B0600070205080204" pitchFamily="50" charset="-128"/>
            </a:rPr>
            <a:t>（２ヵ所）</a:t>
          </a:r>
          <a:r>
            <a:rPr kumimoji="1" lang="ja-JP" altLang="en-US" sz="900">
              <a:latin typeface="ＭＳ Ｐゴシック" panose="020B0600070205080204" pitchFamily="50" charset="-128"/>
              <a:ea typeface="ＭＳ Ｐゴシック" panose="020B0600070205080204" pitchFamily="50" charset="-128"/>
            </a:rPr>
            <a:t>及び出張所</a:t>
          </a:r>
          <a:r>
            <a:rPr kumimoji="1" lang="ja-JP" altLang="en-US" sz="800">
              <a:latin typeface="ＭＳ Ｐゴシック" panose="020B0600070205080204" pitchFamily="50" charset="-128"/>
              <a:ea typeface="ＭＳ Ｐゴシック" panose="020B0600070205080204" pitchFamily="50" charset="-128"/>
            </a:rPr>
            <a:t>（１ヵ所）</a:t>
          </a:r>
          <a:r>
            <a:rPr kumimoji="1" lang="ja-JP" altLang="en-US" sz="900">
              <a:latin typeface="ＭＳ Ｐゴシック" panose="020B0600070205080204" pitchFamily="50" charset="-128"/>
              <a:ea typeface="ＭＳ Ｐゴシック" panose="020B0600070205080204" pitchFamily="50" charset="-128"/>
            </a:rPr>
            <a:t>をはじめとする各種出先機関</a:t>
          </a:r>
          <a:r>
            <a:rPr kumimoji="1" lang="ja-JP" altLang="en-US" sz="800">
              <a:latin typeface="ＭＳ Ｐゴシック" panose="020B0600070205080204" pitchFamily="50" charset="-128"/>
              <a:ea typeface="ＭＳ Ｐゴシック" panose="020B0600070205080204" pitchFamily="50" charset="-128"/>
            </a:rPr>
            <a:t>（学校・保育所・診療所・消防等）</a:t>
          </a:r>
          <a:r>
            <a:rPr kumimoji="1" lang="ja-JP" altLang="en-US" sz="900">
              <a:latin typeface="ＭＳ Ｐゴシック" panose="020B0600070205080204" pitchFamily="50" charset="-128"/>
              <a:ea typeface="ＭＳ Ｐゴシック" panose="020B0600070205080204" pitchFamily="50" charset="-128"/>
            </a:rPr>
            <a:t>が数多く点在し各所に職員を配置していることから、類似団体と比較し高くなっています。</a:t>
          </a:r>
          <a:endParaRPr kumimoji="1" lang="en-US" altLang="ja-JP" sz="900" b="1">
            <a:latin typeface="ＭＳ Ｐゴシック" panose="020B0600070205080204" pitchFamily="50" charset="-128"/>
            <a:ea typeface="ＭＳ Ｐゴシック" panose="020B0600070205080204" pitchFamily="50" charset="-128"/>
          </a:endParaRP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物件費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「ふるさと納税」への関連経費</a:t>
          </a:r>
          <a:r>
            <a:rPr kumimoji="1" lang="ja-JP" altLang="en-US" sz="800">
              <a:latin typeface="ＭＳ Ｐゴシック" panose="020B0600070205080204" pitchFamily="50" charset="-128"/>
              <a:ea typeface="ＭＳ Ｐゴシック" panose="020B0600070205080204" pitchFamily="50" charset="-128"/>
            </a:rPr>
            <a:t>（返礼品や事務費等）</a:t>
          </a:r>
          <a:r>
            <a:rPr kumimoji="1" lang="ja-JP" altLang="en-US" sz="900">
              <a:latin typeface="ＭＳ Ｐゴシック" panose="020B0600070205080204" pitchFamily="50" charset="-128"/>
              <a:ea typeface="ＭＳ Ｐゴシック" panose="020B0600070205080204" pitchFamily="50" charset="-128"/>
            </a:rPr>
            <a:t>が大きな要因となっています。令和５年度は、ふるさと支援寄附金が減少したことに伴い、返礼品発送費などの関連経費が減となったため決算額は減少したものの、人口が減少したことにより一人当たりのコストは増加してい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補助費等</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令和５年度は、前年度に実施した生活支援・マイナンバーカード取得促進商品券事業などの電力・ガス・食料品等の価格高騰支援事業の減により大幅に減少しています。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普通建設事業費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維持補修費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普通建設事業費では、町道改良事業や三島キャンプ場リニューアル整備事業の増等により、更新整備が増加しています。また、維持補修費では、河川浚渫工事やため池浚渫工事の実施により増加していますが、類似団体を下回る状況となってい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扶助費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令和４年度に実施した電力・ガス・食料品等価格高騰緊急支援給付金事業が減となったものの、低所得世帯生活支援給付金の実施により増加しています。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公債費</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令和３年度借入の</a:t>
          </a:r>
          <a:r>
            <a:rPr kumimoji="1" lang="ja-JP" altLang="en-US" sz="900">
              <a:latin typeface="ＭＳ Ｐゴシック" panose="020B0600070205080204" pitchFamily="50" charset="-128"/>
              <a:ea typeface="ＭＳ Ｐゴシック" panose="020B0600070205080204" pitchFamily="50" charset="-128"/>
            </a:rPr>
            <a:t>緊急防災・減災事業債の元利償還開始により公債費が増加しています。今後も公共施設の老朽化に伴う大規模改修等に伴う借入れにより、公債費は依然として高い水準で推移する見込みであることから、地方債の計画的な発行や繰上償還に努めていく必要があり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積立金</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令和４年度に実施した施設の修繕等に対応するための積立金が減となったほか、ふるさと支援寄附金の減少に伴い基金積立金も減となったことにより全体でも減少しましたが、類似団体を上回る規模で推移しています。</a:t>
          </a:r>
        </a:p>
        <a:p>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総　 括</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本町は、広大な面積を有し集落も点在していることから、いずれの経費も類似団体を上回る傾向にあります。また、人口減少及び少子高齢化が進む中で今後も町民１人当りのコストが増加する見込みにあることから、引き続き事務事業のより一層の効率化と、中・長期的な視点に立った持続可能な財政運営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高知県四万十町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15,398
15,289
642.28
18,934,947
18,389,949
403,598
8,755,027
18,357,548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92075</xdr:rowOff>
    </xdr:from>
    <xdr:to>
      <xdr:col>24</xdr:col>
      <xdr:colOff>63500</xdr:colOff>
      <xdr:row>32</xdr:row>
      <xdr:rowOff>34925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070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34925</xdr:rowOff>
    </xdr:from>
    <xdr:to>
      <xdr:col>19</xdr:col>
      <xdr:colOff>177800</xdr:colOff>
      <xdr:row>32</xdr:row>
      <xdr:rowOff>130937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2132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23893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121412</xdr:rowOff>
    </xdr:from>
    <xdr:to>
      <xdr:col>15</xdr:col>
      <xdr:colOff>50800</xdr:colOff>
      <xdr:row>32</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0781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114571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121412</xdr:rowOff>
    </xdr:from>
    <xdr:to>
      <xdr:col>10</xdr:col>
      <xdr:colOff>114300</xdr:colOff>
      <xdr:row>32</xdr:row>
      <xdr:rowOff>139700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078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6367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41275</xdr:rowOff>
    </xdr:from>
    <xdr:to>
      <xdr:col>24</xdr:col>
      <xdr:colOff>114300</xdr:colOff>
      <xdr:row>31</xdr:row>
      <xdr:rowOff>142875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165752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0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155575</xdr:rowOff>
    </xdr:from>
    <xdr:to>
      <xdr:col>20</xdr:col>
      <xdr:colOff>38100</xdr:colOff>
      <xdr:row>32</xdr:row>
      <xdr:rowOff>85725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102252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80137</xdr:rowOff>
    </xdr:from>
    <xdr:to>
      <xdr:col>15</xdr:col>
      <xdr:colOff>101600</xdr:colOff>
      <xdr:row>33</xdr:row>
      <xdr:rowOff>10287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26814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70612</xdr:rowOff>
    </xdr:from>
    <xdr:to>
      <xdr:col>10</xdr:col>
      <xdr:colOff>165100</xdr:colOff>
      <xdr:row>33</xdr:row>
      <xdr:rowOff>762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5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17289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88900</xdr:rowOff>
    </xdr:from>
    <xdr:to>
      <xdr:col>6</xdr:col>
      <xdr:colOff>38100</xdr:colOff>
      <xdr:row>33</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35577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22680</xdr:rowOff>
    </xdr:from>
    <xdr:to>
      <xdr:col>24</xdr:col>
      <xdr:colOff>62865</xdr:colOff>
      <xdr:row>59</xdr:row>
      <xdr:rowOff>150670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6630"/>
          <a:ext cx="1270" cy="149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154497</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7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150670</xdr:rowOff>
    </xdr:from>
    <xdr:to>
      <xdr:col>24</xdr:col>
      <xdr:colOff>152400</xdr:colOff>
      <xdr:row>59</xdr:row>
      <xdr:rowOff>150670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6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140807</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22680</xdr:rowOff>
    </xdr:from>
    <xdr:to>
      <xdr:col>24</xdr:col>
      <xdr:colOff>152400</xdr:colOff>
      <xdr:row>51</xdr:row>
      <xdr:rowOff>22680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29384</xdr:rowOff>
    </xdr:from>
    <xdr:to>
      <xdr:col>24</xdr:col>
      <xdr:colOff>63500</xdr:colOff>
      <xdr:row>56</xdr:row>
      <xdr:rowOff>98885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459134"/>
          <a:ext cx="838200" cy="2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90461</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631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112034</xdr:rowOff>
    </xdr:from>
    <xdr:to>
      <xdr:col>24</xdr:col>
      <xdr:colOff>114300</xdr:colOff>
      <xdr:row>58</xdr:row>
      <xdr:rowOff>42184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8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29384</xdr:rowOff>
    </xdr:from>
    <xdr:to>
      <xdr:col>19</xdr:col>
      <xdr:colOff>177800</xdr:colOff>
      <xdr:row>56</xdr:row>
      <xdr:rowOff>21344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459134"/>
          <a:ext cx="889000" cy="1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22694</xdr:rowOff>
    </xdr:from>
    <xdr:to>
      <xdr:col>20</xdr:col>
      <xdr:colOff>38100</xdr:colOff>
      <xdr:row>58</xdr:row>
      <xdr:rowOff>124294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6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115421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100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27729</xdr:rowOff>
    </xdr:from>
    <xdr:to>
      <xdr:col>15</xdr:col>
      <xdr:colOff>50800</xdr:colOff>
      <xdr:row>56</xdr:row>
      <xdr:rowOff>21344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286029"/>
          <a:ext cx="889000" cy="33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155459</xdr:rowOff>
    </xdr:from>
    <xdr:to>
      <xdr:col>15</xdr:col>
      <xdr:colOff>101600</xdr:colOff>
      <xdr:row>58</xdr:row>
      <xdr:rowOff>85609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2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76736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27729</xdr:rowOff>
    </xdr:from>
    <xdr:to>
      <xdr:col>10</xdr:col>
      <xdr:colOff>114300</xdr:colOff>
      <xdr:row>57</xdr:row>
      <xdr:rowOff>60592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286029"/>
          <a:ext cx="889000" cy="5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120107</xdr:rowOff>
    </xdr:from>
    <xdr:to>
      <xdr:col>10</xdr:col>
      <xdr:colOff>165100</xdr:colOff>
      <xdr:row>57</xdr:row>
      <xdr:rowOff>50257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41384</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81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13481</xdr:rowOff>
    </xdr:from>
    <xdr:to>
      <xdr:col>6</xdr:col>
      <xdr:colOff>38100</xdr:colOff>
      <xdr:row>59</xdr:row>
      <xdr:rowOff>115081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106208</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48085</xdr:rowOff>
    </xdr:from>
    <xdr:to>
      <xdr:col>24</xdr:col>
      <xdr:colOff>114300</xdr:colOff>
      <xdr:row>56</xdr:row>
      <xdr:rowOff>149685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4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70962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0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150034</xdr:rowOff>
    </xdr:from>
    <xdr:to>
      <xdr:col>20</xdr:col>
      <xdr:colOff>38100</xdr:colOff>
      <xdr:row>55</xdr:row>
      <xdr:rowOff>80184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40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96711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18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141994</xdr:rowOff>
    </xdr:from>
    <xdr:to>
      <xdr:col>15</xdr:col>
      <xdr:colOff>101600</xdr:colOff>
      <xdr:row>56</xdr:row>
      <xdr:rowOff>72144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88671</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34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148379</xdr:rowOff>
    </xdr:from>
    <xdr:to>
      <xdr:col>10</xdr:col>
      <xdr:colOff>165100</xdr:colOff>
      <xdr:row>54</xdr:row>
      <xdr:rowOff>78529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95056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01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9792</xdr:rowOff>
    </xdr:from>
    <xdr:to>
      <xdr:col>6</xdr:col>
      <xdr:colOff>38100</xdr:colOff>
      <xdr:row>57</xdr:row>
      <xdr:rowOff>111392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127919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55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89480</xdr:rowOff>
    </xdr:from>
    <xdr:to>
      <xdr:col>24</xdr:col>
      <xdr:colOff>63500</xdr:colOff>
      <xdr:row>72</xdr:row>
      <xdr:rowOff>133642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090980"/>
          <a:ext cx="838200" cy="38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58983</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57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136557</xdr:rowOff>
    </xdr:from>
    <xdr:to>
      <xdr:col>19</xdr:col>
      <xdr:colOff>177800</xdr:colOff>
      <xdr:row>72</xdr:row>
      <xdr:rowOff>133642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908300" y="12309507"/>
          <a:ext cx="889000" cy="16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42024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136557</xdr:rowOff>
    </xdr:from>
    <xdr:to>
      <xdr:col>15</xdr:col>
      <xdr:colOff>50800</xdr:colOff>
      <xdr:row>73</xdr:row>
      <xdr:rowOff>50617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2309507"/>
          <a:ext cx="889000" cy="25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129292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81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50617</xdr:rowOff>
    </xdr:from>
    <xdr:to>
      <xdr:col>10</xdr:col>
      <xdr:colOff>114300</xdr:colOff>
      <xdr:row>74</xdr:row>
      <xdr:rowOff>89594</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2566467"/>
          <a:ext cx="889000" cy="2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164124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94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82957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284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38680</xdr:rowOff>
    </xdr:from>
    <xdr:to>
      <xdr:col>24</xdr:col>
      <xdr:colOff>114300</xdr:colOff>
      <xdr:row>70</xdr:row>
      <xdr:rowOff>140280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0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163157</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199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82842</xdr:rowOff>
    </xdr:from>
    <xdr:to>
      <xdr:col>20</xdr:col>
      <xdr:colOff>38100</xdr:colOff>
      <xdr:row>73</xdr:row>
      <xdr:rowOff>12992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4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29519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2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85757</xdr:rowOff>
    </xdr:from>
    <xdr:to>
      <xdr:col>15</xdr:col>
      <xdr:colOff>101600</xdr:colOff>
      <xdr:row>72</xdr:row>
      <xdr:rowOff>15907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225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32434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03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171267</xdr:rowOff>
    </xdr:from>
    <xdr:to>
      <xdr:col>10</xdr:col>
      <xdr:colOff>165100</xdr:colOff>
      <xdr:row>73</xdr:row>
      <xdr:rowOff>101417</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251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117944</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229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38794</xdr:rowOff>
    </xdr:from>
    <xdr:to>
      <xdr:col>6</xdr:col>
      <xdr:colOff>38100</xdr:colOff>
      <xdr:row>74</xdr:row>
      <xdr:rowOff>140394</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27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156921</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5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152375</xdr:rowOff>
    </xdr:from>
    <xdr:to>
      <xdr:col>24</xdr:col>
      <xdr:colOff>63500</xdr:colOff>
      <xdr:row>95</xdr:row>
      <xdr:rowOff>9880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797300" y="16268675"/>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73244</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36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152375</xdr:rowOff>
    </xdr:from>
    <xdr:to>
      <xdr:col>19</xdr:col>
      <xdr:colOff>177800</xdr:colOff>
      <xdr:row>95</xdr:row>
      <xdr:rowOff>34492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268675"/>
          <a:ext cx="889000" cy="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42218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34492</xdr:rowOff>
    </xdr:from>
    <xdr:to>
      <xdr:col>15</xdr:col>
      <xdr:colOff>50800</xdr:colOff>
      <xdr:row>96</xdr:row>
      <xdr:rowOff>12585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322242"/>
          <a:ext cx="889000" cy="1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166476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12585</xdr:rowOff>
    </xdr:from>
    <xdr:to>
      <xdr:col>10</xdr:col>
      <xdr:colOff>114300</xdr:colOff>
      <xdr:row>96</xdr:row>
      <xdr:rowOff>23355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471785"/>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56850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19956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130530</xdr:rowOff>
    </xdr:from>
    <xdr:to>
      <xdr:col>24</xdr:col>
      <xdr:colOff>114300</xdr:colOff>
      <xdr:row>95</xdr:row>
      <xdr:rowOff>60680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2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153407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101575</xdr:rowOff>
    </xdr:from>
    <xdr:to>
      <xdr:col>20</xdr:col>
      <xdr:colOff>38100</xdr:colOff>
      <xdr:row>95</xdr:row>
      <xdr:rowOff>31725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21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48252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59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155142</xdr:rowOff>
    </xdr:from>
    <xdr:to>
      <xdr:col>15</xdr:col>
      <xdr:colOff>101600</xdr:colOff>
      <xdr:row>95</xdr:row>
      <xdr:rowOff>85292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27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101819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0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133235</xdr:rowOff>
    </xdr:from>
    <xdr:to>
      <xdr:col>10</xdr:col>
      <xdr:colOff>165100</xdr:colOff>
      <xdr:row>96</xdr:row>
      <xdr:rowOff>63385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79912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19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144005</xdr:rowOff>
    </xdr:from>
    <xdr:to>
      <xdr:col>6</xdr:col>
      <xdr:colOff>38100</xdr:colOff>
      <xdr:row>96</xdr:row>
      <xdr:rowOff>74155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4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90682</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2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97899</xdr:rowOff>
    </xdr:from>
    <xdr:to>
      <xdr:col>55</xdr:col>
      <xdr:colOff>0</xdr:colOff>
      <xdr:row>39</xdr:row>
      <xdr:rowOff>98226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4449"/>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97246</xdr:rowOff>
    </xdr:from>
    <xdr:to>
      <xdr:col>50</xdr:col>
      <xdr:colOff>114300</xdr:colOff>
      <xdr:row>39</xdr:row>
      <xdr:rowOff>97899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379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52832</xdr:rowOff>
    </xdr:from>
    <xdr:to>
      <xdr:col>45</xdr:col>
      <xdr:colOff>177800</xdr:colOff>
      <xdr:row>39</xdr:row>
      <xdr:rowOff>97246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39382"/>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52832</xdr:rowOff>
    </xdr:from>
    <xdr:to>
      <xdr:col>41</xdr:col>
      <xdr:colOff>50800</xdr:colOff>
      <xdr:row>39</xdr:row>
      <xdr:rowOff>78958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673938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47099</xdr:rowOff>
    </xdr:from>
    <xdr:to>
      <xdr:col>50</xdr:col>
      <xdr:colOff>165100</xdr:colOff>
      <xdr:row>39</xdr:row>
      <xdr:rowOff>148699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139826</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46446</xdr:rowOff>
    </xdr:from>
    <xdr:to>
      <xdr:col>46</xdr:col>
      <xdr:colOff>38100</xdr:colOff>
      <xdr:row>39</xdr:row>
      <xdr:rowOff>148046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139173</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5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2032</xdr:rowOff>
    </xdr:from>
    <xdr:to>
      <xdr:col>41</xdr:col>
      <xdr:colOff>101600</xdr:colOff>
      <xdr:row>39</xdr:row>
      <xdr:rowOff>103632</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94759</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28158</xdr:rowOff>
    </xdr:from>
    <xdr:to>
      <xdr:col>36</xdr:col>
      <xdr:colOff>165100</xdr:colOff>
      <xdr:row>39</xdr:row>
      <xdr:rowOff>129758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120885</xdr:rowOff>
    </xdr:from>
    <xdr:ext cx="31393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15333" y="6807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a:extLst>
            <a:ext uri="{FF2B5EF4-FFF2-40B4-BE49-F238E27FC236}">
              <a16:creationId xmlns:a16="http://schemas.microsoft.com/office/drawing/2014/main" id="{00000000-0008-0000-0700-00006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4" name="農林水産業費最小値テキスト">
          <a:extLst>
            <a:ext uri="{FF2B5EF4-FFF2-40B4-BE49-F238E27FC236}">
              <a16:creationId xmlns:a16="http://schemas.microsoft.com/office/drawing/2014/main" id="{00000000-0008-0000-0700-000062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6" name="農林水産業費最大値テキスト">
          <a:extLst>
            <a:ext uri="{FF2B5EF4-FFF2-40B4-BE49-F238E27FC236}">
              <a16:creationId xmlns:a16="http://schemas.microsoft.com/office/drawing/2014/main" id="{00000000-0008-0000-0700-000064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132741</xdr:rowOff>
    </xdr:from>
    <xdr:to>
      <xdr:col>55</xdr:col>
      <xdr:colOff>0</xdr:colOff>
      <xdr:row>53</xdr:row>
      <xdr:rowOff>38189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9639300" y="8876691"/>
          <a:ext cx="838200" cy="24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58996</xdr:rowOff>
    </xdr:from>
    <xdr:ext cx="534377" cy="259045"/>
    <xdr:sp macro="" textlink="">
      <xdr:nvSpPr>
        <xdr:cNvPr id="359" name="農林水産業費平均値テキスト">
          <a:extLst>
            <a:ext uri="{FF2B5EF4-FFF2-40B4-BE49-F238E27FC236}">
              <a16:creationId xmlns:a16="http://schemas.microsoft.com/office/drawing/2014/main" id="{00000000-0008-0000-0700-000067010000}"/>
            </a:ext>
          </a:extLst>
        </xdr:cNvPr>
        <xdr:cNvSpPr txBox="1"/>
      </xdr:nvSpPr>
      <xdr:spPr>
        <a:xfrm>
          <a:off x="10528300" y="9660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84150</xdr:rowOff>
    </xdr:from>
    <xdr:to>
      <xdr:col>50</xdr:col>
      <xdr:colOff>114300</xdr:colOff>
      <xdr:row>53</xdr:row>
      <xdr:rowOff>38189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8750300" y="8656650"/>
          <a:ext cx="889000" cy="46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65650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84150</xdr:rowOff>
    </xdr:from>
    <xdr:to>
      <xdr:col>45</xdr:col>
      <xdr:colOff>177800</xdr:colOff>
      <xdr:row>54</xdr:row>
      <xdr:rowOff>40284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7861300" y="8656650"/>
          <a:ext cx="889000" cy="64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158157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7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63830</xdr:rowOff>
    </xdr:from>
    <xdr:to>
      <xdr:col>41</xdr:col>
      <xdr:colOff>50800</xdr:colOff>
      <xdr:row>54</xdr:row>
      <xdr:rowOff>40284</xdr:rowOff>
    </xdr:to>
    <xdr:cxnSp macro="">
      <xdr:nvCxnSpPr>
        <xdr:cNvPr id="367" name="直線コネクタ 366">
          <a:extLst>
            <a:ext uri="{FF2B5EF4-FFF2-40B4-BE49-F238E27FC236}">
              <a16:creationId xmlns:a16="http://schemas.microsoft.com/office/drawing/2014/main" id="{00000000-0008-0000-0700-00006F010000}"/>
            </a:ext>
          </a:extLst>
        </xdr:cNvPr>
        <xdr:cNvCxnSpPr/>
      </xdr:nvCxnSpPr>
      <xdr:spPr>
        <a:xfrm>
          <a:off x="6972300" y="9150680"/>
          <a:ext cx="889000" cy="1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138028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56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0" name="フローチャート: 判断 369">
          <a:extLst>
            <a:ext uri="{FF2B5EF4-FFF2-40B4-BE49-F238E27FC236}">
              <a16:creationId xmlns:a16="http://schemas.microsoft.com/office/drawing/2014/main" id="{00000000-0008-0000-0700-000072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21912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81941</xdr:rowOff>
    </xdr:from>
    <xdr:to>
      <xdr:col>55</xdr:col>
      <xdr:colOff>50800</xdr:colOff>
      <xdr:row>52</xdr:row>
      <xdr:rowOff>12091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10426700" y="88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34968</xdr:rowOff>
    </xdr:from>
    <xdr:ext cx="599010" cy="259045"/>
    <xdr:sp macro="" textlink="">
      <xdr:nvSpPr>
        <xdr:cNvPr id="378" name="農林水産業費該当値テキスト">
          <a:extLst>
            <a:ext uri="{FF2B5EF4-FFF2-40B4-BE49-F238E27FC236}">
              <a16:creationId xmlns:a16="http://schemas.microsoft.com/office/drawing/2014/main" id="{00000000-0008-0000-0700-00007A010000}"/>
            </a:ext>
          </a:extLst>
        </xdr:cNvPr>
        <xdr:cNvSpPr txBox="1"/>
      </xdr:nvSpPr>
      <xdr:spPr>
        <a:xfrm>
          <a:off x="10528300" y="87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158839</xdr:rowOff>
    </xdr:from>
    <xdr:to>
      <xdr:col>50</xdr:col>
      <xdr:colOff>165100</xdr:colOff>
      <xdr:row>53</xdr:row>
      <xdr:rowOff>88989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9588500" y="9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105516</xdr:rowOff>
    </xdr:from>
    <xdr:ext cx="599010"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9339795" y="884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33350</xdr:rowOff>
    </xdr:from>
    <xdr:to>
      <xdr:col>46</xdr:col>
      <xdr:colOff>38100</xdr:colOff>
      <xdr:row>50</xdr:row>
      <xdr:rowOff>134950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8699500" y="860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151477</xdr:rowOff>
    </xdr:from>
    <xdr:ext cx="599010"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8450795" y="838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160934</xdr:rowOff>
    </xdr:from>
    <xdr:to>
      <xdr:col>41</xdr:col>
      <xdr:colOff>101600</xdr:colOff>
      <xdr:row>54</xdr:row>
      <xdr:rowOff>91084</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7810500" y="924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107611</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7594111" y="902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13030</xdr:rowOff>
    </xdr:from>
    <xdr:to>
      <xdr:col>36</xdr:col>
      <xdr:colOff>165100</xdr:colOff>
      <xdr:row>53</xdr:row>
      <xdr:rowOff>114630</xdr:rowOff>
    </xdr:to>
    <xdr:sp macro="" textlink="">
      <xdr:nvSpPr>
        <xdr:cNvPr id="385" name="楕円 384">
          <a:extLst>
            <a:ext uri="{FF2B5EF4-FFF2-40B4-BE49-F238E27FC236}">
              <a16:creationId xmlns:a16="http://schemas.microsoft.com/office/drawing/2014/main" id="{00000000-0008-0000-0700-000081010000}"/>
            </a:ext>
          </a:extLst>
        </xdr:cNvPr>
        <xdr:cNvSpPr/>
      </xdr:nvSpPr>
      <xdr:spPr>
        <a:xfrm>
          <a:off x="6921500" y="909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131157</xdr:rowOff>
    </xdr:from>
    <xdr:ext cx="599010"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672795" y="887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a:extLst>
            <a:ext uri="{FF2B5EF4-FFF2-40B4-BE49-F238E27FC236}">
              <a16:creationId xmlns:a16="http://schemas.microsoft.com/office/drawing/2014/main" id="{00000000-0008-0000-07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2" name="商工費最小値テキスト">
          <a:extLst>
            <a:ext uri="{FF2B5EF4-FFF2-40B4-BE49-F238E27FC236}">
              <a16:creationId xmlns:a16="http://schemas.microsoft.com/office/drawing/2014/main" id="{00000000-0008-0000-0700-00009C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4" name="商工費最大値テキスト">
          <a:extLst>
            <a:ext uri="{FF2B5EF4-FFF2-40B4-BE49-F238E27FC236}">
              <a16:creationId xmlns:a16="http://schemas.microsoft.com/office/drawing/2014/main" id="{00000000-0008-0000-0700-00009E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140881</xdr:rowOff>
    </xdr:from>
    <xdr:to>
      <xdr:col>55</xdr:col>
      <xdr:colOff>0</xdr:colOff>
      <xdr:row>74</xdr:row>
      <xdr:rowOff>2997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9639300" y="12485281"/>
          <a:ext cx="838200" cy="20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73461</xdr:rowOff>
    </xdr:from>
    <xdr:ext cx="534377" cy="259045"/>
    <xdr:sp macro="" textlink="">
      <xdr:nvSpPr>
        <xdr:cNvPr id="417" name="商工費平均値テキスト">
          <a:extLst>
            <a:ext uri="{FF2B5EF4-FFF2-40B4-BE49-F238E27FC236}">
              <a16:creationId xmlns:a16="http://schemas.microsoft.com/office/drawing/2014/main" id="{00000000-0008-0000-0700-0000A1010000}"/>
            </a:ext>
          </a:extLst>
        </xdr:cNvPr>
        <xdr:cNvSpPr txBox="1"/>
      </xdr:nvSpPr>
      <xdr:spPr>
        <a:xfrm>
          <a:off x="10528300" y="12760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149187</xdr:rowOff>
    </xdr:from>
    <xdr:to>
      <xdr:col>50</xdr:col>
      <xdr:colOff>114300</xdr:colOff>
      <xdr:row>72</xdr:row>
      <xdr:rowOff>140881</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8750300" y="12322137"/>
          <a:ext cx="889000" cy="1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169968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372111" y="128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70815</xdr:rowOff>
    </xdr:from>
    <xdr:to>
      <xdr:col>45</xdr:col>
      <xdr:colOff>177800</xdr:colOff>
      <xdr:row>71</xdr:row>
      <xdr:rowOff>149187</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a:off x="7861300" y="12072315"/>
          <a:ext cx="889000" cy="2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86910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9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70815</xdr:rowOff>
    </xdr:from>
    <xdr:to>
      <xdr:col>41</xdr:col>
      <xdr:colOff>50800</xdr:colOff>
      <xdr:row>75</xdr:row>
      <xdr:rowOff>20256</xdr:rowOff>
    </xdr:to>
    <xdr:cxnSp macro="">
      <xdr:nvCxnSpPr>
        <xdr:cNvPr id="425" name="直線コネクタ 424">
          <a:extLst>
            <a:ext uri="{FF2B5EF4-FFF2-40B4-BE49-F238E27FC236}">
              <a16:creationId xmlns:a16="http://schemas.microsoft.com/office/drawing/2014/main" id="{00000000-0008-0000-0700-0000A9010000}"/>
            </a:ext>
          </a:extLst>
        </xdr:cNvPr>
        <xdr:cNvCxnSpPr/>
      </xdr:nvCxnSpPr>
      <xdr:spPr>
        <a:xfrm flipV="1">
          <a:off x="6972300" y="12072315"/>
          <a:ext cx="889000" cy="80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53344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1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81309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123647</xdr:rowOff>
    </xdr:from>
    <xdr:to>
      <xdr:col>55</xdr:col>
      <xdr:colOff>50800</xdr:colOff>
      <xdr:row>74</xdr:row>
      <xdr:rowOff>53797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10426700" y="1263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146524</xdr:rowOff>
    </xdr:from>
    <xdr:ext cx="534377" cy="259045"/>
    <xdr:sp macro="" textlink="">
      <xdr:nvSpPr>
        <xdr:cNvPr id="436" name="商工費該当値テキスト">
          <a:extLst>
            <a:ext uri="{FF2B5EF4-FFF2-40B4-BE49-F238E27FC236}">
              <a16:creationId xmlns:a16="http://schemas.microsoft.com/office/drawing/2014/main" id="{00000000-0008-0000-0700-0000B4010000}"/>
            </a:ext>
          </a:extLst>
        </xdr:cNvPr>
        <xdr:cNvSpPr txBox="1"/>
      </xdr:nvSpPr>
      <xdr:spPr>
        <a:xfrm>
          <a:off x="10528300" y="1249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90081</xdr:rowOff>
    </xdr:from>
    <xdr:to>
      <xdr:col>50</xdr:col>
      <xdr:colOff>165100</xdr:colOff>
      <xdr:row>73</xdr:row>
      <xdr:rowOff>20231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9588500" y="124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36758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9372111" y="122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98387</xdr:rowOff>
    </xdr:from>
    <xdr:to>
      <xdr:col>46</xdr:col>
      <xdr:colOff>38100</xdr:colOff>
      <xdr:row>72</xdr:row>
      <xdr:rowOff>28537</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8699500" y="122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45064</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8483111" y="120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20015</xdr:rowOff>
    </xdr:from>
    <xdr:to>
      <xdr:col>41</xdr:col>
      <xdr:colOff>101600</xdr:colOff>
      <xdr:row>70</xdr:row>
      <xdr:rowOff>121615</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7810500" y="1202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138142</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7594111" y="1179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140906</xdr:rowOff>
    </xdr:from>
    <xdr:to>
      <xdr:col>36</xdr:col>
      <xdr:colOff>165100</xdr:colOff>
      <xdr:row>75</xdr:row>
      <xdr:rowOff>71056</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6921500" y="1282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87583</xdr:rowOff>
    </xdr:from>
    <xdr:ext cx="534377"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705111" y="1260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156211</xdr:rowOff>
    </xdr:from>
    <xdr:to>
      <xdr:col>55</xdr:col>
      <xdr:colOff>0</xdr:colOff>
      <xdr:row>91</xdr:row>
      <xdr:rowOff>45238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5415261"/>
          <a:ext cx="838200" cy="2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95775</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040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45238</xdr:rowOff>
    </xdr:from>
    <xdr:to>
      <xdr:col>50</xdr:col>
      <xdr:colOff>114300</xdr:colOff>
      <xdr:row>91</xdr:row>
      <xdr:rowOff>155360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5647188"/>
          <a:ext cx="889000" cy="11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115840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23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139205</xdr:rowOff>
    </xdr:from>
    <xdr:to>
      <xdr:col>45</xdr:col>
      <xdr:colOff>177800</xdr:colOff>
      <xdr:row>91</xdr:row>
      <xdr:rowOff>155360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5569705"/>
          <a:ext cx="889000" cy="1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139870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139205</xdr:rowOff>
    </xdr:from>
    <xdr:to>
      <xdr:col>41</xdr:col>
      <xdr:colOff>50800</xdr:colOff>
      <xdr:row>92</xdr:row>
      <xdr:rowOff>95035</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5569705"/>
          <a:ext cx="889000" cy="2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30599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21874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105411</xdr:rowOff>
    </xdr:from>
    <xdr:to>
      <xdr:col>55</xdr:col>
      <xdr:colOff>50800</xdr:colOff>
      <xdr:row>90</xdr:row>
      <xdr:rowOff>35561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53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58438</xdr:rowOff>
    </xdr:from>
    <xdr:ext cx="599010"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53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165888</xdr:rowOff>
    </xdr:from>
    <xdr:to>
      <xdr:col>50</xdr:col>
      <xdr:colOff>165100</xdr:colOff>
      <xdr:row>91</xdr:row>
      <xdr:rowOff>96038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55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112565</xdr:rowOff>
    </xdr:from>
    <xdr:ext cx="599010"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39795" y="1537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104560</xdr:rowOff>
    </xdr:from>
    <xdr:to>
      <xdr:col>46</xdr:col>
      <xdr:colOff>38100</xdr:colOff>
      <xdr:row>92</xdr:row>
      <xdr:rowOff>34710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57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51237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54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88405</xdr:rowOff>
    </xdr:from>
    <xdr:to>
      <xdr:col>41</xdr:col>
      <xdr:colOff>101600</xdr:colOff>
      <xdr:row>91</xdr:row>
      <xdr:rowOff>18555</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551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35082</xdr:rowOff>
    </xdr:from>
    <xdr:ext cx="599010"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61795" y="1529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44235</xdr:rowOff>
    </xdr:from>
    <xdr:to>
      <xdr:col>36</xdr:col>
      <xdr:colOff>165100</xdr:colOff>
      <xdr:row>92</xdr:row>
      <xdr:rowOff>145835</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581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162362</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559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36</xdr:row>
      <xdr:rowOff>31363</xdr:rowOff>
    </xdr:from>
    <xdr:to>
      <xdr:col>85</xdr:col>
      <xdr:colOff>126364</xdr:colOff>
      <xdr:row>39</xdr:row>
      <xdr:rowOff>74111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6203563"/>
          <a:ext cx="1269" cy="55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77938</xdr:rowOff>
    </xdr:from>
    <xdr:ext cx="534377"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74111</xdr:rowOff>
    </xdr:from>
    <xdr:to>
      <xdr:col>86</xdr:col>
      <xdr:colOff>25400</xdr:colOff>
      <xdr:row>39</xdr:row>
      <xdr:rowOff>74111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6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149490</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9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36</xdr:row>
      <xdr:rowOff>31363</xdr:rowOff>
    </xdr:from>
    <xdr:to>
      <xdr:col>86</xdr:col>
      <xdr:colOff>25400</xdr:colOff>
      <xdr:row>36</xdr:row>
      <xdr:rowOff>31363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20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170332</xdr:rowOff>
    </xdr:from>
    <xdr:to>
      <xdr:col>85</xdr:col>
      <xdr:colOff>127000</xdr:colOff>
      <xdr:row>36</xdr:row>
      <xdr:rowOff>31363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5481300" y="6171082"/>
          <a:ext cx="838200" cy="3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102398</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446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123971</xdr:rowOff>
    </xdr:from>
    <xdr:to>
      <xdr:col>85</xdr:col>
      <xdr:colOff>177800</xdr:colOff>
      <xdr:row>38</xdr:row>
      <xdr:rowOff>54121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4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152502</xdr:rowOff>
    </xdr:from>
    <xdr:to>
      <xdr:col>81</xdr:col>
      <xdr:colOff>50800</xdr:colOff>
      <xdr:row>35</xdr:row>
      <xdr:rowOff>170332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5467452"/>
          <a:ext cx="889000" cy="70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148641</xdr:rowOff>
    </xdr:from>
    <xdr:to>
      <xdr:col>81</xdr:col>
      <xdr:colOff>101600</xdr:colOff>
      <xdr:row>38</xdr:row>
      <xdr:rowOff>78791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69918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152502</xdr:rowOff>
    </xdr:from>
    <xdr:to>
      <xdr:col>76</xdr:col>
      <xdr:colOff>114300</xdr:colOff>
      <xdr:row>34</xdr:row>
      <xdr:rowOff>169228</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5467452"/>
          <a:ext cx="889000" cy="53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81242</xdr:rowOff>
    </xdr:from>
    <xdr:to>
      <xdr:col>76</xdr:col>
      <xdr:colOff>165100</xdr:colOff>
      <xdr:row>38</xdr:row>
      <xdr:rowOff>11392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2519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169228</xdr:rowOff>
    </xdr:from>
    <xdr:to>
      <xdr:col>71</xdr:col>
      <xdr:colOff>177800</xdr:colOff>
      <xdr:row>35</xdr:row>
      <xdr:rowOff>45060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5998528"/>
          <a:ext cx="889000" cy="4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130067</xdr:rowOff>
    </xdr:from>
    <xdr:to>
      <xdr:col>72</xdr:col>
      <xdr:colOff>38100</xdr:colOff>
      <xdr:row>38</xdr:row>
      <xdr:rowOff>60216</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51344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132582</xdr:rowOff>
    </xdr:from>
    <xdr:to>
      <xdr:col>67</xdr:col>
      <xdr:colOff>101600</xdr:colOff>
      <xdr:row>38</xdr:row>
      <xdr:rowOff>62732</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53859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152013</xdr:rowOff>
    </xdr:from>
    <xdr:to>
      <xdr:col>85</xdr:col>
      <xdr:colOff>177800</xdr:colOff>
      <xdr:row>36</xdr:row>
      <xdr:rowOff>82163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1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105040</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119532</xdr:rowOff>
    </xdr:from>
    <xdr:to>
      <xdr:col>81</xdr:col>
      <xdr:colOff>101600</xdr:colOff>
      <xdr:row>36</xdr:row>
      <xdr:rowOff>49682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66209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5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101702</xdr:rowOff>
    </xdr:from>
    <xdr:to>
      <xdr:col>76</xdr:col>
      <xdr:colOff>165100</xdr:colOff>
      <xdr:row>32</xdr:row>
      <xdr:rowOff>31852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54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48379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51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118428</xdr:rowOff>
    </xdr:from>
    <xdr:to>
      <xdr:col>72</xdr:col>
      <xdr:colOff>38100</xdr:colOff>
      <xdr:row>35</xdr:row>
      <xdr:rowOff>48578</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59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65105</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57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165710</xdr:rowOff>
    </xdr:from>
    <xdr:to>
      <xdr:col>67</xdr:col>
      <xdr:colOff>101600</xdr:colOff>
      <xdr:row>35</xdr:row>
      <xdr:rowOff>95860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599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112387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77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7" name="教育費グラフ枠">
          <a:extLst>
            <a:ext uri="{FF2B5EF4-FFF2-40B4-BE49-F238E27FC236}">
              <a16:creationId xmlns:a16="http://schemas.microsoft.com/office/drawing/2014/main" id="{00000000-0008-0000-0700-00004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9" name="教育費最小値テキスト">
          <a:extLst>
            <a:ext uri="{FF2B5EF4-FFF2-40B4-BE49-F238E27FC236}">
              <a16:creationId xmlns:a16="http://schemas.microsoft.com/office/drawing/2014/main" id="{00000000-0008-0000-0700-00004D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91" name="教育費最大値テキスト">
          <a:extLst>
            <a:ext uri="{FF2B5EF4-FFF2-40B4-BE49-F238E27FC236}">
              <a16:creationId xmlns:a16="http://schemas.microsoft.com/office/drawing/2014/main" id="{00000000-0008-0000-0700-00004F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108734</xdr:rowOff>
    </xdr:from>
    <xdr:to>
      <xdr:col>85</xdr:col>
      <xdr:colOff>127000</xdr:colOff>
      <xdr:row>56</xdr:row>
      <xdr:rowOff>153845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5481300" y="9538484"/>
          <a:ext cx="838200" cy="2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165368</xdr:rowOff>
    </xdr:from>
    <xdr:ext cx="534377" cy="259045"/>
    <xdr:sp macro="" textlink="">
      <xdr:nvSpPr>
        <xdr:cNvPr id="594" name="教育費平均値テキスト">
          <a:extLst>
            <a:ext uri="{FF2B5EF4-FFF2-40B4-BE49-F238E27FC236}">
              <a16:creationId xmlns:a16="http://schemas.microsoft.com/office/drawing/2014/main" id="{00000000-0008-0000-0700-000052020000}"/>
            </a:ext>
          </a:extLst>
        </xdr:cNvPr>
        <xdr:cNvSpPr txBox="1"/>
      </xdr:nvSpPr>
      <xdr:spPr>
        <a:xfrm>
          <a:off x="16370300" y="9595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153845</xdr:rowOff>
    </xdr:from>
    <xdr:to>
      <xdr:col>81</xdr:col>
      <xdr:colOff>50800</xdr:colOff>
      <xdr:row>57</xdr:row>
      <xdr:rowOff>57356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4592300" y="9755045"/>
          <a:ext cx="889000" cy="7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8596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57356</xdr:rowOff>
    </xdr:from>
    <xdr:to>
      <xdr:col>76</xdr:col>
      <xdr:colOff>114300</xdr:colOff>
      <xdr:row>57</xdr:row>
      <xdr:rowOff>79616</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flipV="1">
          <a:off x="13703300" y="9830006"/>
          <a:ext cx="889000" cy="2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34818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7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79616</xdr:rowOff>
    </xdr:from>
    <xdr:to>
      <xdr:col>71</xdr:col>
      <xdr:colOff>177800</xdr:colOff>
      <xdr:row>57</xdr:row>
      <xdr:rowOff>99038</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flipV="1">
          <a:off x="12814300" y="9852266"/>
          <a:ext cx="889000" cy="1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5" name="フローチャート: 判断 604">
          <a:extLst>
            <a:ext uri="{FF2B5EF4-FFF2-40B4-BE49-F238E27FC236}">
              <a16:creationId xmlns:a16="http://schemas.microsoft.com/office/drawing/2014/main" id="{00000000-0008-0000-0700-00005D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57934</xdr:rowOff>
    </xdr:from>
    <xdr:to>
      <xdr:col>85</xdr:col>
      <xdr:colOff>177800</xdr:colOff>
      <xdr:row>55</xdr:row>
      <xdr:rowOff>159534</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6268700" y="94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80811</xdr:rowOff>
    </xdr:from>
    <xdr:ext cx="599010" cy="259045"/>
    <xdr:sp macro="" textlink="">
      <xdr:nvSpPr>
        <xdr:cNvPr id="613" name="教育費該当値テキスト">
          <a:extLst>
            <a:ext uri="{FF2B5EF4-FFF2-40B4-BE49-F238E27FC236}">
              <a16:creationId xmlns:a16="http://schemas.microsoft.com/office/drawing/2014/main" id="{00000000-0008-0000-0700-000065020000}"/>
            </a:ext>
          </a:extLst>
        </xdr:cNvPr>
        <xdr:cNvSpPr txBox="1"/>
      </xdr:nvSpPr>
      <xdr:spPr>
        <a:xfrm>
          <a:off x="16370300" y="933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103045</xdr:rowOff>
    </xdr:from>
    <xdr:to>
      <xdr:col>81</xdr:col>
      <xdr:colOff>101600</xdr:colOff>
      <xdr:row>57</xdr:row>
      <xdr:rowOff>33195</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5430500" y="97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49722</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5214111" y="947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6556</xdr:rowOff>
    </xdr:from>
    <xdr:to>
      <xdr:col>76</xdr:col>
      <xdr:colOff>165100</xdr:colOff>
      <xdr:row>57</xdr:row>
      <xdr:rowOff>108156</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4541500" y="97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124683</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4325111" y="95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28816</xdr:rowOff>
    </xdr:from>
    <xdr:to>
      <xdr:col>72</xdr:col>
      <xdr:colOff>38100</xdr:colOff>
      <xdr:row>57</xdr:row>
      <xdr:rowOff>130416</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3652500" y="98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121543</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3436111" y="98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48238</xdr:rowOff>
    </xdr:from>
    <xdr:to>
      <xdr:col>67</xdr:col>
      <xdr:colOff>101600</xdr:colOff>
      <xdr:row>57</xdr:row>
      <xdr:rowOff>149838</xdr:rowOff>
    </xdr:to>
    <xdr:sp macro="" textlink="">
      <xdr:nvSpPr>
        <xdr:cNvPr id="620" name="楕円 619">
          <a:extLst>
            <a:ext uri="{FF2B5EF4-FFF2-40B4-BE49-F238E27FC236}">
              <a16:creationId xmlns:a16="http://schemas.microsoft.com/office/drawing/2014/main" id="{00000000-0008-0000-0700-00006C020000}"/>
            </a:ext>
          </a:extLst>
        </xdr:cNvPr>
        <xdr:cNvSpPr/>
      </xdr:nvSpPr>
      <xdr:spPr>
        <a:xfrm>
          <a:off x="12763500" y="982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140965</xdr:rowOff>
    </xdr:from>
    <xdr:ext cx="534377"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547111" y="991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9" name="正方形/長方形 628">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4" name="災害復旧費グラフ枠">
          <a:extLst>
            <a:ext uri="{FF2B5EF4-FFF2-40B4-BE49-F238E27FC236}">
              <a16:creationId xmlns:a16="http://schemas.microsoft.com/office/drawing/2014/main" id="{00000000-0008-0000-0700-00008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21057</xdr:rowOff>
    </xdr:from>
    <xdr:to>
      <xdr:col>85</xdr:col>
      <xdr:colOff>126364</xdr:colOff>
      <xdr:row>79</xdr:row>
      <xdr:rowOff>44374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6317595" y="12536907"/>
          <a:ext cx="1269" cy="105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48201</xdr:rowOff>
    </xdr:from>
    <xdr:ext cx="249299" cy="259045"/>
    <xdr:sp macro="" textlink="">
      <xdr:nvSpPr>
        <xdr:cNvPr id="646" name="災害復旧費最小値テキスト">
          <a:extLst>
            <a:ext uri="{FF2B5EF4-FFF2-40B4-BE49-F238E27FC236}">
              <a16:creationId xmlns:a16="http://schemas.microsoft.com/office/drawing/2014/main" id="{00000000-0008-0000-0700-000086020000}"/>
            </a:ext>
          </a:extLst>
        </xdr:cNvPr>
        <xdr:cNvSpPr txBox="1"/>
      </xdr:nvSpPr>
      <xdr:spPr>
        <a:xfrm>
          <a:off x="16370300" y="13592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44374</xdr:rowOff>
    </xdr:from>
    <xdr:to>
      <xdr:col>86</xdr:col>
      <xdr:colOff>25400</xdr:colOff>
      <xdr:row>79</xdr:row>
      <xdr:rowOff>44374</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35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139184</xdr:rowOff>
    </xdr:from>
    <xdr:ext cx="534377" cy="259045"/>
    <xdr:sp macro="" textlink="">
      <xdr:nvSpPr>
        <xdr:cNvPr id="648" name="災害復旧費最大値テキスト">
          <a:extLst>
            <a:ext uri="{FF2B5EF4-FFF2-40B4-BE49-F238E27FC236}">
              <a16:creationId xmlns:a16="http://schemas.microsoft.com/office/drawing/2014/main" id="{00000000-0008-0000-0700-000088020000}"/>
            </a:ext>
          </a:extLst>
        </xdr:cNvPr>
        <xdr:cNvSpPr txBox="1"/>
      </xdr:nvSpPr>
      <xdr:spPr>
        <a:xfrm>
          <a:off x="16370300" y="12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21057</xdr:rowOff>
    </xdr:from>
    <xdr:to>
      <xdr:col>86</xdr:col>
      <xdr:colOff>25400</xdr:colOff>
      <xdr:row>73</xdr:row>
      <xdr:rowOff>21057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6230600" y="1253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86970</xdr:rowOff>
    </xdr:from>
    <xdr:to>
      <xdr:col>85</xdr:col>
      <xdr:colOff>127000</xdr:colOff>
      <xdr:row>74</xdr:row>
      <xdr:rowOff>58356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5481300" y="12088470"/>
          <a:ext cx="838200" cy="65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36656</xdr:rowOff>
    </xdr:from>
    <xdr:ext cx="469744" cy="259045"/>
    <xdr:sp macro="" textlink="">
      <xdr:nvSpPr>
        <xdr:cNvPr id="651" name="災害復旧費平均値テキスト">
          <a:extLst>
            <a:ext uri="{FF2B5EF4-FFF2-40B4-BE49-F238E27FC236}">
              <a16:creationId xmlns:a16="http://schemas.microsoft.com/office/drawing/2014/main" id="{00000000-0008-0000-0700-00008B020000}"/>
            </a:ext>
          </a:extLst>
        </xdr:cNvPr>
        <xdr:cNvSpPr txBox="1"/>
      </xdr:nvSpPr>
      <xdr:spPr>
        <a:xfrm>
          <a:off x="16370300" y="13238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58229</xdr:rowOff>
    </xdr:from>
    <xdr:to>
      <xdr:col>85</xdr:col>
      <xdr:colOff>177800</xdr:colOff>
      <xdr:row>77</xdr:row>
      <xdr:rowOff>159829</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6268700" y="1325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86970</xdr:rowOff>
    </xdr:from>
    <xdr:to>
      <xdr:col>81</xdr:col>
      <xdr:colOff>50800</xdr:colOff>
      <xdr:row>73</xdr:row>
      <xdr:rowOff>62243</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flipV="1">
          <a:off x="14592300" y="12088470"/>
          <a:ext cx="889000" cy="48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51829</xdr:rowOff>
    </xdr:from>
    <xdr:to>
      <xdr:col>81</xdr:col>
      <xdr:colOff>101600</xdr:colOff>
      <xdr:row>77</xdr:row>
      <xdr:rowOff>153429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54305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144556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62243</xdr:rowOff>
    </xdr:from>
    <xdr:to>
      <xdr:col>76</xdr:col>
      <xdr:colOff>114300</xdr:colOff>
      <xdr:row>74</xdr:row>
      <xdr:rowOff>88494</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3703300" y="12578093"/>
          <a:ext cx="889000" cy="1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106883</xdr:rowOff>
    </xdr:from>
    <xdr:to>
      <xdr:col>76</xdr:col>
      <xdr:colOff>165100</xdr:colOff>
      <xdr:row>78</xdr:row>
      <xdr:rowOff>37033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4541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28160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88494</xdr:rowOff>
    </xdr:from>
    <xdr:to>
      <xdr:col>71</xdr:col>
      <xdr:colOff>177800</xdr:colOff>
      <xdr:row>75</xdr:row>
      <xdr:rowOff>32106</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flipV="1">
          <a:off x="12814300" y="12775794"/>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58840</xdr:rowOff>
    </xdr:from>
    <xdr:to>
      <xdr:col>72</xdr:col>
      <xdr:colOff>38100</xdr:colOff>
      <xdr:row>77</xdr:row>
      <xdr:rowOff>160440</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3652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151567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10337</xdr:rowOff>
    </xdr:from>
    <xdr:to>
      <xdr:col>67</xdr:col>
      <xdr:colOff>101600</xdr:colOff>
      <xdr:row>76</xdr:row>
      <xdr:rowOff>111937</xdr:rowOff>
    </xdr:to>
    <xdr:sp macro="" textlink="">
      <xdr:nvSpPr>
        <xdr:cNvPr id="662" name="フローチャート: 判断 661">
          <a:extLst>
            <a:ext uri="{FF2B5EF4-FFF2-40B4-BE49-F238E27FC236}">
              <a16:creationId xmlns:a16="http://schemas.microsoft.com/office/drawing/2014/main" id="{00000000-0008-0000-0700-000096020000}"/>
            </a:ext>
          </a:extLst>
        </xdr:cNvPr>
        <xdr:cNvSpPr/>
      </xdr:nvSpPr>
      <xdr:spPr>
        <a:xfrm>
          <a:off x="12763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103064</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47111" y="131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7556</xdr:rowOff>
    </xdr:from>
    <xdr:to>
      <xdr:col>85</xdr:col>
      <xdr:colOff>177800</xdr:colOff>
      <xdr:row>74</xdr:row>
      <xdr:rowOff>109156</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6268700" y="126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30433</xdr:rowOff>
    </xdr:from>
    <xdr:ext cx="534377" cy="259045"/>
    <xdr:sp macro="" textlink="">
      <xdr:nvSpPr>
        <xdr:cNvPr id="670" name="災害復旧費該当値テキスト">
          <a:extLst>
            <a:ext uri="{FF2B5EF4-FFF2-40B4-BE49-F238E27FC236}">
              <a16:creationId xmlns:a16="http://schemas.microsoft.com/office/drawing/2014/main" id="{00000000-0008-0000-0700-00009E020000}"/>
            </a:ext>
          </a:extLst>
        </xdr:cNvPr>
        <xdr:cNvSpPr txBox="1"/>
      </xdr:nvSpPr>
      <xdr:spPr>
        <a:xfrm>
          <a:off x="16370300" y="1254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36170</xdr:rowOff>
    </xdr:from>
    <xdr:to>
      <xdr:col>81</xdr:col>
      <xdr:colOff>101600</xdr:colOff>
      <xdr:row>70</xdr:row>
      <xdr:rowOff>137770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5430500" y="120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154297</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14111" y="1181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11443</xdr:rowOff>
    </xdr:from>
    <xdr:to>
      <xdr:col>76</xdr:col>
      <xdr:colOff>165100</xdr:colOff>
      <xdr:row>73</xdr:row>
      <xdr:rowOff>113043</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4541500" y="125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129570</xdr:rowOff>
    </xdr:from>
    <xdr:ext cx="534377"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4325111" y="1230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37694</xdr:rowOff>
    </xdr:from>
    <xdr:to>
      <xdr:col>72</xdr:col>
      <xdr:colOff>38100</xdr:colOff>
      <xdr:row>74</xdr:row>
      <xdr:rowOff>139294</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3652500" y="1272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155821</xdr:rowOff>
    </xdr:from>
    <xdr:ext cx="534377"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36111" y="1250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152756</xdr:rowOff>
    </xdr:from>
    <xdr:to>
      <xdr:col>67</xdr:col>
      <xdr:colOff>101600</xdr:colOff>
      <xdr:row>75</xdr:row>
      <xdr:rowOff>82906</xdr:rowOff>
    </xdr:to>
    <xdr:sp macro="" textlink="">
      <xdr:nvSpPr>
        <xdr:cNvPr id="677" name="楕円 676">
          <a:extLst>
            <a:ext uri="{FF2B5EF4-FFF2-40B4-BE49-F238E27FC236}">
              <a16:creationId xmlns:a16="http://schemas.microsoft.com/office/drawing/2014/main" id="{00000000-0008-0000-0700-0000A5020000}"/>
            </a:ext>
          </a:extLst>
        </xdr:cNvPr>
        <xdr:cNvSpPr/>
      </xdr:nvSpPr>
      <xdr:spPr>
        <a:xfrm>
          <a:off x="12763500" y="128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99433</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47111" y="126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6" name="正方形/長方形 685">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2" name="公債費グラフ枠">
          <a:extLst>
            <a:ext uri="{FF2B5EF4-FFF2-40B4-BE49-F238E27FC236}">
              <a16:creationId xmlns:a16="http://schemas.microsoft.com/office/drawing/2014/main" id="{00000000-0008-0000-0700-0000B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35737</xdr:rowOff>
    </xdr:from>
    <xdr:to>
      <xdr:col>85</xdr:col>
      <xdr:colOff>126364</xdr:colOff>
      <xdr:row>98</xdr:row>
      <xdr:rowOff>8865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6317595" y="15809137"/>
          <a:ext cx="1269" cy="100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12692</xdr:rowOff>
    </xdr:from>
    <xdr:ext cx="534377" cy="259045"/>
    <xdr:sp macro="" textlink="">
      <xdr:nvSpPr>
        <xdr:cNvPr id="704" name="公債費最小値テキスト">
          <a:extLst>
            <a:ext uri="{FF2B5EF4-FFF2-40B4-BE49-F238E27FC236}">
              <a16:creationId xmlns:a16="http://schemas.microsoft.com/office/drawing/2014/main" id="{00000000-0008-0000-0700-0000C0020000}"/>
            </a:ext>
          </a:extLst>
        </xdr:cNvPr>
        <xdr:cNvSpPr txBox="1"/>
      </xdr:nvSpPr>
      <xdr:spPr>
        <a:xfrm>
          <a:off x="16370300" y="168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8865</xdr:rowOff>
    </xdr:from>
    <xdr:to>
      <xdr:col>86</xdr:col>
      <xdr:colOff>25400</xdr:colOff>
      <xdr:row>98</xdr:row>
      <xdr:rowOff>8865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68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153864</xdr:rowOff>
    </xdr:from>
    <xdr:ext cx="599010" cy="259045"/>
    <xdr:sp macro="" textlink="">
      <xdr:nvSpPr>
        <xdr:cNvPr id="706" name="公債費最大値テキスト">
          <a:extLst>
            <a:ext uri="{FF2B5EF4-FFF2-40B4-BE49-F238E27FC236}">
              <a16:creationId xmlns:a16="http://schemas.microsoft.com/office/drawing/2014/main" id="{00000000-0008-0000-0700-0000C2020000}"/>
            </a:ext>
          </a:extLst>
        </xdr:cNvPr>
        <xdr:cNvSpPr txBox="1"/>
      </xdr:nvSpPr>
      <xdr:spPr>
        <a:xfrm>
          <a:off x="16370300" y="1558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35737</xdr:rowOff>
    </xdr:from>
    <xdr:to>
      <xdr:col>86</xdr:col>
      <xdr:colOff>25400</xdr:colOff>
      <xdr:row>92</xdr:row>
      <xdr:rowOff>35737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6230600" y="1580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35737</xdr:rowOff>
    </xdr:from>
    <xdr:to>
      <xdr:col>85</xdr:col>
      <xdr:colOff>127000</xdr:colOff>
      <xdr:row>92</xdr:row>
      <xdr:rowOff>138900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5481300" y="15809137"/>
          <a:ext cx="838200" cy="10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167645</xdr:rowOff>
    </xdr:from>
    <xdr:ext cx="534377" cy="259045"/>
    <xdr:sp macro="" textlink="">
      <xdr:nvSpPr>
        <xdr:cNvPr id="709" name="公債費平均値テキスト">
          <a:extLst>
            <a:ext uri="{FF2B5EF4-FFF2-40B4-BE49-F238E27FC236}">
              <a16:creationId xmlns:a16="http://schemas.microsoft.com/office/drawing/2014/main" id="{00000000-0008-0000-0700-0000C5020000}"/>
            </a:ext>
          </a:extLst>
        </xdr:cNvPr>
        <xdr:cNvSpPr txBox="1"/>
      </xdr:nvSpPr>
      <xdr:spPr>
        <a:xfrm>
          <a:off x="16370300" y="162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17768</xdr:rowOff>
    </xdr:from>
    <xdr:to>
      <xdr:col>85</xdr:col>
      <xdr:colOff>177800</xdr:colOff>
      <xdr:row>95</xdr:row>
      <xdr:rowOff>119368</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6268700" y="163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74943</xdr:rowOff>
    </xdr:from>
    <xdr:to>
      <xdr:col>81</xdr:col>
      <xdr:colOff>50800</xdr:colOff>
      <xdr:row>92</xdr:row>
      <xdr:rowOff>138900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4592300" y="15505443"/>
          <a:ext cx="889000" cy="40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56274</xdr:rowOff>
    </xdr:from>
    <xdr:to>
      <xdr:col>81</xdr:col>
      <xdr:colOff>101600</xdr:colOff>
      <xdr:row>95</xdr:row>
      <xdr:rowOff>157874</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5430500" y="163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149001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4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74943</xdr:rowOff>
    </xdr:from>
    <xdr:to>
      <xdr:col>76</xdr:col>
      <xdr:colOff>114300</xdr:colOff>
      <xdr:row>91</xdr:row>
      <xdr:rowOff>100940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3703300" y="15505443"/>
          <a:ext cx="889000" cy="19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37109</xdr:rowOff>
    </xdr:from>
    <xdr:to>
      <xdr:col>76</xdr:col>
      <xdr:colOff>165100</xdr:colOff>
      <xdr:row>95</xdr:row>
      <xdr:rowOff>138709</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45415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1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100940</xdr:rowOff>
    </xdr:from>
    <xdr:to>
      <xdr:col>71</xdr:col>
      <xdr:colOff>177800</xdr:colOff>
      <xdr:row>91</xdr:row>
      <xdr:rowOff>157848</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flipV="1">
          <a:off x="12814300" y="15702890"/>
          <a:ext cx="889000" cy="5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74510</xdr:rowOff>
    </xdr:from>
    <xdr:to>
      <xdr:col>72</xdr:col>
      <xdr:colOff>38100</xdr:colOff>
      <xdr:row>96</xdr:row>
      <xdr:rowOff>4660</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3652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167237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110643</xdr:rowOff>
    </xdr:from>
    <xdr:to>
      <xdr:col>67</xdr:col>
      <xdr:colOff>101600</xdr:colOff>
      <xdr:row>96</xdr:row>
      <xdr:rowOff>40793</xdr:rowOff>
    </xdr:to>
    <xdr:sp macro="" textlink="">
      <xdr:nvSpPr>
        <xdr:cNvPr id="720" name="フローチャート: 判断 719">
          <a:extLst>
            <a:ext uri="{FF2B5EF4-FFF2-40B4-BE49-F238E27FC236}">
              <a16:creationId xmlns:a16="http://schemas.microsoft.com/office/drawing/2014/main" id="{00000000-0008-0000-0700-0000D0020000}"/>
            </a:ext>
          </a:extLst>
        </xdr:cNvPr>
        <xdr:cNvSpPr/>
      </xdr:nvSpPr>
      <xdr:spPr>
        <a:xfrm>
          <a:off x="12763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31920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156387</xdr:rowOff>
    </xdr:from>
    <xdr:to>
      <xdr:col>85</xdr:col>
      <xdr:colOff>177800</xdr:colOff>
      <xdr:row>92</xdr:row>
      <xdr:rowOff>86537</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6268700" y="15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109414</xdr:rowOff>
    </xdr:from>
    <xdr:ext cx="599010" cy="259045"/>
    <xdr:sp macro="" textlink="">
      <xdr:nvSpPr>
        <xdr:cNvPr id="728" name="公債費該当値テキスト">
          <a:extLst>
            <a:ext uri="{FF2B5EF4-FFF2-40B4-BE49-F238E27FC236}">
              <a16:creationId xmlns:a16="http://schemas.microsoft.com/office/drawing/2014/main" id="{00000000-0008-0000-0700-0000D8020000}"/>
            </a:ext>
          </a:extLst>
        </xdr:cNvPr>
        <xdr:cNvSpPr txBox="1"/>
      </xdr:nvSpPr>
      <xdr:spPr>
        <a:xfrm>
          <a:off x="16370300" y="1571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88100</xdr:rowOff>
    </xdr:from>
    <xdr:to>
      <xdr:col>81</xdr:col>
      <xdr:colOff>101600</xdr:colOff>
      <xdr:row>93</xdr:row>
      <xdr:rowOff>18250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5430500" y="15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34777</xdr:rowOff>
    </xdr:from>
    <xdr:ext cx="599010"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181795" y="1563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24143</xdr:rowOff>
    </xdr:from>
    <xdr:to>
      <xdr:col>76</xdr:col>
      <xdr:colOff>165100</xdr:colOff>
      <xdr:row>90</xdr:row>
      <xdr:rowOff>125743</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4541500" y="154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142270</xdr:rowOff>
    </xdr:from>
    <xdr:ext cx="599010"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4292795" y="152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50140</xdr:rowOff>
    </xdr:from>
    <xdr:to>
      <xdr:col>72</xdr:col>
      <xdr:colOff>38100</xdr:colOff>
      <xdr:row>91</xdr:row>
      <xdr:rowOff>151740</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3652500" y="1565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168267</xdr:rowOff>
    </xdr:from>
    <xdr:ext cx="59901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3403795" y="1542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107048</xdr:rowOff>
    </xdr:from>
    <xdr:to>
      <xdr:col>67</xdr:col>
      <xdr:colOff>101600</xdr:colOff>
      <xdr:row>92</xdr:row>
      <xdr:rowOff>37198</xdr:rowOff>
    </xdr:to>
    <xdr:sp macro="" textlink="">
      <xdr:nvSpPr>
        <xdr:cNvPr id="735" name="楕円 734">
          <a:extLst>
            <a:ext uri="{FF2B5EF4-FFF2-40B4-BE49-F238E27FC236}">
              <a16:creationId xmlns:a16="http://schemas.microsoft.com/office/drawing/2014/main" id="{00000000-0008-0000-0700-0000DF020000}"/>
            </a:ext>
          </a:extLst>
        </xdr:cNvPr>
        <xdr:cNvSpPr/>
      </xdr:nvSpPr>
      <xdr:spPr>
        <a:xfrm>
          <a:off x="12763500" y="157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53725</xdr:rowOff>
    </xdr:from>
    <xdr:ext cx="59901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2514795" y="1548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総務費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令和４年度に実施した生活支援・マイナンバーカード取得促進商品券事業やケーブルシステム光回線終端装置再構築事業の減により減少しています。全体的にはふるさと納税に係る返礼品や事務費等の関連経費及び基金積立金により類似団体を上回る規模で推移しており、今後も同規模で推移するものと考えられます。</a:t>
          </a:r>
        </a:p>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民生費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物価高騰支援である低所得世帯生活支援給付金事業により全体では増加しています。また、介護・訓練等給付費や国保や後期高齢者、介護保険の各特別会計への繰出金など少子高齢化が進む本町では類似団体を上回る規模で推移しており、今後も引き続き同規模で推移するものと</a:t>
          </a:r>
          <a:r>
            <a:rPr kumimoji="1" lang="ja-JP" altLang="en-US" sz="1000" b="0">
              <a:latin typeface="ＭＳ Ｐゴシック" panose="020B0600070205080204" pitchFamily="50" charset="-128"/>
              <a:ea typeface="ＭＳ Ｐゴシック" panose="020B0600070205080204" pitchFamily="50" charset="-128"/>
            </a:rPr>
            <a:t>考えられます。</a:t>
          </a:r>
        </a:p>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農林水産業費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農業における集出荷施設整備への補助事業により増加しています。また、今後は畜産業において大型事業を予定していることから、高い水準で推移する見込みです。</a:t>
          </a:r>
        </a:p>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土木費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町道新設改良事業や高速道路周辺整備事業、道路長寿命化対策工事により前年度から増加し、依然として類似団体を上回る規模となっています。今後も町道の防災対策事業等を控えており、ここ数年は引き続き同規模で推移するものと考えられます。</a:t>
          </a:r>
        </a:p>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消防費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海岸部を有する本町では、喫緊の課題である南海トラフ地震の発生に備え、地震津波避難対策に積極的に取り組むとともに、海岸部以外においても耐震化の促進や消防・防災力の強化、自主防災組織の育成といった取り組みを進めてきた結果、類似団体を上回る規模で推移しています。</a:t>
          </a:r>
        </a:p>
        <a:p>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教育費</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　小中学校トイレ改修事業や特別教室空調設備改修事業の増等により前年度から増加しており、今後も小中学校の大規模改修事業を予定していることから、高い水準で推移する見込みです。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ふるさと納税」への取り組みを推進することで、自主財源の確保につながるとともに、ふるさと納税を原資とするふるさと支援基金や各種基金への積み増しを行うなど、今後に備えた基金管理を行っています。</a:t>
          </a:r>
        </a:p>
        <a:p>
          <a:r>
            <a:rPr kumimoji="1" lang="ja-JP" altLang="en-US" sz="1200">
              <a:latin typeface="ＭＳ ゴシック" pitchFamily="49" charset="-128"/>
              <a:ea typeface="ＭＳ ゴシック" pitchFamily="49" charset="-128"/>
            </a:rPr>
            <a:t>　令和５年度はふるさと支援寄付金額が前年度を下回りましたが、財政調整基金残高が増加し、標準財政規模比率のうち実質単年度収支は前年度を上回っています。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各会計とも赤字はなく、特に一般会計では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300</a:t>
          </a:r>
          <a:r>
            <a:rPr kumimoji="1" lang="ja-JP" altLang="en-US" sz="1400">
              <a:latin typeface="ＭＳ ゴシック" pitchFamily="49" charset="-128"/>
              <a:ea typeface="ＭＳ ゴシック" pitchFamily="49" charset="-128"/>
            </a:rPr>
            <a:t>万円余りの黒字決算</a:t>
          </a:r>
          <a:r>
            <a:rPr kumimoji="1" lang="ja-JP" altLang="en-US" sz="1200">
              <a:latin typeface="ＭＳ ゴシック" pitchFamily="49" charset="-128"/>
              <a:ea typeface="ＭＳ ゴシック" pitchFamily="49" charset="-128"/>
            </a:rPr>
            <a:t>（実質収支）</a:t>
          </a:r>
          <a:r>
            <a:rPr kumimoji="1" lang="ja-JP" altLang="en-US" sz="1400">
              <a:latin typeface="ＭＳ ゴシック" pitchFamily="49" charset="-128"/>
              <a:ea typeface="ＭＳ ゴシック" pitchFamily="49" charset="-128"/>
            </a:rPr>
            <a:t>となり、各特別会計を含む実質収支額全体も黒字となったことから、比率も算定されていません。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前年度と比較して、「元利償還金等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」のうち、元利償還金において令和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年度借入の緊急防災・減災事業債に係る元金償還開始などにより</a:t>
          </a:r>
          <a:r>
            <a:rPr kumimoji="1" lang="en-US" altLang="ja-JP" sz="1100">
              <a:latin typeface="ＭＳ ゴシック" pitchFamily="49" charset="-128"/>
              <a:ea typeface="ＭＳ ゴシック" pitchFamily="49" charset="-128"/>
            </a:rPr>
            <a:t>82</a:t>
          </a:r>
          <a:r>
            <a:rPr kumimoji="1" lang="ja-JP" altLang="en-US" sz="1100">
              <a:latin typeface="ＭＳ ゴシック" pitchFamily="49" charset="-128"/>
              <a:ea typeface="ＭＳ ゴシック" pitchFamily="49" charset="-128"/>
            </a:rPr>
            <a:t>百万円増加しています。</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」についても</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百万円減少したため、分子は前年度と比べ</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百万円の増となりました。</a:t>
          </a:r>
        </a:p>
        <a:p>
          <a:r>
            <a:rPr kumimoji="1" lang="ja-JP" altLang="en-US" sz="1100">
              <a:latin typeface="ＭＳ ゴシック" pitchFamily="49" charset="-128"/>
              <a:ea typeface="ＭＳ ゴシック" pitchFamily="49" charset="-128"/>
            </a:rPr>
            <a:t>　一方、普通交付税や臨時財政対策債発行可能額の減少等により、分母は前年度から</a:t>
          </a:r>
          <a:r>
            <a:rPr kumimoji="1" lang="en-US" altLang="ja-JP" sz="1100">
              <a:latin typeface="ＭＳ ゴシック" pitchFamily="49" charset="-128"/>
              <a:ea typeface="ＭＳ ゴシック" pitchFamily="49" charset="-128"/>
            </a:rPr>
            <a:t>86</a:t>
          </a:r>
          <a:r>
            <a:rPr kumimoji="1" lang="ja-JP" altLang="en-US" sz="1100">
              <a:latin typeface="ＭＳ ゴシック" pitchFamily="49" charset="-128"/>
              <a:ea typeface="ＭＳ ゴシック" pitchFamily="49" charset="-128"/>
            </a:rPr>
            <a:t>百万円減少となりました。</a:t>
          </a:r>
        </a:p>
        <a:p>
          <a:r>
            <a:rPr kumimoji="1" lang="ja-JP" altLang="en-US" sz="1100">
              <a:latin typeface="ＭＳ ゴシック" pitchFamily="49" charset="-128"/>
              <a:ea typeface="ＭＳ ゴシック" pitchFamily="49" charset="-128"/>
            </a:rPr>
            <a:t>　このことから、令和５年度の単年度比率は</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ポイント増加し、３ヵ年平均では前年度から</a:t>
          </a:r>
          <a:r>
            <a:rPr kumimoji="1" lang="en-US" altLang="ja-JP" sz="1100">
              <a:latin typeface="ＭＳ ゴシック" pitchFamily="49" charset="-128"/>
              <a:ea typeface="ＭＳ ゴシック" pitchFamily="49" charset="-128"/>
            </a:rPr>
            <a:t>0</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ポイント増加し</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％となっています。</a:t>
          </a:r>
        </a:p>
        <a:p>
          <a:r>
            <a:rPr kumimoji="1" lang="ja-JP" altLang="en-US" sz="1100">
              <a:latin typeface="ＭＳ ゴシック" pitchFamily="49" charset="-128"/>
              <a:ea typeface="ＭＳ ゴシック" pitchFamily="49" charset="-128"/>
            </a:rPr>
            <a:t>　将来負担比率と同様に、現時点では適正な水準にあると言えますが、今後も地方債残高の推移や公債費の動向等に十分注視しながら、繰上償還等も含め高水準にある公債費の抑制に努めていく必要があ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満期一括償還地方債の活用はありません。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高知県四万十町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地方債現在高が増となるなど、「将来負担額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」が増加したものの、基準財政需要額算入見込額が増となったことにより「充当可能財源等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」も増加し、充当可能財源等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が将来負担額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を上回った</a:t>
          </a:r>
          <a:r>
            <a:rPr kumimoji="1" lang="ja-JP" altLang="en-US" sz="1050">
              <a:latin typeface="ＭＳ ゴシック" pitchFamily="49" charset="-128"/>
              <a:ea typeface="ＭＳ ゴシック" pitchFamily="49" charset="-128"/>
            </a:rPr>
            <a:t>（実質的な将来負担額が算定されなかった）</a:t>
          </a:r>
          <a:r>
            <a:rPr kumimoji="1" lang="ja-JP" altLang="en-US" sz="1100">
              <a:latin typeface="ＭＳ ゴシック" pitchFamily="49" charset="-128"/>
              <a:ea typeface="ＭＳ ゴシック" pitchFamily="49" charset="-128"/>
            </a:rPr>
            <a:t>ため、令和５年度の比率は前年度に続き算定されませんでした。</a:t>
          </a:r>
        </a:p>
        <a:p>
          <a:r>
            <a:rPr kumimoji="1" lang="ja-JP" altLang="en-US" sz="1100">
              <a:latin typeface="ＭＳ ゴシック" pitchFamily="49" charset="-128"/>
              <a:ea typeface="ＭＳ ゴシック" pitchFamily="49" charset="-128"/>
            </a:rPr>
            <a:t>　実質公債費比率と同様に、現時点では適正な水準にあると言えますが、今後も地方債残高の推移や公債費の動向等に十分注視しながら、繰上償還等も含め高水準にある公債費の抑制に努めていく必要があります。</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&lt;</a:t>
          </a:r>
          <a:r>
            <a:rPr kumimoji="1" lang="ja-JP" altLang="en-US" sz="1100">
              <a:latin typeface="ＭＳ ゴシック" pitchFamily="49" charset="-128"/>
              <a:ea typeface="ＭＳ ゴシック" pitchFamily="49" charset="-128"/>
            </a:rPr>
            <a:t>用語説明</a:t>
          </a:r>
          <a:r>
            <a:rPr kumimoji="1" lang="en-US" altLang="ja-JP" sz="1100">
              <a:latin typeface="ＭＳ ゴシック" pitchFamily="49" charset="-128"/>
              <a:ea typeface="ＭＳ ゴシック" pitchFamily="49" charset="-128"/>
            </a:rPr>
            <a:t>&gt;</a:t>
          </a:r>
        </a:p>
        <a:p>
          <a:r>
            <a:rPr kumimoji="1" lang="ja-JP" altLang="en-US" sz="1100">
              <a:latin typeface="ＭＳ ゴシック" pitchFamily="49" charset="-128"/>
              <a:ea typeface="ＭＳ ゴシック" pitchFamily="49" charset="-128"/>
            </a:rPr>
            <a:t>　・将来負担額</a:t>
          </a:r>
          <a:r>
            <a:rPr kumimoji="1" lang="en-US" altLang="ja-JP" sz="1100">
              <a:latin typeface="ＭＳ ゴシック" pitchFamily="49" charset="-128"/>
              <a:ea typeface="ＭＳ ゴシック" pitchFamily="49" charset="-128"/>
            </a:rPr>
            <a:t>(A) … </a:t>
          </a:r>
          <a:r>
            <a:rPr kumimoji="1" lang="ja-JP" altLang="en-US" sz="1100">
              <a:latin typeface="ＭＳ ゴシック" pitchFamily="49" charset="-128"/>
              <a:ea typeface="ＭＳ ゴシック" pitchFamily="49" charset="-128"/>
            </a:rPr>
            <a:t>地方債残高や公営企業債繰入見込額、退職手当負担見込額等の計</a:t>
          </a:r>
        </a:p>
        <a:p>
          <a:r>
            <a:rPr kumimoji="1" lang="ja-JP" altLang="en-US" sz="1100">
              <a:latin typeface="ＭＳ ゴシック" pitchFamily="49" charset="-128"/>
              <a:ea typeface="ＭＳ ゴシック" pitchFamily="49" charset="-128"/>
            </a:rPr>
            <a:t>　・充当可能財源等</a:t>
          </a:r>
          <a:r>
            <a:rPr kumimoji="1" lang="en-US" altLang="ja-JP" sz="1100">
              <a:latin typeface="ＭＳ ゴシック" pitchFamily="49" charset="-128"/>
              <a:ea typeface="ＭＳ ゴシック" pitchFamily="49" charset="-128"/>
            </a:rPr>
            <a:t>(B) … </a:t>
          </a:r>
          <a:r>
            <a:rPr kumimoji="1" lang="ja-JP" altLang="en-US" sz="1100">
              <a:latin typeface="ＭＳ ゴシック" pitchFamily="49" charset="-128"/>
              <a:ea typeface="ＭＳ ゴシック" pitchFamily="49" charset="-128"/>
            </a:rPr>
            <a:t>充当可能な基金や特定財源見込額及び交付税算入見込額の計</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高知県四万十町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令和５年度は施設の改修等に伴い施設等整備基金で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億円、ふるさと支援基金繰入金で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百万円を取り崩すなど、取崩額全体で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百万円となった一方、歳計剰余金処分による財政調整基金やふるさと支援基金への積み立てを行うなど、積立金全体で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この結果、積立基金残高は前年度末から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百万円増となりました。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普通建設事業に伴う町債発行額の増や既存施設の維持補修等により、実質公債費比率や経常収支比率の上昇等が懸念されるため、財政調整基金や減債基金等の活用に加え、公共施設については公共施設等総合管理計画や個別施設計画を基に、施設等整備基金の計画的な活用を図っていくことを予定してい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・ふるさと支援基金：ふるさと納税の寄附者の意思に基づくまちづくりに資する事業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・施設等整備基金：町の公共施設等の整備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・合併特例債まちづくり基金：合併後の地域の連帯強化や新しい地域づくりに資する事業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・過疎地域持続的発展特別事業基金：四万十町過疎地域持続的発展計画に定める過疎地域持続的発展特別事業に資する事業</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・地域福祉基金：地域福祉を充実し、長寿・福祉社会づくりの推進</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・ふるさと支援基金：寄附金の全額を基金へ積み立て、使途に沿った事業に活用していますが、令和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年度については取崩額が</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寄附金額を上回ったため、残高は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・施設等整備基金：施設使用料等の一部を積み立てした一方、取崩額は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億円となったため、残高は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百万円減少しています。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・地域福祉基金：令和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年度は高齢者福祉施設の改修など</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・ふるさと支援基金：ふるさと納税制度の改正や寄附額の減少にも対応するため積み増しを行っておりましたが、基金の活用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方針を改めこれまで以上に活用していく予定のため、今後の残高は減少していく見込みです。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・施設等整備基金：施設の大規模改修や、修繕等に対応するため活用を予定しており、今後の残高については減少していく見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込みです。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これまで歳計剰余金処分による積み増しを実施してきたことから年度末残高は増加傾向にあり、令和５年度については、歳計剰余金処分による積立額は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減債基金やその他特定目的基金への積み替え等を検討していきます。また、今後は物価高騰の影響等による収支不足に対応するため、一定規模の取り崩しを想定しており、残高については長期的には減少していく見込みとなっていま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年度については、令和元年度および令和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年度に県交付金を活用して実施した過疎対策事業債の償還財源として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年度臨時財政対策債償還基金費として普通交付税が追加交付されたことなどにより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百万円の積み立てを行っています。</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型の普通建設事業や既存施設の改修に伴う町債発行額の増加が見込まれており、公債費の増や実質公債費比率の上昇等が懸念されるため、繰上償還等の財源として活用を予定しており、残高については減少していく見込みです。</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18934947</v>
      </c>
      <c r="BO4" s="436"/>
      <c r="BP4" s="436"/>
      <c r="BQ4" s="436"/>
      <c r="BR4" s="436"/>
      <c r="BS4" s="436"/>
      <c r="BT4" s="436"/>
      <c r="BU4" s="437"/>
      <c r="BV4" s="435">
        <v>19666654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4.5999999999999996</v>
      </c>
      <c r="CU4" s="576"/>
      <c r="CV4" s="576"/>
      <c r="CW4" s="576"/>
      <c r="CX4" s="576"/>
      <c r="CY4" s="576"/>
      <c r="CZ4" s="576"/>
      <c r="DA4" s="577"/>
      <c r="DB4" s="575">
        <v>6.2</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18389949</v>
      </c>
      <c r="BO5" s="407"/>
      <c r="BP5" s="407"/>
      <c r="BQ5" s="407"/>
      <c r="BR5" s="407"/>
      <c r="BS5" s="407"/>
      <c r="BT5" s="407"/>
      <c r="BU5" s="408"/>
      <c r="BV5" s="406">
        <v>18891716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93.9</v>
      </c>
      <c r="CU5" s="404"/>
      <c r="CV5" s="404"/>
      <c r="CW5" s="404"/>
      <c r="CX5" s="404"/>
      <c r="CY5" s="404"/>
      <c r="CZ5" s="404"/>
      <c r="DA5" s="405"/>
      <c r="DB5" s="403">
        <v>89.1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544998</v>
      </c>
      <c r="BO6" s="407"/>
      <c r="BP6" s="407"/>
      <c r="BQ6" s="407"/>
      <c r="BR6" s="407"/>
      <c r="BS6" s="407"/>
      <c r="BT6" s="407"/>
      <c r="BU6" s="408"/>
      <c r="BV6" s="406">
        <v>774938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94.3</v>
      </c>
      <c r="CU6" s="550"/>
      <c r="CV6" s="550"/>
      <c r="CW6" s="550"/>
      <c r="CX6" s="550"/>
      <c r="CY6" s="550"/>
      <c r="CZ6" s="550"/>
      <c r="DA6" s="551"/>
      <c r="DB6" s="549">
        <v>89.9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141400</v>
      </c>
      <c r="BO7" s="407"/>
      <c r="BP7" s="407"/>
      <c r="BQ7" s="407"/>
      <c r="BR7" s="407"/>
      <c r="BS7" s="407"/>
      <c r="BT7" s="407"/>
      <c r="BU7" s="408"/>
      <c r="BV7" s="406">
        <v>223235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8755027</v>
      </c>
      <c r="CU7" s="407"/>
      <c r="CV7" s="407"/>
      <c r="CW7" s="407"/>
      <c r="CX7" s="407"/>
      <c r="CY7" s="407"/>
      <c r="CZ7" s="407"/>
      <c r="DA7" s="408"/>
      <c r="DB7" s="406">
        <v>8878316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403598</v>
      </c>
      <c r="BO8" s="407"/>
      <c r="BP8" s="407"/>
      <c r="BQ8" s="407"/>
      <c r="BR8" s="407"/>
      <c r="BS8" s="407"/>
      <c r="BT8" s="407"/>
      <c r="BU8" s="408"/>
      <c r="BV8" s="406">
        <v>551703</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0.22</v>
      </c>
      <c r="CU8" s="510"/>
      <c r="CV8" s="510"/>
      <c r="CW8" s="510"/>
      <c r="CX8" s="510"/>
      <c r="CY8" s="510"/>
      <c r="CZ8" s="510"/>
      <c r="DA8" s="511"/>
      <c r="DB8" s="509">
        <v>0.22</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15607</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-148105</v>
      </c>
      <c r="BO9" s="407"/>
      <c r="BP9" s="407"/>
      <c r="BQ9" s="407"/>
      <c r="BR9" s="407"/>
      <c r="BS9" s="407"/>
      <c r="BT9" s="407"/>
      <c r="BU9" s="408"/>
      <c r="BV9" s="406">
        <v>-25557</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15</v>
      </c>
      <c r="CU9" s="404"/>
      <c r="CV9" s="404"/>
      <c r="CW9" s="404"/>
      <c r="CX9" s="404"/>
      <c r="CY9" s="404"/>
      <c r="CZ9" s="404"/>
      <c r="DA9" s="405"/>
      <c r="DB9" s="403">
        <v>13.5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17325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8409</v>
      </c>
      <c r="BO10" s="407"/>
      <c r="BP10" s="407"/>
      <c r="BQ10" s="407"/>
      <c r="BR10" s="407"/>
      <c r="BS10" s="407"/>
      <c r="BT10" s="407"/>
      <c r="BU10" s="408"/>
      <c r="BV10" s="406">
        <v>7065</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15398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406000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15289</v>
      </c>
      <c r="S13" s="494"/>
      <c r="T13" s="494"/>
      <c r="U13" s="494"/>
      <c r="V13" s="495"/>
      <c r="W13" s="496" t="s">
        <v>131</v>
      </c>
      <c r="X13" s="392"/>
      <c r="Y13" s="392"/>
      <c r="Z13" s="392"/>
      <c r="AA13" s="392"/>
      <c r="AB13" s="393"/>
      <c r="AC13" s="359">
        <v>1954</v>
      </c>
      <c r="AD13" s="360"/>
      <c r="AE13" s="360"/>
      <c r="AF13" s="360"/>
      <c r="AG13" s="361"/>
      <c r="AH13" s="359">
        <v>2878</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-139696</v>
      </c>
      <c r="BO13" s="407"/>
      <c r="BP13" s="407"/>
      <c r="BQ13" s="407"/>
      <c r="BR13" s="407"/>
      <c r="BS13" s="407"/>
      <c r="BT13" s="407"/>
      <c r="BU13" s="408"/>
      <c r="BV13" s="406">
        <v>-424492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6.6</v>
      </c>
      <c r="CU13" s="404"/>
      <c r="CV13" s="404"/>
      <c r="CW13" s="404"/>
      <c r="CX13" s="404"/>
      <c r="CY13" s="404"/>
      <c r="CZ13" s="404"/>
      <c r="DA13" s="405"/>
      <c r="DB13" s="403">
        <v>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15761</v>
      </c>
      <c r="S14" s="494"/>
      <c r="T14" s="494"/>
      <c r="U14" s="494"/>
      <c r="V14" s="495"/>
      <c r="W14" s="497"/>
      <c r="X14" s="395"/>
      <c r="Y14" s="395"/>
      <c r="Z14" s="395"/>
      <c r="AA14" s="395"/>
      <c r="AB14" s="396"/>
      <c r="AC14" s="486">
        <v>26.3</v>
      </c>
      <c r="AD14" s="487"/>
      <c r="AE14" s="487"/>
      <c r="AF14" s="487"/>
      <c r="AG14" s="488"/>
      <c r="AH14" s="486">
        <v>31.9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15663</v>
      </c>
      <c r="S15" s="494"/>
      <c r="T15" s="494"/>
      <c r="U15" s="494"/>
      <c r="V15" s="495"/>
      <c r="W15" s="496" t="s">
        <v>137</v>
      </c>
      <c r="X15" s="392"/>
      <c r="Y15" s="392"/>
      <c r="Z15" s="392"/>
      <c r="AA15" s="392"/>
      <c r="AB15" s="393"/>
      <c r="AC15" s="359">
        <v>1230</v>
      </c>
      <c r="AD15" s="360"/>
      <c r="AE15" s="360"/>
      <c r="AF15" s="360"/>
      <c r="AG15" s="361"/>
      <c r="AH15" s="359">
        <v>1465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1927212</v>
      </c>
      <c r="BO15" s="436"/>
      <c r="BP15" s="436"/>
      <c r="BQ15" s="436"/>
      <c r="BR15" s="436"/>
      <c r="BS15" s="436"/>
      <c r="BT15" s="436"/>
      <c r="BU15" s="437"/>
      <c r="BV15" s="435">
        <v>1931686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16.5</v>
      </c>
      <c r="AD16" s="487"/>
      <c r="AE16" s="487"/>
      <c r="AF16" s="487"/>
      <c r="AG16" s="488"/>
      <c r="AH16" s="486">
        <v>16.3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8301089</v>
      </c>
      <c r="BO16" s="407"/>
      <c r="BP16" s="407"/>
      <c r="BQ16" s="407"/>
      <c r="BR16" s="407"/>
      <c r="BS16" s="407"/>
      <c r="BT16" s="407"/>
      <c r="BU16" s="408"/>
      <c r="BV16" s="406">
        <v>8362716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4251</v>
      </c>
      <c r="AD17" s="360"/>
      <c r="AE17" s="360"/>
      <c r="AF17" s="360"/>
      <c r="AG17" s="361"/>
      <c r="AH17" s="359">
        <v>4669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2360208</v>
      </c>
      <c r="BO17" s="407"/>
      <c r="BP17" s="407"/>
      <c r="BQ17" s="407"/>
      <c r="BR17" s="407"/>
      <c r="BS17" s="407"/>
      <c r="BT17" s="407"/>
      <c r="BU17" s="408"/>
      <c r="BV17" s="406">
        <v>2366101</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642.28</v>
      </c>
      <c r="M18" s="459"/>
      <c r="N18" s="459"/>
      <c r="O18" s="459"/>
      <c r="P18" s="459"/>
      <c r="Q18" s="459"/>
      <c r="R18" s="460"/>
      <c r="S18" s="460"/>
      <c r="T18" s="460"/>
      <c r="U18" s="460"/>
      <c r="V18" s="461"/>
      <c r="W18" s="477"/>
      <c r="X18" s="478"/>
      <c r="Y18" s="478"/>
      <c r="Z18" s="478"/>
      <c r="AA18" s="478"/>
      <c r="AB18" s="502"/>
      <c r="AC18" s="376">
        <v>57.2</v>
      </c>
      <c r="AD18" s="377"/>
      <c r="AE18" s="377"/>
      <c r="AF18" s="377"/>
      <c r="AG18" s="462"/>
      <c r="AH18" s="376">
        <v>51.8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8232277</v>
      </c>
      <c r="BO18" s="407"/>
      <c r="BP18" s="407"/>
      <c r="BQ18" s="407"/>
      <c r="BR18" s="407"/>
      <c r="BS18" s="407"/>
      <c r="BT18" s="407"/>
      <c r="BU18" s="408"/>
      <c r="BV18" s="406">
        <v>7909363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24</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12454937</v>
      </c>
      <c r="BO19" s="407"/>
      <c r="BP19" s="407"/>
      <c r="BQ19" s="407"/>
      <c r="BR19" s="407"/>
      <c r="BS19" s="407"/>
      <c r="BT19" s="407"/>
      <c r="BU19" s="408"/>
      <c r="BV19" s="406">
        <v>13318140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7150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18357548</v>
      </c>
      <c r="BO22" s="436"/>
      <c r="BP22" s="436"/>
      <c r="BQ22" s="436"/>
      <c r="BR22" s="436"/>
      <c r="BS22" s="436"/>
      <c r="BT22" s="436"/>
      <c r="BU22" s="437"/>
      <c r="BV22" s="435">
        <v>18391575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12768953</v>
      </c>
      <c r="BO23" s="407"/>
      <c r="BP23" s="407"/>
      <c r="BQ23" s="407"/>
      <c r="BR23" s="407"/>
      <c r="BS23" s="407"/>
      <c r="BT23" s="407"/>
      <c r="BU23" s="408"/>
      <c r="BV23" s="406">
        <v>12512803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7370</v>
      </c>
      <c r="R24" s="360"/>
      <c r="S24" s="360"/>
      <c r="T24" s="360"/>
      <c r="U24" s="360"/>
      <c r="V24" s="361"/>
      <c r="W24" s="449"/>
      <c r="X24" s="386"/>
      <c r="Y24" s="387"/>
      <c r="Z24" s="362" t="s">
        <v>162</v>
      </c>
      <c r="AA24" s="363"/>
      <c r="AB24" s="363"/>
      <c r="AC24" s="363"/>
      <c r="AD24" s="363"/>
      <c r="AE24" s="363"/>
      <c r="AF24" s="363"/>
      <c r="AG24" s="364"/>
      <c r="AH24" s="359">
        <v>244</v>
      </c>
      <c r="AI24" s="360"/>
      <c r="AJ24" s="360"/>
      <c r="AK24" s="360"/>
      <c r="AL24" s="361"/>
      <c r="AM24" s="359">
        <v>708088</v>
      </c>
      <c r="AN24" s="360"/>
      <c r="AO24" s="360"/>
      <c r="AP24" s="360"/>
      <c r="AQ24" s="360"/>
      <c r="AR24" s="361"/>
      <c r="AS24" s="359">
        <v>2902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14402022</v>
      </c>
      <c r="BO24" s="407"/>
      <c r="BP24" s="407"/>
      <c r="BQ24" s="407"/>
      <c r="BR24" s="407"/>
      <c r="BS24" s="407"/>
      <c r="BT24" s="407"/>
      <c r="BU24" s="408"/>
      <c r="BV24" s="406">
        <v>14031214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6310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843994</v>
      </c>
      <c r="BO25" s="436"/>
      <c r="BP25" s="436"/>
      <c r="BQ25" s="436"/>
      <c r="BR25" s="436"/>
      <c r="BS25" s="436"/>
      <c r="BT25" s="436"/>
      <c r="BU25" s="437"/>
      <c r="BV25" s="435">
        <v>1170797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5770</v>
      </c>
      <c r="R26" s="360"/>
      <c r="S26" s="360"/>
      <c r="T26" s="360"/>
      <c r="U26" s="360"/>
      <c r="V26" s="361"/>
      <c r="W26" s="449"/>
      <c r="X26" s="386"/>
      <c r="Y26" s="387"/>
      <c r="Z26" s="362" t="s">
        <v>168</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3100</v>
      </c>
      <c r="R27" s="360"/>
      <c r="S27" s="360"/>
      <c r="T27" s="360"/>
      <c r="U27" s="360"/>
      <c r="V27" s="361"/>
      <c r="W27" s="449"/>
      <c r="X27" s="386"/>
      <c r="Y27" s="387"/>
      <c r="Z27" s="362" t="s">
        <v>171</v>
      </c>
      <c r="AA27" s="363"/>
      <c r="AB27" s="363"/>
      <c r="AC27" s="363"/>
      <c r="AD27" s="363"/>
      <c r="AE27" s="363"/>
      <c r="AF27" s="363"/>
      <c r="AG27" s="364"/>
      <c r="AH27" s="359">
        <v>6</v>
      </c>
      <c r="AI27" s="360"/>
      <c r="AJ27" s="360"/>
      <c r="AK27" s="360"/>
      <c r="AL27" s="361"/>
      <c r="AM27" s="359">
        <v>16716</v>
      </c>
      <c r="AN27" s="360"/>
      <c r="AO27" s="360"/>
      <c r="AP27" s="360"/>
      <c r="AQ27" s="360"/>
      <c r="AR27" s="361"/>
      <c r="AS27" s="359">
        <v>2786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214180</v>
      </c>
      <c r="BO27" s="441"/>
      <c r="BP27" s="441"/>
      <c r="BQ27" s="441"/>
      <c r="BR27" s="441"/>
      <c r="BS27" s="441"/>
      <c r="BT27" s="441"/>
      <c r="BU27" s="442"/>
      <c r="BV27" s="440">
        <v>214031</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2700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4595178</v>
      </c>
      <c r="BO28" s="436"/>
      <c r="BP28" s="436"/>
      <c r="BQ28" s="436"/>
      <c r="BR28" s="436"/>
      <c r="BS28" s="436"/>
      <c r="BT28" s="436"/>
      <c r="BU28" s="437"/>
      <c r="BV28" s="435">
        <v>4310769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14</v>
      </c>
      <c r="M29" s="360"/>
      <c r="N29" s="360"/>
      <c r="O29" s="360"/>
      <c r="P29" s="361"/>
      <c r="Q29" s="359">
        <v>2500</v>
      </c>
      <c r="R29" s="360"/>
      <c r="S29" s="360"/>
      <c r="T29" s="360"/>
      <c r="U29" s="360"/>
      <c r="V29" s="361"/>
      <c r="W29" s="450"/>
      <c r="X29" s="451"/>
      <c r="Y29" s="452"/>
      <c r="Z29" s="362" t="s">
        <v>177</v>
      </c>
      <c r="AA29" s="363"/>
      <c r="AB29" s="363"/>
      <c r="AC29" s="363"/>
      <c r="AD29" s="363"/>
      <c r="AE29" s="363"/>
      <c r="AF29" s="363"/>
      <c r="AG29" s="364"/>
      <c r="AH29" s="359">
        <v>250</v>
      </c>
      <c r="AI29" s="360"/>
      <c r="AJ29" s="360"/>
      <c r="AK29" s="360"/>
      <c r="AL29" s="361"/>
      <c r="AM29" s="359">
        <v>724804</v>
      </c>
      <c r="AN29" s="360"/>
      <c r="AO29" s="360"/>
      <c r="AP29" s="360"/>
      <c r="AQ29" s="360"/>
      <c r="AR29" s="361"/>
      <c r="AS29" s="359">
        <v>2899</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1171062</v>
      </c>
      <c r="BO29" s="407"/>
      <c r="BP29" s="407"/>
      <c r="BQ29" s="407"/>
      <c r="BR29" s="407"/>
      <c r="BS29" s="407"/>
      <c r="BT29" s="407"/>
      <c r="BU29" s="408"/>
      <c r="BV29" s="406">
        <v>1136763</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94.8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7623812</v>
      </c>
      <c r="BO30" s="441"/>
      <c r="BP30" s="441"/>
      <c r="BQ30" s="441"/>
      <c r="BR30" s="441"/>
      <c r="BS30" s="441"/>
      <c r="BT30" s="441"/>
      <c r="BU30" s="442"/>
      <c r="BV30" s="440">
        <v>7643339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10</v>
      </c>
      <c r="AN34" s="354"/>
      <c r="AO34" s="355" t="str">
        <f>IF('各会計、関係団体の財政状況及び健全化判断比率'!B36="","",'各会計、関係団体の財政状況及び健全化判断比率'!B36)</f>
        <v>水道事業会計</v>
      </c>
      <c r="AP34" s="355"/>
      <c r="AQ34" s="355"/>
      <c r="AR34" s="355"/>
      <c r="AS34" s="355"/>
      <c r="AT34" s="355"/>
      <c r="AU34" s="355"/>
      <c r="AV34" s="355"/>
      <c r="AW34" s="355"/>
      <c r="AX34" s="355"/>
      <c r="AY34" s="355"/>
      <c r="AZ34" s="355"/>
      <c r="BA34" s="355"/>
      <c r="BB34" s="355"/>
      <c r="BC34" s="355"/>
      <c r="BD34" s="175"/>
      <c r="BE34" s="354">
        <f>IF(BG34="","",MAX(C34:D43,U34:V43,AM34:AN43)+1)</f>
        <v>11</v>
      </c>
      <c r="BF34" s="354"/>
      <c r="BG34" s="355" t="str">
        <f>IF('各会計、関係団体の財政状況及び健全化判断比率'!B37="","",'各会計、関係団体の財政状況及び健全化判断比率'!B37)</f>
        <v>下水道事業特別会計</v>
      </c>
      <c r="BH34" s="355"/>
      <c r="BI34" s="355"/>
      <c r="BJ34" s="355"/>
      <c r="BK34" s="355"/>
      <c r="BL34" s="355"/>
      <c r="BM34" s="355"/>
      <c r="BN34" s="355"/>
      <c r="BO34" s="355"/>
      <c r="BP34" s="355"/>
      <c r="BQ34" s="355"/>
      <c r="BR34" s="355"/>
      <c r="BS34" s="355"/>
      <c r="BT34" s="355"/>
      <c r="BU34" s="355"/>
      <c r="BV34" s="175"/>
      <c r="BW34" s="354">
        <f>IF(BY34="","",MAX(C34:D43,U34:V43,AM34:AN43,BE34:BF43)+1)</f>
        <v>13</v>
      </c>
      <c r="BX34" s="354"/>
      <c r="BY34" s="355" t="str">
        <f>IF('各会計、関係団体の財政状況及び健全化判断比率'!B68="","",'各会計、関係団体の財政状況及び健全化判断比率'!B68)</f>
        <v>高幡消防組合（一般会計）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22</v>
      </c>
      <c r="CP34" s="354"/>
      <c r="CQ34" s="355" t="str">
        <f>IF('各会計、関係団体の財政状況及び健全化判断比率'!BS7="","",'各会計、関係団体の財政状況及び健全化判断比率'!BS7)</f>
        <v>公益財団法人四万十公社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国民健康保険大正診療所特別会計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12</v>
      </c>
      <c r="BF35" s="354"/>
      <c r="BG35" s="355" t="str">
        <f>IF('各会計、関係団体の財政状況及び健全化判断比率'!B38="","",'各会計、関係団体の財政状況及び健全化判断比率'!B38)</f>
        <v>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14</v>
      </c>
      <c r="BX35" s="354"/>
      <c r="BY35" s="355" t="str">
        <f>IF('各会計、関係団体の財政状況及び健全化判断比率'!B69="","",'各会計、関係団体の財政状況及び健全化判断比率'!B69)</f>
        <v>高幡障害者支援施設組合（一般会計）</v>
      </c>
      <c r="BZ35" s="355"/>
      <c r="CA35" s="355"/>
      <c r="CB35" s="355"/>
      <c r="CC35" s="355"/>
      <c r="CD35" s="355"/>
      <c r="CE35" s="355"/>
      <c r="CF35" s="355"/>
      <c r="CG35" s="355"/>
      <c r="CH35" s="355"/>
      <c r="CI35" s="355"/>
      <c r="CJ35" s="355"/>
      <c r="CK35" s="355"/>
      <c r="CL35" s="355"/>
      <c r="CM35" s="355"/>
      <c r="CN35" s="175"/>
      <c r="CO35" s="354">
        <f t="shared" ref="CO35:CO43" si="3">IF(CQ35="","",CO34+1)</f>
        <v>23</v>
      </c>
      <c r="CP35" s="354"/>
      <c r="CQ35" s="355" t="str">
        <f>IF('各会計、関係団体の財政状況及び健全化判断比率'!BS8="","",'各会計、関係団体の財政状況及び健全化判断比率'!BS8)</f>
        <v>株式会社あぐり窪川</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国民健康保険十和診療所特別会計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15</v>
      </c>
      <c r="BX36" s="354"/>
      <c r="BY36" s="355" t="str">
        <f>IF('各会計、関係団体の財政状況及び健全化判断比率'!B70="","",'各会計、関係団体の財政状況及び健全化判断比率'!B70)</f>
        <v>高幡広域市町村圏事務組合（一般会計）</v>
      </c>
      <c r="BZ36" s="355"/>
      <c r="CA36" s="355"/>
      <c r="CB36" s="355"/>
      <c r="CC36" s="355"/>
      <c r="CD36" s="355"/>
      <c r="CE36" s="355"/>
      <c r="CF36" s="355"/>
      <c r="CG36" s="355"/>
      <c r="CH36" s="355"/>
      <c r="CI36" s="355"/>
      <c r="CJ36" s="355"/>
      <c r="CK36" s="355"/>
      <c r="CL36" s="355"/>
      <c r="CM36" s="355"/>
      <c r="CN36" s="175"/>
      <c r="CO36" s="354">
        <f t="shared" si="3"/>
        <v>24</v>
      </c>
      <c r="CP36" s="354"/>
      <c r="CQ36" s="355" t="str">
        <f>IF('各会計、関係団体の財政状況及び健全化判断比率'!BS9="","",'各会計、関係団体の財政状況及び健全化判断比率'!BS9)</f>
        <v>営農支援センター四万十株式会社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大道へき地診療所特別会計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16</v>
      </c>
      <c r="BX37" s="354"/>
      <c r="BY37" s="355" t="str">
        <f>IF('各会計、関係団体の財政状況及び健全化判断比率'!B71="","",'各会計、関係団体の財政状況及び健全化判断比率'!B71)</f>
        <v>高幡広域市町村圏事務組合（滞納整理事業特別会計）</v>
      </c>
      <c r="BZ37" s="355"/>
      <c r="CA37" s="355"/>
      <c r="CB37" s="355"/>
      <c r="CC37" s="355"/>
      <c r="CD37" s="355"/>
      <c r="CE37" s="355"/>
      <c r="CF37" s="355"/>
      <c r="CG37" s="355"/>
      <c r="CH37" s="355"/>
      <c r="CI37" s="355"/>
      <c r="CJ37" s="355"/>
      <c r="CK37" s="355"/>
      <c r="CL37" s="355"/>
      <c r="CM37" s="355"/>
      <c r="CN37" s="175"/>
      <c r="CO37" s="354">
        <f t="shared" si="3"/>
        <v>25</v>
      </c>
      <c r="CP37" s="354"/>
      <c r="CQ37" s="355" t="str">
        <f>IF('各会計、関係団体の財政状況及び健全化判断比率'!BS10="","",'各会計、関係団体の財政状況及び健全化判断比率'!BS10)</f>
        <v>四万十町森林組合</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後期高齢者医療事業特別会計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17</v>
      </c>
      <c r="BX38" s="354"/>
      <c r="BY38" s="355" t="str">
        <f>IF('各会計、関係団体の財政状況及び健全化判断比率'!B72="","",'各会計、関係団体の財政状況及び健全化判断比率'!B72)</f>
        <v>こうち人づくり広域連合（一般会計）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f t="shared" si="4"/>
        <v>7</v>
      </c>
      <c r="V39" s="354"/>
      <c r="W39" s="355" t="str">
        <f>IF('各会計、関係団体の財政状況及び健全化判断比率'!B33="","",'各会計、関係団体の財政状況及び健全化判断比率'!B33)</f>
        <v>介護保険事業特別会計</v>
      </c>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18</v>
      </c>
      <c r="BX39" s="354"/>
      <c r="BY39" s="355" t="str">
        <f>IF('各会計、関係団体の財政状況及び健全化判断比率'!B73="","",'各会計、関係団体の財政状況及び健全化判断比率'!B73)</f>
        <v>高知県市町村総合事務組合（一般会計）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f t="shared" si="4"/>
        <v>8</v>
      </c>
      <c r="V40" s="354"/>
      <c r="W40" s="355" t="str">
        <f>IF('各会計、関係団体の財政状況及び健全化判断比率'!B34="","",'各会計、関係団体の財政状況及び健全化判断比率'!B34)</f>
        <v>特別養護老人ホーム窪川荘特別会計</v>
      </c>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19</v>
      </c>
      <c r="BX40" s="354"/>
      <c r="BY40" s="355" t="str">
        <f>IF('各会計、関係団体の財政状況及び健全化判断比率'!B74="","",'各会計、関係団体の財政状況及び健全化判断比率'!B74)</f>
        <v>高知県市町村総合事務組合（交通災害共済事業特別会計）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f t="shared" si="4"/>
        <v>9</v>
      </c>
      <c r="V41" s="354"/>
      <c r="W41" s="355" t="str">
        <f>IF('各会計、関係団体の財政状況及び健全化判断比率'!B35="","",'各会計、関係団体の財政状況及び健全化判断比率'!B35)</f>
        <v>特別養護老人ホーム四万十荘特別会計</v>
      </c>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20</v>
      </c>
      <c r="BX41" s="354"/>
      <c r="BY41" s="355" t="str">
        <f>IF('各会計、関係団体の財政状況及び健全化判断比率'!B75="","",'各会計、関係団体の財政状況及び健全化判断比率'!B75)</f>
        <v>高知県後期高齢者医療広域連合（一般会計）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21</v>
      </c>
      <c r="BX42" s="354"/>
      <c r="BY42" s="355" t="str">
        <f>IF('各会計、関係団体の財政状況及び健全化判断比率'!B76="","",'各会計、関係団体の財政状況及び健全化判断比率'!B76)</f>
        <v>高知県後期高齢者医療広域連合（後期高齢者医療特別会計）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bByNTbBv5gBwiZZiFrl0PmOT7X4iHXQwJkhm4pmzGFnaCkxht7hOlDJgBAzxj/Q68/Ze4M3Gud+3lbGp9RWo3Q==" saltValue="SQnmOjDBzIiwgk+Q+wMw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1621450</v>
      </c>
      <c r="S5" s="661"/>
      <c r="T5" s="661"/>
      <c r="U5" s="661"/>
      <c r="V5" s="661"/>
      <c r="W5" s="661"/>
      <c r="X5" s="661"/>
      <c r="Y5" s="689"/>
      <c r="Z5" s="702">
        <v>8.6</v>
      </c>
      <c r="AA5" s="702"/>
      <c r="AB5" s="702"/>
      <c r="AC5" s="702"/>
      <c r="AD5" s="703">
        <v>1621450</v>
      </c>
      <c r="AE5" s="703"/>
      <c r="AF5" s="703"/>
      <c r="AG5" s="703"/>
      <c r="AH5" s="703"/>
      <c r="AI5" s="703"/>
      <c r="AJ5" s="703"/>
      <c r="AK5" s="703"/>
      <c r="AL5" s="690">
        <v>18.600000000000001</v>
      </c>
      <c r="AM5" s="672"/>
      <c r="AN5" s="672"/>
      <c r="AO5" s="691"/>
      <c r="AP5" s="663" t="s">
        <v>216</v>
      </c>
      <c r="AQ5" s="664"/>
      <c r="AR5" s="664"/>
      <c r="AS5" s="664"/>
      <c r="AT5" s="664"/>
      <c r="AU5" s="664"/>
      <c r="AV5" s="664"/>
      <c r="AW5" s="664"/>
      <c r="AX5" s="664"/>
      <c r="AY5" s="664"/>
      <c r="AZ5" s="664"/>
      <c r="BA5" s="664"/>
      <c r="BB5" s="664"/>
      <c r="BC5" s="664"/>
      <c r="BD5" s="664"/>
      <c r="BE5" s="664"/>
      <c r="BF5" s="665"/>
      <c r="BG5" s="608">
        <v>1620226</v>
      </c>
      <c r="BH5" s="609"/>
      <c r="BI5" s="609"/>
      <c r="BJ5" s="609"/>
      <c r="BK5" s="609"/>
      <c r="BL5" s="609"/>
      <c r="BM5" s="609"/>
      <c r="BN5" s="610"/>
      <c r="BO5" s="646">
        <v>99.9</v>
      </c>
      <c r="BP5" s="646"/>
      <c r="BQ5" s="646"/>
      <c r="BR5" s="646"/>
      <c r="BS5" s="647" t="s">
        <v>122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278825</v>
      </c>
      <c r="S6" s="609"/>
      <c r="T6" s="609"/>
      <c r="U6" s="609"/>
      <c r="V6" s="609"/>
      <c r="W6" s="609"/>
      <c r="X6" s="609"/>
      <c r="Y6" s="610"/>
      <c r="Z6" s="646">
        <v>1.5</v>
      </c>
      <c r="AA6" s="646"/>
      <c r="AB6" s="646"/>
      <c r="AC6" s="646"/>
      <c r="AD6" s="647">
        <v>278825</v>
      </c>
      <c r="AE6" s="647"/>
      <c r="AF6" s="647"/>
      <c r="AG6" s="647"/>
      <c r="AH6" s="647"/>
      <c r="AI6" s="647"/>
      <c r="AJ6" s="647"/>
      <c r="AK6" s="647"/>
      <c r="AL6" s="611">
        <v>3.2</v>
      </c>
      <c r="AM6" s="612"/>
      <c r="AN6" s="612"/>
      <c r="AO6" s="648"/>
      <c r="AP6" s="605" t="s">
        <v>221</v>
      </c>
      <c r="AQ6" s="606"/>
      <c r="AR6" s="606"/>
      <c r="AS6" s="606"/>
      <c r="AT6" s="606"/>
      <c r="AU6" s="606"/>
      <c r="AV6" s="606"/>
      <c r="AW6" s="606"/>
      <c r="AX6" s="606"/>
      <c r="AY6" s="606"/>
      <c r="AZ6" s="606"/>
      <c r="BA6" s="606"/>
      <c r="BB6" s="606"/>
      <c r="BC6" s="606"/>
      <c r="BD6" s="606"/>
      <c r="BE6" s="606"/>
      <c r="BF6" s="607"/>
      <c r="BG6" s="608">
        <v>1620226</v>
      </c>
      <c r="BH6" s="609"/>
      <c r="BI6" s="609"/>
      <c r="BJ6" s="609"/>
      <c r="BK6" s="609"/>
      <c r="BL6" s="609"/>
      <c r="BM6" s="609"/>
      <c r="BN6" s="610"/>
      <c r="BO6" s="646">
        <v>99.9</v>
      </c>
      <c r="BP6" s="646"/>
      <c r="BQ6" s="646"/>
      <c r="BR6" s="646"/>
      <c r="BS6" s="647" t="s">
        <v>122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115106</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115105</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1193</v>
      </c>
      <c r="S7" s="609"/>
      <c r="T7" s="609"/>
      <c r="U7" s="609"/>
      <c r="V7" s="609"/>
      <c r="W7" s="609"/>
      <c r="X7" s="609"/>
      <c r="Y7" s="610"/>
      <c r="Z7" s="646">
        <v>0</v>
      </c>
      <c r="AA7" s="646"/>
      <c r="AB7" s="646"/>
      <c r="AC7" s="646"/>
      <c r="AD7" s="647">
        <v>1193</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568189</v>
      </c>
      <c r="BH7" s="609"/>
      <c r="BI7" s="609"/>
      <c r="BJ7" s="609"/>
      <c r="BK7" s="609"/>
      <c r="BL7" s="609"/>
      <c r="BM7" s="609"/>
      <c r="BN7" s="610"/>
      <c r="BO7" s="646">
        <v>35</v>
      </c>
      <c r="BP7" s="646"/>
      <c r="BQ7" s="646"/>
      <c r="BR7" s="646"/>
      <c r="BS7" s="647" t="s">
        <v>122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3964958</v>
      </c>
      <c r="CS7" s="609"/>
      <c r="CT7" s="609"/>
      <c r="CU7" s="609"/>
      <c r="CV7" s="609"/>
      <c r="CW7" s="609"/>
      <c r="CX7" s="609"/>
      <c r="CY7" s="610"/>
      <c r="CZ7" s="646">
        <v>21.6</v>
      </c>
      <c r="DA7" s="646"/>
      <c r="DB7" s="646"/>
      <c r="DC7" s="646"/>
      <c r="DD7" s="614">
        <v>345443</v>
      </c>
      <c r="DE7" s="609"/>
      <c r="DF7" s="609"/>
      <c r="DG7" s="609"/>
      <c r="DH7" s="609"/>
      <c r="DI7" s="609"/>
      <c r="DJ7" s="609"/>
      <c r="DK7" s="609"/>
      <c r="DL7" s="609"/>
      <c r="DM7" s="609"/>
      <c r="DN7" s="609"/>
      <c r="DO7" s="609"/>
      <c r="DP7" s="610"/>
      <c r="DQ7" s="614">
        <v>3146570</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6835</v>
      </c>
      <c r="S8" s="609"/>
      <c r="T8" s="609"/>
      <c r="U8" s="609"/>
      <c r="V8" s="609"/>
      <c r="W8" s="609"/>
      <c r="X8" s="609"/>
      <c r="Y8" s="610"/>
      <c r="Z8" s="646">
        <v>0</v>
      </c>
      <c r="AA8" s="646"/>
      <c r="AB8" s="646"/>
      <c r="AC8" s="646"/>
      <c r="AD8" s="647">
        <v>6835</v>
      </c>
      <c r="AE8" s="647"/>
      <c r="AF8" s="647"/>
      <c r="AG8" s="647"/>
      <c r="AH8" s="647"/>
      <c r="AI8" s="647"/>
      <c r="AJ8" s="647"/>
      <c r="AK8" s="647"/>
      <c r="AL8" s="611">
        <v>0.1</v>
      </c>
      <c r="AM8" s="612"/>
      <c r="AN8" s="612"/>
      <c r="AO8" s="648"/>
      <c r="AP8" s="605" t="s">
        <v>227</v>
      </c>
      <c r="AQ8" s="606"/>
      <c r="AR8" s="606"/>
      <c r="AS8" s="606"/>
      <c r="AT8" s="606"/>
      <c r="AU8" s="606"/>
      <c r="AV8" s="606"/>
      <c r="AW8" s="606"/>
      <c r="AX8" s="606"/>
      <c r="AY8" s="606"/>
      <c r="AZ8" s="606"/>
      <c r="BA8" s="606"/>
      <c r="BB8" s="606"/>
      <c r="BC8" s="606"/>
      <c r="BD8" s="606"/>
      <c r="BE8" s="606"/>
      <c r="BF8" s="607"/>
      <c r="BG8" s="608">
        <v>24132</v>
      </c>
      <c r="BH8" s="609"/>
      <c r="BI8" s="609"/>
      <c r="BJ8" s="609"/>
      <c r="BK8" s="609"/>
      <c r="BL8" s="609"/>
      <c r="BM8" s="609"/>
      <c r="BN8" s="610"/>
      <c r="BO8" s="646">
        <v>1.5</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3872825</v>
      </c>
      <c r="CS8" s="609"/>
      <c r="CT8" s="609"/>
      <c r="CU8" s="609"/>
      <c r="CV8" s="609"/>
      <c r="CW8" s="609"/>
      <c r="CX8" s="609"/>
      <c r="CY8" s="610"/>
      <c r="CZ8" s="646">
        <v>21.1</v>
      </c>
      <c r="DA8" s="646"/>
      <c r="DB8" s="646"/>
      <c r="DC8" s="646"/>
      <c r="DD8" s="614">
        <v>59699</v>
      </c>
      <c r="DE8" s="609"/>
      <c r="DF8" s="609"/>
      <c r="DG8" s="609"/>
      <c r="DH8" s="609"/>
      <c r="DI8" s="609"/>
      <c r="DJ8" s="609"/>
      <c r="DK8" s="609"/>
      <c r="DL8" s="609"/>
      <c r="DM8" s="609"/>
      <c r="DN8" s="609"/>
      <c r="DO8" s="609"/>
      <c r="DP8" s="610"/>
      <c r="DQ8" s="614">
        <v>2703917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7593</v>
      </c>
      <c r="S9" s="609"/>
      <c r="T9" s="609"/>
      <c r="U9" s="609"/>
      <c r="V9" s="609"/>
      <c r="W9" s="609"/>
      <c r="X9" s="609"/>
      <c r="Y9" s="610"/>
      <c r="Z9" s="646">
        <v>0</v>
      </c>
      <c r="AA9" s="646"/>
      <c r="AB9" s="646"/>
      <c r="AC9" s="646"/>
      <c r="AD9" s="647">
        <v>7593</v>
      </c>
      <c r="AE9" s="647"/>
      <c r="AF9" s="647"/>
      <c r="AG9" s="647"/>
      <c r="AH9" s="647"/>
      <c r="AI9" s="647"/>
      <c r="AJ9" s="647"/>
      <c r="AK9" s="647"/>
      <c r="AL9" s="611">
        <v>0.1</v>
      </c>
      <c r="AM9" s="612"/>
      <c r="AN9" s="612"/>
      <c r="AO9" s="648"/>
      <c r="AP9" s="605" t="s">
        <v>230</v>
      </c>
      <c r="AQ9" s="606"/>
      <c r="AR9" s="606"/>
      <c r="AS9" s="606"/>
      <c r="AT9" s="606"/>
      <c r="AU9" s="606"/>
      <c r="AV9" s="606"/>
      <c r="AW9" s="606"/>
      <c r="AX9" s="606"/>
      <c r="AY9" s="606"/>
      <c r="AZ9" s="606"/>
      <c r="BA9" s="606"/>
      <c r="BB9" s="606"/>
      <c r="BC9" s="606"/>
      <c r="BD9" s="606"/>
      <c r="BE9" s="606"/>
      <c r="BF9" s="607"/>
      <c r="BG9" s="608">
        <v>478638</v>
      </c>
      <c r="BH9" s="609"/>
      <c r="BI9" s="609"/>
      <c r="BJ9" s="609"/>
      <c r="BK9" s="609"/>
      <c r="BL9" s="609"/>
      <c r="BM9" s="609"/>
      <c r="BN9" s="610"/>
      <c r="BO9" s="646">
        <v>29.5</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1335349</v>
      </c>
      <c r="CS9" s="609"/>
      <c r="CT9" s="609"/>
      <c r="CU9" s="609"/>
      <c r="CV9" s="609"/>
      <c r="CW9" s="609"/>
      <c r="CX9" s="609"/>
      <c r="CY9" s="610"/>
      <c r="CZ9" s="646">
        <v>7.3</v>
      </c>
      <c r="DA9" s="646"/>
      <c r="DB9" s="646"/>
      <c r="DC9" s="646"/>
      <c r="DD9" s="614">
        <v>39166</v>
      </c>
      <c r="DE9" s="609"/>
      <c r="DF9" s="609"/>
      <c r="DG9" s="609"/>
      <c r="DH9" s="609"/>
      <c r="DI9" s="609"/>
      <c r="DJ9" s="609"/>
      <c r="DK9" s="609"/>
      <c r="DL9" s="609"/>
      <c r="DM9" s="609"/>
      <c r="DN9" s="609"/>
      <c r="DO9" s="609"/>
      <c r="DP9" s="610"/>
      <c r="DQ9" s="614">
        <v>1146365</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35517</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25</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25</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393343</v>
      </c>
      <c r="S11" s="609"/>
      <c r="T11" s="609"/>
      <c r="U11" s="609"/>
      <c r="V11" s="609"/>
      <c r="W11" s="609"/>
      <c r="X11" s="609"/>
      <c r="Y11" s="610"/>
      <c r="Z11" s="611">
        <v>2.1</v>
      </c>
      <c r="AA11" s="612"/>
      <c r="AB11" s="612"/>
      <c r="AC11" s="613"/>
      <c r="AD11" s="614">
        <v>393343</v>
      </c>
      <c r="AE11" s="609"/>
      <c r="AF11" s="609"/>
      <c r="AG11" s="609"/>
      <c r="AH11" s="609"/>
      <c r="AI11" s="609"/>
      <c r="AJ11" s="609"/>
      <c r="AK11" s="610"/>
      <c r="AL11" s="611">
        <v>4.5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29902</v>
      </c>
      <c r="BH11" s="609"/>
      <c r="BI11" s="609"/>
      <c r="BJ11" s="609"/>
      <c r="BK11" s="609"/>
      <c r="BL11" s="609"/>
      <c r="BM11" s="609"/>
      <c r="BN11" s="610"/>
      <c r="BO11" s="646">
        <v>1.8</v>
      </c>
      <c r="BP11" s="646"/>
      <c r="BQ11" s="646"/>
      <c r="BR11" s="646"/>
      <c r="BS11" s="647" t="s">
        <v>122</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2017877</v>
      </c>
      <c r="CS11" s="609"/>
      <c r="CT11" s="609"/>
      <c r="CU11" s="609"/>
      <c r="CV11" s="609"/>
      <c r="CW11" s="609"/>
      <c r="CX11" s="609"/>
      <c r="CY11" s="610"/>
      <c r="CZ11" s="646">
        <v>11</v>
      </c>
      <c r="DA11" s="646"/>
      <c r="DB11" s="646"/>
      <c r="DC11" s="646"/>
      <c r="DD11" s="614">
        <v>1102230</v>
      </c>
      <c r="DE11" s="609"/>
      <c r="DF11" s="609"/>
      <c r="DG11" s="609"/>
      <c r="DH11" s="609"/>
      <c r="DI11" s="609"/>
      <c r="DJ11" s="609"/>
      <c r="DK11" s="609"/>
      <c r="DL11" s="609"/>
      <c r="DM11" s="609"/>
      <c r="DN11" s="609"/>
      <c r="DO11" s="609"/>
      <c r="DP11" s="610"/>
      <c r="DQ11" s="614">
        <v>608704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1505</v>
      </c>
      <c r="S12" s="609"/>
      <c r="T12" s="609"/>
      <c r="U12" s="609"/>
      <c r="V12" s="609"/>
      <c r="W12" s="609"/>
      <c r="X12" s="609"/>
      <c r="Y12" s="610"/>
      <c r="Z12" s="646">
        <v>0</v>
      </c>
      <c r="AA12" s="646"/>
      <c r="AB12" s="646"/>
      <c r="AC12" s="646"/>
      <c r="AD12" s="647">
        <v>1505</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838312</v>
      </c>
      <c r="BH12" s="609"/>
      <c r="BI12" s="609"/>
      <c r="BJ12" s="609"/>
      <c r="BK12" s="609"/>
      <c r="BL12" s="609"/>
      <c r="BM12" s="609"/>
      <c r="BN12" s="610"/>
      <c r="BO12" s="646">
        <v>51.7</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517184</v>
      </c>
      <c r="CS12" s="609"/>
      <c r="CT12" s="609"/>
      <c r="CU12" s="609"/>
      <c r="CV12" s="609"/>
      <c r="CW12" s="609"/>
      <c r="CX12" s="609"/>
      <c r="CY12" s="610"/>
      <c r="CZ12" s="646">
        <v>2.8</v>
      </c>
      <c r="DA12" s="646"/>
      <c r="DB12" s="646"/>
      <c r="DC12" s="646"/>
      <c r="DD12" s="614">
        <v>191477</v>
      </c>
      <c r="DE12" s="609"/>
      <c r="DF12" s="609"/>
      <c r="DG12" s="609"/>
      <c r="DH12" s="609"/>
      <c r="DI12" s="609"/>
      <c r="DJ12" s="609"/>
      <c r="DK12" s="609"/>
      <c r="DL12" s="609"/>
      <c r="DM12" s="609"/>
      <c r="DN12" s="609"/>
      <c r="DO12" s="609"/>
      <c r="DP12" s="610"/>
      <c r="DQ12" s="614">
        <v>289262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813537</v>
      </c>
      <c r="BH13" s="609"/>
      <c r="BI13" s="609"/>
      <c r="BJ13" s="609"/>
      <c r="BK13" s="609"/>
      <c r="BL13" s="609"/>
      <c r="BM13" s="609"/>
      <c r="BN13" s="610"/>
      <c r="BO13" s="646">
        <v>50.2</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1943229</v>
      </c>
      <c r="CS13" s="609"/>
      <c r="CT13" s="609"/>
      <c r="CU13" s="609"/>
      <c r="CV13" s="609"/>
      <c r="CW13" s="609"/>
      <c r="CX13" s="609"/>
      <c r="CY13" s="610"/>
      <c r="CZ13" s="646">
        <v>10.6</v>
      </c>
      <c r="DA13" s="646"/>
      <c r="DB13" s="646"/>
      <c r="DC13" s="646"/>
      <c r="DD13" s="614">
        <v>1569994</v>
      </c>
      <c r="DE13" s="609"/>
      <c r="DF13" s="609"/>
      <c r="DG13" s="609"/>
      <c r="DH13" s="609"/>
      <c r="DI13" s="609"/>
      <c r="DJ13" s="609"/>
      <c r="DK13" s="609"/>
      <c r="DL13" s="609"/>
      <c r="DM13" s="609"/>
      <c r="DN13" s="609"/>
      <c r="DO13" s="609"/>
      <c r="DP13" s="610"/>
      <c r="DQ13" s="614">
        <v>390025</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1474</v>
      </c>
      <c r="S14" s="609"/>
      <c r="T14" s="609"/>
      <c r="U14" s="609"/>
      <c r="V14" s="609"/>
      <c r="W14" s="609"/>
      <c r="X14" s="609"/>
      <c r="Y14" s="610"/>
      <c r="Z14" s="646">
        <v>0</v>
      </c>
      <c r="AA14" s="646"/>
      <c r="AB14" s="646"/>
      <c r="AC14" s="646"/>
      <c r="AD14" s="647">
        <v>1474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89506</v>
      </c>
      <c r="BH14" s="609"/>
      <c r="BI14" s="609"/>
      <c r="BJ14" s="609"/>
      <c r="BK14" s="609"/>
      <c r="BL14" s="609"/>
      <c r="BM14" s="609"/>
      <c r="BN14" s="610"/>
      <c r="BO14" s="646">
        <v>5.5</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734292</v>
      </c>
      <c r="CS14" s="609"/>
      <c r="CT14" s="609"/>
      <c r="CU14" s="609"/>
      <c r="CV14" s="609"/>
      <c r="CW14" s="609"/>
      <c r="CX14" s="609"/>
      <c r="CY14" s="610"/>
      <c r="CZ14" s="646">
        <v>4</v>
      </c>
      <c r="DA14" s="646"/>
      <c r="DB14" s="646"/>
      <c r="DC14" s="646"/>
      <c r="DD14" s="614">
        <v>125444</v>
      </c>
      <c r="DE14" s="609"/>
      <c r="DF14" s="609"/>
      <c r="DG14" s="609"/>
      <c r="DH14" s="609"/>
      <c r="DI14" s="609"/>
      <c r="DJ14" s="609"/>
      <c r="DK14" s="609"/>
      <c r="DL14" s="609"/>
      <c r="DM14" s="609"/>
      <c r="DN14" s="609"/>
      <c r="DO14" s="609"/>
      <c r="DP14" s="610"/>
      <c r="DQ14" s="614">
        <v>589570</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124219</v>
      </c>
      <c r="BH15" s="609"/>
      <c r="BI15" s="609"/>
      <c r="BJ15" s="609"/>
      <c r="BK15" s="609"/>
      <c r="BL15" s="609"/>
      <c r="BM15" s="609"/>
      <c r="BN15" s="610"/>
      <c r="BO15" s="646">
        <v>7.7</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1620661</v>
      </c>
      <c r="CS15" s="609"/>
      <c r="CT15" s="609"/>
      <c r="CU15" s="609"/>
      <c r="CV15" s="609"/>
      <c r="CW15" s="609"/>
      <c r="CX15" s="609"/>
      <c r="CY15" s="610"/>
      <c r="CZ15" s="646">
        <v>8.8000000000000007</v>
      </c>
      <c r="DA15" s="646"/>
      <c r="DB15" s="646"/>
      <c r="DC15" s="646"/>
      <c r="DD15" s="614">
        <v>530323</v>
      </c>
      <c r="DE15" s="609"/>
      <c r="DF15" s="609"/>
      <c r="DG15" s="609"/>
      <c r="DH15" s="609"/>
      <c r="DI15" s="609"/>
      <c r="DJ15" s="609"/>
      <c r="DK15" s="609"/>
      <c r="DL15" s="609"/>
      <c r="DM15" s="609"/>
      <c r="DN15" s="609"/>
      <c r="DO15" s="609"/>
      <c r="DP15" s="610"/>
      <c r="DQ15" s="614">
        <v>1042575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12444</v>
      </c>
      <c r="S16" s="609"/>
      <c r="T16" s="609"/>
      <c r="U16" s="609"/>
      <c r="V16" s="609"/>
      <c r="W16" s="609"/>
      <c r="X16" s="609"/>
      <c r="Y16" s="610"/>
      <c r="Z16" s="646">
        <v>0.1</v>
      </c>
      <c r="AA16" s="646"/>
      <c r="AB16" s="646"/>
      <c r="AC16" s="646"/>
      <c r="AD16" s="647">
        <v>12444</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340831</v>
      </c>
      <c r="CS16" s="609"/>
      <c r="CT16" s="609"/>
      <c r="CU16" s="609"/>
      <c r="CV16" s="609"/>
      <c r="CW16" s="609"/>
      <c r="CX16" s="609"/>
      <c r="CY16" s="610"/>
      <c r="CZ16" s="646">
        <v>1.9</v>
      </c>
      <c r="DA16" s="646"/>
      <c r="DB16" s="646"/>
      <c r="DC16" s="646"/>
      <c r="DD16" s="614" t="s">
        <v>122</v>
      </c>
      <c r="DE16" s="609"/>
      <c r="DF16" s="609"/>
      <c r="DG16" s="609"/>
      <c r="DH16" s="609"/>
      <c r="DI16" s="609"/>
      <c r="DJ16" s="609"/>
      <c r="DK16" s="609"/>
      <c r="DL16" s="609"/>
      <c r="DM16" s="609"/>
      <c r="DN16" s="609"/>
      <c r="DO16" s="609"/>
      <c r="DP16" s="610"/>
      <c r="DQ16" s="614">
        <v>14158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22087</v>
      </c>
      <c r="S17" s="609"/>
      <c r="T17" s="609"/>
      <c r="U17" s="609"/>
      <c r="V17" s="609"/>
      <c r="W17" s="609"/>
      <c r="X17" s="609"/>
      <c r="Y17" s="610"/>
      <c r="Z17" s="646">
        <v>0.1</v>
      </c>
      <c r="AA17" s="646"/>
      <c r="AB17" s="646"/>
      <c r="AC17" s="646"/>
      <c r="AD17" s="647">
        <v>22087</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1927612</v>
      </c>
      <c r="CS17" s="609"/>
      <c r="CT17" s="609"/>
      <c r="CU17" s="609"/>
      <c r="CV17" s="609"/>
      <c r="CW17" s="609"/>
      <c r="CX17" s="609"/>
      <c r="CY17" s="610"/>
      <c r="CZ17" s="646">
        <v>10.5</v>
      </c>
      <c r="DA17" s="646"/>
      <c r="DB17" s="646"/>
      <c r="DC17" s="646"/>
      <c r="DD17" s="614" t="s">
        <v>122</v>
      </c>
      <c r="DE17" s="609"/>
      <c r="DF17" s="609"/>
      <c r="DG17" s="609"/>
      <c r="DH17" s="609"/>
      <c r="DI17" s="609"/>
      <c r="DJ17" s="609"/>
      <c r="DK17" s="609"/>
      <c r="DL17" s="609"/>
      <c r="DM17" s="609"/>
      <c r="DN17" s="609"/>
      <c r="DO17" s="609"/>
      <c r="DP17" s="610"/>
      <c r="DQ17" s="614">
        <v>1865846</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7198</v>
      </c>
      <c r="S18" s="609"/>
      <c r="T18" s="609"/>
      <c r="U18" s="609"/>
      <c r="V18" s="609"/>
      <c r="W18" s="609"/>
      <c r="X18" s="609"/>
      <c r="Y18" s="610"/>
      <c r="Z18" s="646">
        <v>0</v>
      </c>
      <c r="AA18" s="646"/>
      <c r="AB18" s="646"/>
      <c r="AC18" s="646"/>
      <c r="AD18" s="647">
        <v>7198</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5755</v>
      </c>
      <c r="S19" s="609"/>
      <c r="T19" s="609"/>
      <c r="U19" s="609"/>
      <c r="V19" s="609"/>
      <c r="W19" s="609"/>
      <c r="X19" s="609"/>
      <c r="Y19" s="610"/>
      <c r="Z19" s="646">
        <v>0</v>
      </c>
      <c r="AA19" s="646"/>
      <c r="AB19" s="646"/>
      <c r="AC19" s="646"/>
      <c r="AD19" s="647">
        <v>5755</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1224</v>
      </c>
      <c r="BH19" s="609"/>
      <c r="BI19" s="609"/>
      <c r="BJ19" s="609"/>
      <c r="BK19" s="609"/>
      <c r="BL19" s="609"/>
      <c r="BM19" s="609"/>
      <c r="BN19" s="610"/>
      <c r="BO19" s="646">
        <v>0.1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1443</v>
      </c>
      <c r="S20" s="609"/>
      <c r="T20" s="609"/>
      <c r="U20" s="609"/>
      <c r="V20" s="609"/>
      <c r="W20" s="609"/>
      <c r="X20" s="609"/>
      <c r="Y20" s="610"/>
      <c r="Z20" s="646">
        <v>0</v>
      </c>
      <c r="AA20" s="646"/>
      <c r="AB20" s="646"/>
      <c r="AC20" s="646"/>
      <c r="AD20" s="647">
        <v>1443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1224</v>
      </c>
      <c r="BH20" s="609"/>
      <c r="BI20" s="609"/>
      <c r="BJ20" s="609"/>
      <c r="BK20" s="609"/>
      <c r="BL20" s="609"/>
      <c r="BM20" s="609"/>
      <c r="BN20" s="610"/>
      <c r="BO20" s="646">
        <v>0.1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18389949</v>
      </c>
      <c r="CS20" s="609"/>
      <c r="CT20" s="609"/>
      <c r="CU20" s="609"/>
      <c r="CV20" s="609"/>
      <c r="CW20" s="609"/>
      <c r="CX20" s="609"/>
      <c r="CY20" s="610"/>
      <c r="CZ20" s="646">
        <v>100</v>
      </c>
      <c r="DA20" s="646"/>
      <c r="DB20" s="646"/>
      <c r="DC20" s="646"/>
      <c r="DD20" s="614">
        <v>3963776</v>
      </c>
      <c r="DE20" s="609"/>
      <c r="DF20" s="609"/>
      <c r="DG20" s="609"/>
      <c r="DH20" s="609"/>
      <c r="DI20" s="609"/>
      <c r="DJ20" s="609"/>
      <c r="DK20" s="609"/>
      <c r="DL20" s="609"/>
      <c r="DM20" s="609"/>
      <c r="DN20" s="609"/>
      <c r="DO20" s="609"/>
      <c r="DP20" s="610"/>
      <c r="DQ20" s="614">
        <v>11912122</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7055001</v>
      </c>
      <c r="S21" s="609"/>
      <c r="T21" s="609"/>
      <c r="U21" s="609"/>
      <c r="V21" s="609"/>
      <c r="W21" s="609"/>
      <c r="X21" s="609"/>
      <c r="Y21" s="610"/>
      <c r="Z21" s="646">
        <v>37.299999999999997</v>
      </c>
      <c r="AA21" s="646"/>
      <c r="AB21" s="646"/>
      <c r="AC21" s="646"/>
      <c r="AD21" s="647">
        <v>6358562</v>
      </c>
      <c r="AE21" s="647"/>
      <c r="AF21" s="647"/>
      <c r="AG21" s="647"/>
      <c r="AH21" s="647"/>
      <c r="AI21" s="647"/>
      <c r="AJ21" s="647"/>
      <c r="AK21" s="647"/>
      <c r="AL21" s="611">
        <v>72.900000000000006</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1224</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6358562</v>
      </c>
      <c r="S22" s="609"/>
      <c r="T22" s="609"/>
      <c r="U22" s="609"/>
      <c r="V22" s="609"/>
      <c r="W22" s="609"/>
      <c r="X22" s="609"/>
      <c r="Y22" s="610"/>
      <c r="Z22" s="646">
        <v>33.6</v>
      </c>
      <c r="AA22" s="646"/>
      <c r="AB22" s="646"/>
      <c r="AC22" s="646"/>
      <c r="AD22" s="647">
        <v>6358562</v>
      </c>
      <c r="AE22" s="647"/>
      <c r="AF22" s="647"/>
      <c r="AG22" s="647"/>
      <c r="AH22" s="647"/>
      <c r="AI22" s="647"/>
      <c r="AJ22" s="647"/>
      <c r="AK22" s="647"/>
      <c r="AL22" s="611">
        <v>72.900000000000006</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696439</v>
      </c>
      <c r="S23" s="609"/>
      <c r="T23" s="609"/>
      <c r="U23" s="609"/>
      <c r="V23" s="609"/>
      <c r="W23" s="609"/>
      <c r="X23" s="609"/>
      <c r="Y23" s="610"/>
      <c r="Z23" s="646">
        <v>3.7</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6063827</v>
      </c>
      <c r="CS24" s="661"/>
      <c r="CT24" s="661"/>
      <c r="CU24" s="661"/>
      <c r="CV24" s="661"/>
      <c r="CW24" s="661"/>
      <c r="CX24" s="661"/>
      <c r="CY24" s="689"/>
      <c r="CZ24" s="690">
        <v>33</v>
      </c>
      <c r="DA24" s="672"/>
      <c r="DB24" s="672"/>
      <c r="DC24" s="692"/>
      <c r="DD24" s="688">
        <v>5028306</v>
      </c>
      <c r="DE24" s="661"/>
      <c r="DF24" s="661"/>
      <c r="DG24" s="661"/>
      <c r="DH24" s="661"/>
      <c r="DI24" s="661"/>
      <c r="DJ24" s="661"/>
      <c r="DK24" s="689"/>
      <c r="DL24" s="688">
        <v>4544741</v>
      </c>
      <c r="DM24" s="661"/>
      <c r="DN24" s="661"/>
      <c r="DO24" s="661"/>
      <c r="DP24" s="661"/>
      <c r="DQ24" s="661"/>
      <c r="DR24" s="661"/>
      <c r="DS24" s="661"/>
      <c r="DT24" s="661"/>
      <c r="DU24" s="661"/>
      <c r="DV24" s="689"/>
      <c r="DW24" s="690">
        <v>51.9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9408948</v>
      </c>
      <c r="S25" s="609"/>
      <c r="T25" s="609"/>
      <c r="U25" s="609"/>
      <c r="V25" s="609"/>
      <c r="W25" s="609"/>
      <c r="X25" s="609"/>
      <c r="Y25" s="610"/>
      <c r="Z25" s="646">
        <v>49.7</v>
      </c>
      <c r="AA25" s="646"/>
      <c r="AB25" s="646"/>
      <c r="AC25" s="646"/>
      <c r="AD25" s="647">
        <v>8712509</v>
      </c>
      <c r="AE25" s="647"/>
      <c r="AF25" s="647"/>
      <c r="AG25" s="647"/>
      <c r="AH25" s="647"/>
      <c r="AI25" s="647"/>
      <c r="AJ25" s="647"/>
      <c r="AK25" s="647"/>
      <c r="AL25" s="611">
        <v>99.8</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2451685</v>
      </c>
      <c r="CS25" s="621"/>
      <c r="CT25" s="621"/>
      <c r="CU25" s="621"/>
      <c r="CV25" s="621"/>
      <c r="CW25" s="621"/>
      <c r="CX25" s="621"/>
      <c r="CY25" s="622"/>
      <c r="CZ25" s="611">
        <v>13.3</v>
      </c>
      <c r="DA25" s="623"/>
      <c r="DB25" s="623"/>
      <c r="DC25" s="624"/>
      <c r="DD25" s="614">
        <v>2269138</v>
      </c>
      <c r="DE25" s="621"/>
      <c r="DF25" s="621"/>
      <c r="DG25" s="621"/>
      <c r="DH25" s="621"/>
      <c r="DI25" s="621"/>
      <c r="DJ25" s="621"/>
      <c r="DK25" s="622"/>
      <c r="DL25" s="614">
        <v>2196648</v>
      </c>
      <c r="DM25" s="621"/>
      <c r="DN25" s="621"/>
      <c r="DO25" s="621"/>
      <c r="DP25" s="621"/>
      <c r="DQ25" s="621"/>
      <c r="DR25" s="621"/>
      <c r="DS25" s="621"/>
      <c r="DT25" s="621"/>
      <c r="DU25" s="621"/>
      <c r="DV25" s="622"/>
      <c r="DW25" s="611">
        <v>25.1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1518</v>
      </c>
      <c r="S26" s="609"/>
      <c r="T26" s="609"/>
      <c r="U26" s="609"/>
      <c r="V26" s="609"/>
      <c r="W26" s="609"/>
      <c r="X26" s="609"/>
      <c r="Y26" s="610"/>
      <c r="Z26" s="646">
        <v>0</v>
      </c>
      <c r="AA26" s="646"/>
      <c r="AB26" s="646"/>
      <c r="AC26" s="646"/>
      <c r="AD26" s="647">
        <v>1518</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1355108</v>
      </c>
      <c r="CS26" s="609"/>
      <c r="CT26" s="609"/>
      <c r="CU26" s="609"/>
      <c r="CV26" s="609"/>
      <c r="CW26" s="609"/>
      <c r="CX26" s="609"/>
      <c r="CY26" s="610"/>
      <c r="CZ26" s="611">
        <v>7.4</v>
      </c>
      <c r="DA26" s="623"/>
      <c r="DB26" s="623"/>
      <c r="DC26" s="624"/>
      <c r="DD26" s="614">
        <v>1245906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28450</v>
      </c>
      <c r="S27" s="609"/>
      <c r="T27" s="609"/>
      <c r="U27" s="609"/>
      <c r="V27" s="609"/>
      <c r="W27" s="609"/>
      <c r="X27" s="609"/>
      <c r="Y27" s="610"/>
      <c r="Z27" s="646">
        <v>0.2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1621450</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1684530</v>
      </c>
      <c r="CS27" s="621"/>
      <c r="CT27" s="621"/>
      <c r="CU27" s="621"/>
      <c r="CV27" s="621"/>
      <c r="CW27" s="621"/>
      <c r="CX27" s="621"/>
      <c r="CY27" s="622"/>
      <c r="CZ27" s="611">
        <v>9.1999999999999993</v>
      </c>
      <c r="DA27" s="623"/>
      <c r="DB27" s="623"/>
      <c r="DC27" s="624"/>
      <c r="DD27" s="614">
        <v>893322</v>
      </c>
      <c r="DE27" s="621"/>
      <c r="DF27" s="621"/>
      <c r="DG27" s="621"/>
      <c r="DH27" s="621"/>
      <c r="DI27" s="621"/>
      <c r="DJ27" s="621"/>
      <c r="DK27" s="622"/>
      <c r="DL27" s="614">
        <v>482247</v>
      </c>
      <c r="DM27" s="621"/>
      <c r="DN27" s="621"/>
      <c r="DO27" s="621"/>
      <c r="DP27" s="621"/>
      <c r="DQ27" s="621"/>
      <c r="DR27" s="621"/>
      <c r="DS27" s="621"/>
      <c r="DT27" s="621"/>
      <c r="DU27" s="621"/>
      <c r="DV27" s="622"/>
      <c r="DW27" s="611">
        <v>5.5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154143</v>
      </c>
      <c r="S28" s="609"/>
      <c r="T28" s="609"/>
      <c r="U28" s="609"/>
      <c r="V28" s="609"/>
      <c r="W28" s="609"/>
      <c r="X28" s="609"/>
      <c r="Y28" s="610"/>
      <c r="Z28" s="646">
        <v>0.8</v>
      </c>
      <c r="AA28" s="646"/>
      <c r="AB28" s="646"/>
      <c r="AC28" s="646"/>
      <c r="AD28" s="647">
        <v>3050</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1927612</v>
      </c>
      <c r="CS28" s="609"/>
      <c r="CT28" s="609"/>
      <c r="CU28" s="609"/>
      <c r="CV28" s="609"/>
      <c r="CW28" s="609"/>
      <c r="CX28" s="609"/>
      <c r="CY28" s="610"/>
      <c r="CZ28" s="611">
        <v>10.5</v>
      </c>
      <c r="DA28" s="623"/>
      <c r="DB28" s="623"/>
      <c r="DC28" s="624"/>
      <c r="DD28" s="614">
        <v>1865846</v>
      </c>
      <c r="DE28" s="609"/>
      <c r="DF28" s="609"/>
      <c r="DG28" s="609"/>
      <c r="DH28" s="609"/>
      <c r="DI28" s="609"/>
      <c r="DJ28" s="609"/>
      <c r="DK28" s="610"/>
      <c r="DL28" s="614">
        <v>1865846</v>
      </c>
      <c r="DM28" s="609"/>
      <c r="DN28" s="609"/>
      <c r="DO28" s="609"/>
      <c r="DP28" s="609"/>
      <c r="DQ28" s="609"/>
      <c r="DR28" s="609"/>
      <c r="DS28" s="609"/>
      <c r="DT28" s="609"/>
      <c r="DU28" s="609"/>
      <c r="DV28" s="610"/>
      <c r="DW28" s="611">
        <v>21.3</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73192</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1927236</v>
      </c>
      <c r="CS29" s="621"/>
      <c r="CT29" s="621"/>
      <c r="CU29" s="621"/>
      <c r="CV29" s="621"/>
      <c r="CW29" s="621"/>
      <c r="CX29" s="621"/>
      <c r="CY29" s="622"/>
      <c r="CZ29" s="611">
        <v>10.5</v>
      </c>
      <c r="DA29" s="623"/>
      <c r="DB29" s="623"/>
      <c r="DC29" s="624"/>
      <c r="DD29" s="614">
        <v>1865470</v>
      </c>
      <c r="DE29" s="621"/>
      <c r="DF29" s="621"/>
      <c r="DG29" s="621"/>
      <c r="DH29" s="621"/>
      <c r="DI29" s="621"/>
      <c r="DJ29" s="621"/>
      <c r="DK29" s="622"/>
      <c r="DL29" s="614">
        <v>1865470</v>
      </c>
      <c r="DM29" s="621"/>
      <c r="DN29" s="621"/>
      <c r="DO29" s="621"/>
      <c r="DP29" s="621"/>
      <c r="DQ29" s="621"/>
      <c r="DR29" s="621"/>
      <c r="DS29" s="621"/>
      <c r="DT29" s="621"/>
      <c r="DU29" s="621"/>
      <c r="DV29" s="622"/>
      <c r="DW29" s="611">
        <v>21.3</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2253717</v>
      </c>
      <c r="S30" s="609"/>
      <c r="T30" s="609"/>
      <c r="U30" s="609"/>
      <c r="V30" s="609"/>
      <c r="W30" s="609"/>
      <c r="X30" s="609"/>
      <c r="Y30" s="610"/>
      <c r="Z30" s="646">
        <v>11.9</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1874927</v>
      </c>
      <c r="CS30" s="609"/>
      <c r="CT30" s="609"/>
      <c r="CU30" s="609"/>
      <c r="CV30" s="609"/>
      <c r="CW30" s="609"/>
      <c r="CX30" s="609"/>
      <c r="CY30" s="610"/>
      <c r="CZ30" s="611">
        <v>10.199999999999999</v>
      </c>
      <c r="DA30" s="623"/>
      <c r="DB30" s="623"/>
      <c r="DC30" s="624"/>
      <c r="DD30" s="614">
        <v>1817399</v>
      </c>
      <c r="DE30" s="609"/>
      <c r="DF30" s="609"/>
      <c r="DG30" s="609"/>
      <c r="DH30" s="609"/>
      <c r="DI30" s="609"/>
      <c r="DJ30" s="609"/>
      <c r="DK30" s="610"/>
      <c r="DL30" s="614">
        <v>1817399</v>
      </c>
      <c r="DM30" s="609"/>
      <c r="DN30" s="609"/>
      <c r="DO30" s="609"/>
      <c r="DP30" s="609"/>
      <c r="DQ30" s="609"/>
      <c r="DR30" s="609"/>
      <c r="DS30" s="609"/>
      <c r="DT30" s="609"/>
      <c r="DU30" s="609"/>
      <c r="DV30" s="610"/>
      <c r="DW30" s="611">
        <v>20.7</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99.2</v>
      </c>
      <c r="BH31" s="671"/>
      <c r="BI31" s="671"/>
      <c r="BJ31" s="671"/>
      <c r="BK31" s="671"/>
      <c r="BL31" s="671"/>
      <c r="BM31" s="672">
        <v>97.9</v>
      </c>
      <c r="BN31" s="671"/>
      <c r="BO31" s="671"/>
      <c r="BP31" s="671"/>
      <c r="BQ31" s="673"/>
      <c r="BR31" s="670">
        <v>99.3</v>
      </c>
      <c r="BS31" s="671"/>
      <c r="BT31" s="671"/>
      <c r="BU31" s="671"/>
      <c r="BV31" s="671"/>
      <c r="BW31" s="671"/>
      <c r="BX31" s="672">
        <v>97.7</v>
      </c>
      <c r="BY31" s="671"/>
      <c r="BZ31" s="671"/>
      <c r="CA31" s="671"/>
      <c r="CB31" s="673"/>
      <c r="CD31" s="629"/>
      <c r="CE31" s="630"/>
      <c r="CF31" s="605" t="s">
        <v>300</v>
      </c>
      <c r="CG31" s="606"/>
      <c r="CH31" s="606"/>
      <c r="CI31" s="606"/>
      <c r="CJ31" s="606"/>
      <c r="CK31" s="606"/>
      <c r="CL31" s="606"/>
      <c r="CM31" s="606"/>
      <c r="CN31" s="606"/>
      <c r="CO31" s="606"/>
      <c r="CP31" s="606"/>
      <c r="CQ31" s="607"/>
      <c r="CR31" s="608">
        <v>52309</v>
      </c>
      <c r="CS31" s="621"/>
      <c r="CT31" s="621"/>
      <c r="CU31" s="621"/>
      <c r="CV31" s="621"/>
      <c r="CW31" s="621"/>
      <c r="CX31" s="621"/>
      <c r="CY31" s="622"/>
      <c r="CZ31" s="611">
        <v>0.3</v>
      </c>
      <c r="DA31" s="623"/>
      <c r="DB31" s="623"/>
      <c r="DC31" s="624"/>
      <c r="DD31" s="614">
        <v>48071</v>
      </c>
      <c r="DE31" s="621"/>
      <c r="DF31" s="621"/>
      <c r="DG31" s="621"/>
      <c r="DH31" s="621"/>
      <c r="DI31" s="621"/>
      <c r="DJ31" s="621"/>
      <c r="DK31" s="622"/>
      <c r="DL31" s="614">
        <v>48071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1977885</v>
      </c>
      <c r="S32" s="609"/>
      <c r="T32" s="609"/>
      <c r="U32" s="609"/>
      <c r="V32" s="609"/>
      <c r="W32" s="609"/>
      <c r="X32" s="609"/>
      <c r="Y32" s="610"/>
      <c r="Z32" s="646">
        <v>10.4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99.4</v>
      </c>
      <c r="BH32" s="621"/>
      <c r="BI32" s="621"/>
      <c r="BJ32" s="621"/>
      <c r="BK32" s="621"/>
      <c r="BL32" s="621"/>
      <c r="BM32" s="612">
        <v>98.9</v>
      </c>
      <c r="BN32" s="621"/>
      <c r="BO32" s="621"/>
      <c r="BP32" s="621"/>
      <c r="BQ32" s="644"/>
      <c r="BR32" s="679">
        <v>99.5</v>
      </c>
      <c r="BS32" s="621"/>
      <c r="BT32" s="621"/>
      <c r="BU32" s="621"/>
      <c r="BV32" s="621"/>
      <c r="BW32" s="621"/>
      <c r="BX32" s="612">
        <v>99</v>
      </c>
      <c r="BY32" s="621"/>
      <c r="BZ32" s="621"/>
      <c r="CA32" s="621"/>
      <c r="CB32" s="644"/>
      <c r="CD32" s="631"/>
      <c r="CE32" s="632"/>
      <c r="CF32" s="605" t="s">
        <v>304</v>
      </c>
      <c r="CG32" s="606"/>
      <c r="CH32" s="606"/>
      <c r="CI32" s="606"/>
      <c r="CJ32" s="606"/>
      <c r="CK32" s="606"/>
      <c r="CL32" s="606"/>
      <c r="CM32" s="606"/>
      <c r="CN32" s="606"/>
      <c r="CO32" s="606"/>
      <c r="CP32" s="606"/>
      <c r="CQ32" s="607"/>
      <c r="CR32" s="608">
        <v>376</v>
      </c>
      <c r="CS32" s="609"/>
      <c r="CT32" s="609"/>
      <c r="CU32" s="609"/>
      <c r="CV32" s="609"/>
      <c r="CW32" s="609"/>
      <c r="CX32" s="609"/>
      <c r="CY32" s="610"/>
      <c r="CZ32" s="611">
        <v>0</v>
      </c>
      <c r="DA32" s="623"/>
      <c r="DB32" s="623"/>
      <c r="DC32" s="624"/>
      <c r="DD32" s="614">
        <v>376</v>
      </c>
      <c r="DE32" s="609"/>
      <c r="DF32" s="609"/>
      <c r="DG32" s="609"/>
      <c r="DH32" s="609"/>
      <c r="DI32" s="609"/>
      <c r="DJ32" s="609"/>
      <c r="DK32" s="610"/>
      <c r="DL32" s="614">
        <v>376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89631</v>
      </c>
      <c r="S33" s="609"/>
      <c r="T33" s="609"/>
      <c r="U33" s="609"/>
      <c r="V33" s="609"/>
      <c r="W33" s="609"/>
      <c r="X33" s="609"/>
      <c r="Y33" s="610"/>
      <c r="Z33" s="646">
        <v>0.5</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v>
      </c>
      <c r="BH33" s="593"/>
      <c r="BI33" s="593"/>
      <c r="BJ33" s="593"/>
      <c r="BK33" s="593"/>
      <c r="BL33" s="593"/>
      <c r="BM33" s="639">
        <v>96.9</v>
      </c>
      <c r="BN33" s="593"/>
      <c r="BO33" s="593"/>
      <c r="BP33" s="593"/>
      <c r="BQ33" s="656"/>
      <c r="BR33" s="669">
        <v>99</v>
      </c>
      <c r="BS33" s="593"/>
      <c r="BT33" s="593"/>
      <c r="BU33" s="593"/>
      <c r="BV33" s="593"/>
      <c r="BW33" s="593"/>
      <c r="BX33" s="639">
        <v>96.3</v>
      </c>
      <c r="BY33" s="593"/>
      <c r="BZ33" s="593"/>
      <c r="CA33" s="593"/>
      <c r="CB33" s="656"/>
      <c r="CD33" s="605" t="s">
        <v>307</v>
      </c>
      <c r="CE33" s="606"/>
      <c r="CF33" s="606"/>
      <c r="CG33" s="606"/>
      <c r="CH33" s="606"/>
      <c r="CI33" s="606"/>
      <c r="CJ33" s="606"/>
      <c r="CK33" s="606"/>
      <c r="CL33" s="606"/>
      <c r="CM33" s="606"/>
      <c r="CN33" s="606"/>
      <c r="CO33" s="606"/>
      <c r="CP33" s="606"/>
      <c r="CQ33" s="607"/>
      <c r="CR33" s="608">
        <v>8021515</v>
      </c>
      <c r="CS33" s="621"/>
      <c r="CT33" s="621"/>
      <c r="CU33" s="621"/>
      <c r="CV33" s="621"/>
      <c r="CW33" s="621"/>
      <c r="CX33" s="621"/>
      <c r="CY33" s="622"/>
      <c r="CZ33" s="611">
        <v>43.6</v>
      </c>
      <c r="DA33" s="623"/>
      <c r="DB33" s="623"/>
      <c r="DC33" s="624"/>
      <c r="DD33" s="614">
        <v>6411539</v>
      </c>
      <c r="DE33" s="621"/>
      <c r="DF33" s="621"/>
      <c r="DG33" s="621"/>
      <c r="DH33" s="621"/>
      <c r="DI33" s="621"/>
      <c r="DJ33" s="621"/>
      <c r="DK33" s="622"/>
      <c r="DL33" s="614">
        <v>3687536</v>
      </c>
      <c r="DM33" s="621"/>
      <c r="DN33" s="621"/>
      <c r="DO33" s="621"/>
      <c r="DP33" s="621"/>
      <c r="DQ33" s="621"/>
      <c r="DR33" s="621"/>
      <c r="DS33" s="621"/>
      <c r="DT33" s="621"/>
      <c r="DU33" s="621"/>
      <c r="DV33" s="622"/>
      <c r="DW33" s="611">
        <v>42.1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997589</v>
      </c>
      <c r="S34" s="609"/>
      <c r="T34" s="609"/>
      <c r="U34" s="609"/>
      <c r="V34" s="609"/>
      <c r="W34" s="609"/>
      <c r="X34" s="609"/>
      <c r="Y34" s="610"/>
      <c r="Z34" s="646">
        <v>5.3</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3187150</v>
      </c>
      <c r="CS34" s="609"/>
      <c r="CT34" s="609"/>
      <c r="CU34" s="609"/>
      <c r="CV34" s="609"/>
      <c r="CW34" s="609"/>
      <c r="CX34" s="609"/>
      <c r="CY34" s="610"/>
      <c r="CZ34" s="611">
        <v>17.3</v>
      </c>
      <c r="DA34" s="623"/>
      <c r="DB34" s="623"/>
      <c r="DC34" s="624"/>
      <c r="DD34" s="614">
        <v>2493486</v>
      </c>
      <c r="DE34" s="609"/>
      <c r="DF34" s="609"/>
      <c r="DG34" s="609"/>
      <c r="DH34" s="609"/>
      <c r="DI34" s="609"/>
      <c r="DJ34" s="609"/>
      <c r="DK34" s="610"/>
      <c r="DL34" s="614">
        <v>1657403</v>
      </c>
      <c r="DM34" s="609"/>
      <c r="DN34" s="609"/>
      <c r="DO34" s="609"/>
      <c r="DP34" s="609"/>
      <c r="DQ34" s="609"/>
      <c r="DR34" s="609"/>
      <c r="DS34" s="609"/>
      <c r="DT34" s="609"/>
      <c r="DU34" s="609"/>
      <c r="DV34" s="610"/>
      <c r="DW34" s="611">
        <v>18.899999999999999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1361165</v>
      </c>
      <c r="S35" s="609"/>
      <c r="T35" s="609"/>
      <c r="U35" s="609"/>
      <c r="V35" s="609"/>
      <c r="W35" s="609"/>
      <c r="X35" s="609"/>
      <c r="Y35" s="610"/>
      <c r="Z35" s="646">
        <v>7.2</v>
      </c>
      <c r="AA35" s="646"/>
      <c r="AB35" s="646"/>
      <c r="AC35" s="646"/>
      <c r="AD35" s="647" t="s">
        <v>122</v>
      </c>
      <c r="AE35" s="647"/>
      <c r="AF35" s="647"/>
      <c r="AG35" s="647"/>
      <c r="AH35" s="647"/>
      <c r="AI35" s="647"/>
      <c r="AJ35" s="647"/>
      <c r="AK35" s="647"/>
      <c r="AL35" s="611" t="s">
        <v>122</v>
      </c>
      <c r="AM35" s="612"/>
      <c r="AN35" s="612"/>
      <c r="AO35" s="648"/>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129477</v>
      </c>
      <c r="CS35" s="621"/>
      <c r="CT35" s="621"/>
      <c r="CU35" s="621"/>
      <c r="CV35" s="621"/>
      <c r="CW35" s="621"/>
      <c r="CX35" s="621"/>
      <c r="CY35" s="622"/>
      <c r="CZ35" s="611">
        <v>0.7</v>
      </c>
      <c r="DA35" s="623"/>
      <c r="DB35" s="623"/>
      <c r="DC35" s="624"/>
      <c r="DD35" s="614">
        <v>69074</v>
      </c>
      <c r="DE35" s="621"/>
      <c r="DF35" s="621"/>
      <c r="DG35" s="621"/>
      <c r="DH35" s="621"/>
      <c r="DI35" s="621"/>
      <c r="DJ35" s="621"/>
      <c r="DK35" s="622"/>
      <c r="DL35" s="614">
        <v>68986</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498938</v>
      </c>
      <c r="S36" s="609"/>
      <c r="T36" s="609"/>
      <c r="U36" s="609"/>
      <c r="V36" s="609"/>
      <c r="W36" s="609"/>
      <c r="X36" s="609"/>
      <c r="Y36" s="610"/>
      <c r="Z36" s="646">
        <v>2.6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0">
        <v>1715048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17432</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1741641</v>
      </c>
      <c r="CS36" s="609"/>
      <c r="CT36" s="609"/>
      <c r="CU36" s="609"/>
      <c r="CV36" s="609"/>
      <c r="CW36" s="609"/>
      <c r="CX36" s="609"/>
      <c r="CY36" s="610"/>
      <c r="CZ36" s="611">
        <v>9.5</v>
      </c>
      <c r="DA36" s="623"/>
      <c r="DB36" s="623"/>
      <c r="DC36" s="624"/>
      <c r="DD36" s="614">
        <v>1293398</v>
      </c>
      <c r="DE36" s="609"/>
      <c r="DF36" s="609"/>
      <c r="DG36" s="609"/>
      <c r="DH36" s="609"/>
      <c r="DI36" s="609"/>
      <c r="DJ36" s="609"/>
      <c r="DK36" s="610"/>
      <c r="DL36" s="614">
        <v>907917</v>
      </c>
      <c r="DM36" s="609"/>
      <c r="DN36" s="609"/>
      <c r="DO36" s="609"/>
      <c r="DP36" s="609"/>
      <c r="DQ36" s="609"/>
      <c r="DR36" s="609"/>
      <c r="DS36" s="609"/>
      <c r="DT36" s="609"/>
      <c r="DU36" s="609"/>
      <c r="DV36" s="610"/>
      <c r="DW36" s="611">
        <v>10.4</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248871</v>
      </c>
      <c r="S37" s="609"/>
      <c r="T37" s="609"/>
      <c r="U37" s="609"/>
      <c r="V37" s="609"/>
      <c r="W37" s="609"/>
      <c r="X37" s="609"/>
      <c r="Y37" s="610"/>
      <c r="Z37" s="646">
        <v>1.3</v>
      </c>
      <c r="AA37" s="646"/>
      <c r="AB37" s="646"/>
      <c r="AC37" s="646"/>
      <c r="AD37" s="647">
        <v>10269</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294917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-33544</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443493</v>
      </c>
      <c r="CS37" s="621"/>
      <c r="CT37" s="621"/>
      <c r="CU37" s="621"/>
      <c r="CV37" s="621"/>
      <c r="CW37" s="621"/>
      <c r="CX37" s="621"/>
      <c r="CY37" s="622"/>
      <c r="CZ37" s="611">
        <v>2.4</v>
      </c>
      <c r="DA37" s="623"/>
      <c r="DB37" s="623"/>
      <c r="DC37" s="624"/>
      <c r="DD37" s="614">
        <v>429877</v>
      </c>
      <c r="DE37" s="621"/>
      <c r="DF37" s="621"/>
      <c r="DG37" s="621"/>
      <c r="DH37" s="621"/>
      <c r="DI37" s="621"/>
      <c r="DJ37" s="621"/>
      <c r="DK37" s="622"/>
      <c r="DL37" s="614">
        <v>411530</v>
      </c>
      <c r="DM37" s="621"/>
      <c r="DN37" s="621"/>
      <c r="DO37" s="621"/>
      <c r="DP37" s="621"/>
      <c r="DQ37" s="621"/>
      <c r="DR37" s="621"/>
      <c r="DS37" s="621"/>
      <c r="DT37" s="621"/>
      <c r="DU37" s="621"/>
      <c r="DV37" s="622"/>
      <c r="DW37" s="611">
        <v>4.7</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1840900</v>
      </c>
      <c r="S38" s="609"/>
      <c r="T38" s="609"/>
      <c r="U38" s="609"/>
      <c r="V38" s="609"/>
      <c r="W38" s="609"/>
      <c r="X38" s="609"/>
      <c r="Y38" s="610"/>
      <c r="Z38" s="646">
        <v>9.6999999999999993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107887</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2699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1420131</v>
      </c>
      <c r="CS38" s="609"/>
      <c r="CT38" s="609"/>
      <c r="CU38" s="609"/>
      <c r="CV38" s="609"/>
      <c r="CW38" s="609"/>
      <c r="CX38" s="609"/>
      <c r="CY38" s="610"/>
      <c r="CZ38" s="611">
        <v>7.7</v>
      </c>
      <c r="DA38" s="623"/>
      <c r="DB38" s="623"/>
      <c r="DC38" s="624"/>
      <c r="DD38" s="614">
        <v>1207308</v>
      </c>
      <c r="DE38" s="609"/>
      <c r="DF38" s="609"/>
      <c r="DG38" s="609"/>
      <c r="DH38" s="609"/>
      <c r="DI38" s="609"/>
      <c r="DJ38" s="609"/>
      <c r="DK38" s="610"/>
      <c r="DL38" s="614">
        <v>913872</v>
      </c>
      <c r="DM38" s="609"/>
      <c r="DN38" s="609"/>
      <c r="DO38" s="609"/>
      <c r="DP38" s="609"/>
      <c r="DQ38" s="609"/>
      <c r="DR38" s="609"/>
      <c r="DS38" s="609"/>
      <c r="DT38" s="609"/>
      <c r="DU38" s="609"/>
      <c r="DV38" s="610"/>
      <c r="DW38" s="611">
        <v>10.4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60703</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4084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1381916</v>
      </c>
      <c r="CS39" s="621"/>
      <c r="CT39" s="621"/>
      <c r="CU39" s="621"/>
      <c r="CV39" s="621"/>
      <c r="CW39" s="621"/>
      <c r="CX39" s="621"/>
      <c r="CY39" s="622"/>
      <c r="CZ39" s="611">
        <v>7.5</v>
      </c>
      <c r="DA39" s="623"/>
      <c r="DB39" s="623"/>
      <c r="DC39" s="624"/>
      <c r="DD39" s="614">
        <v>1187073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36200</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82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161200</v>
      </c>
      <c r="CS40" s="609"/>
      <c r="CT40" s="609"/>
      <c r="CU40" s="609"/>
      <c r="CV40" s="609"/>
      <c r="CW40" s="609"/>
      <c r="CX40" s="609"/>
      <c r="CY40" s="610"/>
      <c r="CZ40" s="611">
        <v>0.9</v>
      </c>
      <c r="DA40" s="623"/>
      <c r="DB40" s="623"/>
      <c r="DC40" s="624"/>
      <c r="DD40" s="614">
        <v>161200</v>
      </c>
      <c r="DE40" s="609"/>
      <c r="DF40" s="609"/>
      <c r="DG40" s="609"/>
      <c r="DH40" s="609"/>
      <c r="DI40" s="609"/>
      <c r="DJ40" s="609"/>
      <c r="DK40" s="610"/>
      <c r="DL40" s="614">
        <v>139358</v>
      </c>
      <c r="DM40" s="609"/>
      <c r="DN40" s="609"/>
      <c r="DO40" s="609"/>
      <c r="DP40" s="609"/>
      <c r="DQ40" s="609"/>
      <c r="DR40" s="609"/>
      <c r="DS40" s="609"/>
      <c r="DT40" s="609"/>
      <c r="DU40" s="609"/>
      <c r="DV40" s="610"/>
      <c r="DW40" s="611">
        <v>1.6</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18934947</v>
      </c>
      <c r="S41" s="633"/>
      <c r="T41" s="633"/>
      <c r="U41" s="633"/>
      <c r="V41" s="633"/>
      <c r="W41" s="633"/>
      <c r="X41" s="633"/>
      <c r="Y41" s="636"/>
      <c r="Z41" s="637">
        <v>100</v>
      </c>
      <c r="AA41" s="637"/>
      <c r="AB41" s="637"/>
      <c r="AC41" s="637"/>
      <c r="AD41" s="638">
        <v>8727346</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374032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877509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364</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4304607</v>
      </c>
      <c r="CS42" s="621"/>
      <c r="CT42" s="621"/>
      <c r="CU42" s="621"/>
      <c r="CV42" s="621"/>
      <c r="CW42" s="621"/>
      <c r="CX42" s="621"/>
      <c r="CY42" s="622"/>
      <c r="CZ42" s="611">
        <v>23.4</v>
      </c>
      <c r="DA42" s="623"/>
      <c r="DB42" s="623"/>
      <c r="DC42" s="624"/>
      <c r="DD42" s="614">
        <v>472277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33022</v>
      </c>
      <c r="CS43" s="621"/>
      <c r="CT43" s="621"/>
      <c r="CU43" s="621"/>
      <c r="CV43" s="621"/>
      <c r="CW43" s="621"/>
      <c r="CX43" s="621"/>
      <c r="CY43" s="622"/>
      <c r="CZ43" s="611">
        <v>0.2</v>
      </c>
      <c r="DA43" s="623"/>
      <c r="DB43" s="623"/>
      <c r="DC43" s="624"/>
      <c r="DD43" s="614">
        <v>27270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3963776</v>
      </c>
      <c r="CS44" s="609"/>
      <c r="CT44" s="609"/>
      <c r="CU44" s="609"/>
      <c r="CV44" s="609"/>
      <c r="CW44" s="609"/>
      <c r="CX44" s="609"/>
      <c r="CY44" s="610"/>
      <c r="CZ44" s="611">
        <v>21.6</v>
      </c>
      <c r="DA44" s="612"/>
      <c r="DB44" s="612"/>
      <c r="DC44" s="613"/>
      <c r="DD44" s="614">
        <v>458119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2544156</v>
      </c>
      <c r="CS45" s="621"/>
      <c r="CT45" s="621"/>
      <c r="CU45" s="621"/>
      <c r="CV45" s="621"/>
      <c r="CW45" s="621"/>
      <c r="CX45" s="621"/>
      <c r="CY45" s="622"/>
      <c r="CZ45" s="611">
        <v>13.8</v>
      </c>
      <c r="DA45" s="623"/>
      <c r="DB45" s="623"/>
      <c r="DC45" s="624"/>
      <c r="DD45" s="614">
        <v>51994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1368831</v>
      </c>
      <c r="CS46" s="609"/>
      <c r="CT46" s="609"/>
      <c r="CU46" s="609"/>
      <c r="CV46" s="609"/>
      <c r="CW46" s="609"/>
      <c r="CX46" s="609"/>
      <c r="CY46" s="610"/>
      <c r="CZ46" s="611">
        <v>7.4</v>
      </c>
      <c r="DA46" s="612"/>
      <c r="DB46" s="612"/>
      <c r="DC46" s="613"/>
      <c r="DD46" s="614">
        <v>403600</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340831</v>
      </c>
      <c r="CS47" s="621"/>
      <c r="CT47" s="621"/>
      <c r="CU47" s="621"/>
      <c r="CV47" s="621"/>
      <c r="CW47" s="621"/>
      <c r="CX47" s="621"/>
      <c r="CY47" s="622"/>
      <c r="CZ47" s="611">
        <v>1.9</v>
      </c>
      <c r="DA47" s="623"/>
      <c r="DB47" s="623"/>
      <c r="DC47" s="624"/>
      <c r="DD47" s="614">
        <v>14158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18389949</v>
      </c>
      <c r="CS49" s="593"/>
      <c r="CT49" s="593"/>
      <c r="CU49" s="593"/>
      <c r="CV49" s="593"/>
      <c r="CW49" s="593"/>
      <c r="CX49" s="593"/>
      <c r="CY49" s="594"/>
      <c r="CZ49" s="595">
        <v>100</v>
      </c>
      <c r="DA49" s="596"/>
      <c r="DB49" s="596"/>
      <c r="DC49" s="597"/>
      <c r="DD49" s="598">
        <v>11912122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f97VfGnKQLwjLk7Mm/bnOdjPkumg4OvYERVRoPe1yLe1KebtM42z+De1KFsvNdVy8Ly7dsBtr0OBQc7SH76OQ==" saltValue="7euzFeD8TE0o8EmqIuzj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374</v>
      </c>
      <c r="C7" s="1035"/>
      <c r="D7" s="1035"/>
      <c r="E7" s="1035"/>
      <c r="F7" s="1035"/>
      <c r="G7" s="1035"/>
      <c r="H7" s="1035"/>
      <c r="I7" s="1035"/>
      <c r="J7" s="1035"/>
      <c r="K7" s="1035"/>
      <c r="L7" s="1035"/>
      <c r="M7" s="1035"/>
      <c r="N7" s="1035"/>
      <c r="O7" s="1035"/>
      <c r="P7" s="1036"/>
      <c r="Q7" s="1089">
        <v>18935</v>
      </c>
      <c r="R7" s="1090"/>
      <c r="S7" s="1090"/>
      <c r="T7" s="1090"/>
      <c r="U7" s="1090"/>
      <c r="V7" s="1090">
        <v>18390</v>
      </c>
      <c r="W7" s="1090"/>
      <c r="X7" s="1090"/>
      <c r="Y7" s="1090"/>
      <c r="Z7" s="1090"/>
      <c r="AA7" s="1090">
        <v>545</v>
      </c>
      <c r="AB7" s="1090"/>
      <c r="AC7" s="1090"/>
      <c r="AD7" s="1090"/>
      <c r="AE7" s="1091"/>
      <c r="AF7" s="1092">
        <v>404</v>
      </c>
      <c r="AG7" s="1093"/>
      <c r="AH7" s="1093"/>
      <c r="AI7" s="1093"/>
      <c r="AJ7" s="1094"/>
      <c r="AK7" s="1095">
        <v>1361</v>
      </c>
      <c r="AL7" s="1096"/>
      <c r="AM7" s="1096"/>
      <c r="AN7" s="1096"/>
      <c r="AO7" s="1096"/>
      <c r="AP7" s="1096">
        <v>18358</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563</v>
      </c>
      <c r="BT7" s="1087"/>
      <c r="BU7" s="1087"/>
      <c r="BV7" s="1087"/>
      <c r="BW7" s="1087"/>
      <c r="BX7" s="1087"/>
      <c r="BY7" s="1087"/>
      <c r="BZ7" s="1087"/>
      <c r="CA7" s="1087"/>
      <c r="CB7" s="1087"/>
      <c r="CC7" s="1087"/>
      <c r="CD7" s="1087"/>
      <c r="CE7" s="1087"/>
      <c r="CF7" s="1087"/>
      <c r="CG7" s="1099"/>
      <c r="CH7" s="1083">
        <v>12</v>
      </c>
      <c r="CI7" s="1084"/>
      <c r="CJ7" s="1084"/>
      <c r="CK7" s="1084"/>
      <c r="CL7" s="1085"/>
      <c r="CM7" s="1083">
        <v>162</v>
      </c>
      <c r="CN7" s="1084"/>
      <c r="CO7" s="1084"/>
      <c r="CP7" s="1084"/>
      <c r="CQ7" s="1085"/>
      <c r="CR7" s="1083">
        <v>30</v>
      </c>
      <c r="CS7" s="1084"/>
      <c r="CT7" s="1084"/>
      <c r="CU7" s="1084"/>
      <c r="CV7" s="1085"/>
      <c r="CW7" s="1083" t="s">
        <v>553</v>
      </c>
      <c r="CX7" s="1084"/>
      <c r="CY7" s="1084"/>
      <c r="CZ7" s="1084"/>
      <c r="DA7" s="1085"/>
      <c r="DB7" s="1083" t="s">
        <v>492</v>
      </c>
      <c r="DC7" s="1084"/>
      <c r="DD7" s="1084"/>
      <c r="DE7" s="1084"/>
      <c r="DF7" s="1085"/>
      <c r="DG7" s="1083" t="s">
        <v>492</v>
      </c>
      <c r="DH7" s="1084"/>
      <c r="DI7" s="1084"/>
      <c r="DJ7" s="1084"/>
      <c r="DK7" s="1085"/>
      <c r="DL7" s="1083" t="s">
        <v>492</v>
      </c>
      <c r="DM7" s="1084"/>
      <c r="DN7" s="1084"/>
      <c r="DO7" s="1084"/>
      <c r="DP7" s="1085"/>
      <c r="DQ7" s="1083" t="s">
        <v>492</v>
      </c>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564</v>
      </c>
      <c r="BT8" s="980"/>
      <c r="BU8" s="980"/>
      <c r="BV8" s="980"/>
      <c r="BW8" s="980"/>
      <c r="BX8" s="980"/>
      <c r="BY8" s="980"/>
      <c r="BZ8" s="980"/>
      <c r="CA8" s="980"/>
      <c r="CB8" s="980"/>
      <c r="CC8" s="980"/>
      <c r="CD8" s="980"/>
      <c r="CE8" s="980"/>
      <c r="CF8" s="980"/>
      <c r="CG8" s="1001"/>
      <c r="CH8" s="976">
        <v>-4</v>
      </c>
      <c r="CI8" s="977"/>
      <c r="CJ8" s="977"/>
      <c r="CK8" s="977"/>
      <c r="CL8" s="978"/>
      <c r="CM8" s="976">
        <v>89</v>
      </c>
      <c r="CN8" s="977"/>
      <c r="CO8" s="977"/>
      <c r="CP8" s="977"/>
      <c r="CQ8" s="978"/>
      <c r="CR8" s="976">
        <v>33</v>
      </c>
      <c r="CS8" s="977"/>
      <c r="CT8" s="977"/>
      <c r="CU8" s="977"/>
      <c r="CV8" s="978"/>
      <c r="CW8" s="976" t="s">
        <v>553</v>
      </c>
      <c r="CX8" s="977"/>
      <c r="CY8" s="977"/>
      <c r="CZ8" s="977"/>
      <c r="DA8" s="978"/>
      <c r="DB8" s="976" t="s">
        <v>492</v>
      </c>
      <c r="DC8" s="977"/>
      <c r="DD8" s="977"/>
      <c r="DE8" s="977"/>
      <c r="DF8" s="978"/>
      <c r="DG8" s="976" t="s">
        <v>492</v>
      </c>
      <c r="DH8" s="977"/>
      <c r="DI8" s="977"/>
      <c r="DJ8" s="977"/>
      <c r="DK8" s="978"/>
      <c r="DL8" s="976" t="s">
        <v>492</v>
      </c>
      <c r="DM8" s="977"/>
      <c r="DN8" s="977"/>
      <c r="DO8" s="977"/>
      <c r="DP8" s="978"/>
      <c r="DQ8" s="976" t="s">
        <v>492</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565</v>
      </c>
      <c r="BT9" s="980"/>
      <c r="BU9" s="980"/>
      <c r="BV9" s="980"/>
      <c r="BW9" s="980"/>
      <c r="BX9" s="980"/>
      <c r="BY9" s="980"/>
      <c r="BZ9" s="980"/>
      <c r="CA9" s="980"/>
      <c r="CB9" s="980"/>
      <c r="CC9" s="980"/>
      <c r="CD9" s="980"/>
      <c r="CE9" s="980"/>
      <c r="CF9" s="980"/>
      <c r="CG9" s="1001"/>
      <c r="CH9" s="976">
        <v>60</v>
      </c>
      <c r="CI9" s="977"/>
      <c r="CJ9" s="977"/>
      <c r="CK9" s="977"/>
      <c r="CL9" s="978"/>
      <c r="CM9" s="976">
        <v>59</v>
      </c>
      <c r="CN9" s="977"/>
      <c r="CO9" s="977"/>
      <c r="CP9" s="977"/>
      <c r="CQ9" s="978"/>
      <c r="CR9" s="976">
        <v>2</v>
      </c>
      <c r="CS9" s="977"/>
      <c r="CT9" s="977"/>
      <c r="CU9" s="977"/>
      <c r="CV9" s="978"/>
      <c r="CW9" s="976">
        <v>13</v>
      </c>
      <c r="CX9" s="977"/>
      <c r="CY9" s="977"/>
      <c r="CZ9" s="977"/>
      <c r="DA9" s="978"/>
      <c r="DB9" s="976" t="s">
        <v>492</v>
      </c>
      <c r="DC9" s="977"/>
      <c r="DD9" s="977"/>
      <c r="DE9" s="977"/>
      <c r="DF9" s="978"/>
      <c r="DG9" s="976" t="s">
        <v>492</v>
      </c>
      <c r="DH9" s="977"/>
      <c r="DI9" s="977"/>
      <c r="DJ9" s="977"/>
      <c r="DK9" s="978"/>
      <c r="DL9" s="976" t="s">
        <v>492</v>
      </c>
      <c r="DM9" s="977"/>
      <c r="DN9" s="977"/>
      <c r="DO9" s="977"/>
      <c r="DP9" s="978"/>
      <c r="DQ9" s="976" t="s">
        <v>492</v>
      </c>
      <c r="DR9" s="977"/>
      <c r="DS9" s="977"/>
      <c r="DT9" s="977"/>
      <c r="DU9" s="978"/>
      <c r="DV9" s="979"/>
      <c r="DW9" s="980"/>
      <c r="DX9" s="980"/>
      <c r="DY9" s="980"/>
      <c r="DZ9" s="981"/>
      <c r="EA9" s="229"/>
    </row>
    <row r="10" spans="1:131" s="230" customFormat="1" ht="26.25" customHeight="1" thickBo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566</v>
      </c>
      <c r="BT10" s="980"/>
      <c r="BU10" s="980"/>
      <c r="BV10" s="980"/>
      <c r="BW10" s="980"/>
      <c r="BX10" s="980"/>
      <c r="BY10" s="980"/>
      <c r="BZ10" s="980"/>
      <c r="CA10" s="980"/>
      <c r="CB10" s="980"/>
      <c r="CC10" s="980"/>
      <c r="CD10" s="980"/>
      <c r="CE10" s="980"/>
      <c r="CF10" s="980"/>
      <c r="CG10" s="1001"/>
      <c r="CH10" s="976">
        <v>27</v>
      </c>
      <c r="CI10" s="977"/>
      <c r="CJ10" s="977"/>
      <c r="CK10" s="977"/>
      <c r="CL10" s="978"/>
      <c r="CM10" s="976">
        <v>971</v>
      </c>
      <c r="CN10" s="977"/>
      <c r="CO10" s="977"/>
      <c r="CP10" s="977"/>
      <c r="CQ10" s="978"/>
      <c r="CR10" s="976">
        <v>83</v>
      </c>
      <c r="CS10" s="977"/>
      <c r="CT10" s="977"/>
      <c r="CU10" s="977"/>
      <c r="CV10" s="978"/>
      <c r="CW10" s="976">
        <v>33</v>
      </c>
      <c r="CX10" s="977"/>
      <c r="CY10" s="977"/>
      <c r="CZ10" s="977"/>
      <c r="DA10" s="978"/>
      <c r="DB10" s="976" t="s">
        <v>492</v>
      </c>
      <c r="DC10" s="977"/>
      <c r="DD10" s="977"/>
      <c r="DE10" s="977"/>
      <c r="DF10" s="978"/>
      <c r="DG10" s="976" t="s">
        <v>492</v>
      </c>
      <c r="DH10" s="977"/>
      <c r="DI10" s="977"/>
      <c r="DJ10" s="977"/>
      <c r="DK10" s="978"/>
      <c r="DL10" s="976" t="s">
        <v>492</v>
      </c>
      <c r="DM10" s="977"/>
      <c r="DN10" s="977"/>
      <c r="DO10" s="977"/>
      <c r="DP10" s="978"/>
      <c r="DQ10" s="976" t="s">
        <v>492</v>
      </c>
      <c r="DR10" s="977"/>
      <c r="DS10" s="977"/>
      <c r="DT10" s="977"/>
      <c r="DU10" s="978"/>
      <c r="DV10" s="979"/>
      <c r="DW10" s="980"/>
      <c r="DX10" s="980"/>
      <c r="DY10" s="980"/>
      <c r="DZ10" s="981"/>
      <c r="EA10" s="229"/>
    </row>
    <row r="11" spans="1:131" s="230" customFormat="1" ht="26.25" hidden="1"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hidden="1"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hidden="1"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hidden="1"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hidden="1"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hidden="1"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hidden="1"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hidden="1"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hidden="1"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hidden="1"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hidden="1"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4">
        <v>18935</v>
      </c>
      <c r="R23" s="1048"/>
      <c r="S23" s="1048"/>
      <c r="T23" s="1048"/>
      <c r="U23" s="1048"/>
      <c r="V23" s="1048">
        <v>18390</v>
      </c>
      <c r="W23" s="1048"/>
      <c r="X23" s="1048"/>
      <c r="Y23" s="1048"/>
      <c r="Z23" s="1048"/>
      <c r="AA23" s="1048">
        <v>545</v>
      </c>
      <c r="AB23" s="1048"/>
      <c r="AC23" s="1048"/>
      <c r="AD23" s="1048"/>
      <c r="AE23" s="1055"/>
      <c r="AF23" s="1056">
        <v>404</v>
      </c>
      <c r="AG23" s="1048"/>
      <c r="AH23" s="1048"/>
      <c r="AI23" s="1048"/>
      <c r="AJ23" s="1057"/>
      <c r="AK23" s="1058"/>
      <c r="AL23" s="1059"/>
      <c r="AM23" s="1059"/>
      <c r="AN23" s="1059"/>
      <c r="AO23" s="1059"/>
      <c r="AP23" s="1048">
        <v>18358</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388</v>
      </c>
      <c r="C28" s="1035"/>
      <c r="D28" s="1035"/>
      <c r="E28" s="1035"/>
      <c r="F28" s="1035"/>
      <c r="G28" s="1035"/>
      <c r="H28" s="1035"/>
      <c r="I28" s="1035"/>
      <c r="J28" s="1035"/>
      <c r="K28" s="1035"/>
      <c r="L28" s="1035"/>
      <c r="M28" s="1035"/>
      <c r="N28" s="1035"/>
      <c r="O28" s="1035"/>
      <c r="P28" s="1036"/>
      <c r="Q28" s="1037">
        <v>2160</v>
      </c>
      <c r="R28" s="1038"/>
      <c r="S28" s="1038"/>
      <c r="T28" s="1038"/>
      <c r="U28" s="1038"/>
      <c r="V28" s="1038">
        <v>2143</v>
      </c>
      <c r="W28" s="1038"/>
      <c r="X28" s="1038"/>
      <c r="Y28" s="1038"/>
      <c r="Z28" s="1038"/>
      <c r="AA28" s="1038">
        <v>17</v>
      </c>
      <c r="AB28" s="1038"/>
      <c r="AC28" s="1038"/>
      <c r="AD28" s="1038"/>
      <c r="AE28" s="1039"/>
      <c r="AF28" s="1040">
        <v>17</v>
      </c>
      <c r="AG28" s="1038"/>
      <c r="AH28" s="1038"/>
      <c r="AI28" s="1038"/>
      <c r="AJ28" s="1041"/>
      <c r="AK28" s="1029">
        <v>233</v>
      </c>
      <c r="AL28" s="1030"/>
      <c r="AM28" s="1030"/>
      <c r="AN28" s="1030"/>
      <c r="AO28" s="1030"/>
      <c r="AP28" s="1030" t="s">
        <v>553</v>
      </c>
      <c r="AQ28" s="1030"/>
      <c r="AR28" s="1030"/>
      <c r="AS28" s="1030"/>
      <c r="AT28" s="1030"/>
      <c r="AU28" s="1030" t="s">
        <v>553</v>
      </c>
      <c r="AV28" s="1030"/>
      <c r="AW28" s="1030"/>
      <c r="AX28" s="1030"/>
      <c r="AY28" s="1030"/>
      <c r="AZ28" s="1031"/>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404</v>
      </c>
      <c r="R29" s="1026"/>
      <c r="S29" s="1026"/>
      <c r="T29" s="1026"/>
      <c r="U29" s="1026"/>
      <c r="V29" s="1026">
        <v>404</v>
      </c>
      <c r="W29" s="1026"/>
      <c r="X29" s="1026"/>
      <c r="Y29" s="1026"/>
      <c r="Z29" s="1026"/>
      <c r="AA29" s="1026">
        <v>0</v>
      </c>
      <c r="AB29" s="1026"/>
      <c r="AC29" s="1026"/>
      <c r="AD29" s="1026"/>
      <c r="AE29" s="1027"/>
      <c r="AF29" s="1022">
        <v>0</v>
      </c>
      <c r="AG29" s="1023"/>
      <c r="AH29" s="1023"/>
      <c r="AI29" s="1023"/>
      <c r="AJ29" s="1024"/>
      <c r="AK29" s="967">
        <v>181</v>
      </c>
      <c r="AL29" s="958"/>
      <c r="AM29" s="958"/>
      <c r="AN29" s="958"/>
      <c r="AO29" s="958"/>
      <c r="AP29" s="958">
        <v>325</v>
      </c>
      <c r="AQ29" s="958"/>
      <c r="AR29" s="958"/>
      <c r="AS29" s="958"/>
      <c r="AT29" s="958"/>
      <c r="AU29" s="958">
        <v>115</v>
      </c>
      <c r="AV29" s="958"/>
      <c r="AW29" s="958"/>
      <c r="AX29" s="958"/>
      <c r="AY29" s="958"/>
      <c r="AZ29" s="1028"/>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103</v>
      </c>
      <c r="R30" s="1026"/>
      <c r="S30" s="1026"/>
      <c r="T30" s="1026"/>
      <c r="U30" s="1026"/>
      <c r="V30" s="1026">
        <v>103</v>
      </c>
      <c r="W30" s="1026"/>
      <c r="X30" s="1026"/>
      <c r="Y30" s="1026"/>
      <c r="Z30" s="1026"/>
      <c r="AA30" s="1026" t="s">
        <v>553</v>
      </c>
      <c r="AB30" s="1026"/>
      <c r="AC30" s="1026"/>
      <c r="AD30" s="1026"/>
      <c r="AE30" s="1027"/>
      <c r="AF30" s="1022" t="s">
        <v>122</v>
      </c>
      <c r="AG30" s="1023"/>
      <c r="AH30" s="1023"/>
      <c r="AI30" s="1023"/>
      <c r="AJ30" s="1024"/>
      <c r="AK30" s="967">
        <v>22</v>
      </c>
      <c r="AL30" s="958"/>
      <c r="AM30" s="958"/>
      <c r="AN30" s="958"/>
      <c r="AO30" s="958"/>
      <c r="AP30" s="958">
        <v>22</v>
      </c>
      <c r="AQ30" s="958"/>
      <c r="AR30" s="958"/>
      <c r="AS30" s="958"/>
      <c r="AT30" s="958"/>
      <c r="AU30" s="958">
        <v>3</v>
      </c>
      <c r="AV30" s="958"/>
      <c r="AW30" s="958"/>
      <c r="AX30" s="958"/>
      <c r="AY30" s="958"/>
      <c r="AZ30" s="1028"/>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8</v>
      </c>
      <c r="R31" s="1026"/>
      <c r="S31" s="1026"/>
      <c r="T31" s="1026"/>
      <c r="U31" s="1026"/>
      <c r="V31" s="1026">
        <v>8</v>
      </c>
      <c r="W31" s="1026"/>
      <c r="X31" s="1026"/>
      <c r="Y31" s="1026"/>
      <c r="Z31" s="1026"/>
      <c r="AA31" s="1026" t="s">
        <v>553</v>
      </c>
      <c r="AB31" s="1026"/>
      <c r="AC31" s="1026"/>
      <c r="AD31" s="1026"/>
      <c r="AE31" s="1027"/>
      <c r="AF31" s="1022" t="s">
        <v>122</v>
      </c>
      <c r="AG31" s="1023"/>
      <c r="AH31" s="1023"/>
      <c r="AI31" s="1023"/>
      <c r="AJ31" s="1024"/>
      <c r="AK31" s="967">
        <v>8</v>
      </c>
      <c r="AL31" s="958"/>
      <c r="AM31" s="958"/>
      <c r="AN31" s="958"/>
      <c r="AO31" s="958"/>
      <c r="AP31" s="958" t="s">
        <v>553</v>
      </c>
      <c r="AQ31" s="958"/>
      <c r="AR31" s="958"/>
      <c r="AS31" s="958"/>
      <c r="AT31" s="958"/>
      <c r="AU31" s="958" t="s">
        <v>553</v>
      </c>
      <c r="AV31" s="958"/>
      <c r="AW31" s="958"/>
      <c r="AX31" s="958"/>
      <c r="AY31" s="958"/>
      <c r="AZ31" s="1028"/>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337</v>
      </c>
      <c r="R32" s="1026"/>
      <c r="S32" s="1026"/>
      <c r="T32" s="1026"/>
      <c r="U32" s="1026"/>
      <c r="V32" s="1026">
        <v>336</v>
      </c>
      <c r="W32" s="1026"/>
      <c r="X32" s="1026"/>
      <c r="Y32" s="1026"/>
      <c r="Z32" s="1026"/>
      <c r="AA32" s="1026">
        <v>1</v>
      </c>
      <c r="AB32" s="1026"/>
      <c r="AC32" s="1026"/>
      <c r="AD32" s="1026"/>
      <c r="AE32" s="1027"/>
      <c r="AF32" s="1022">
        <v>1</v>
      </c>
      <c r="AG32" s="1023"/>
      <c r="AH32" s="1023"/>
      <c r="AI32" s="1023"/>
      <c r="AJ32" s="1024"/>
      <c r="AK32" s="967">
        <v>126</v>
      </c>
      <c r="AL32" s="958"/>
      <c r="AM32" s="958"/>
      <c r="AN32" s="958"/>
      <c r="AO32" s="958"/>
      <c r="AP32" s="958" t="s">
        <v>553</v>
      </c>
      <c r="AQ32" s="958"/>
      <c r="AR32" s="958"/>
      <c r="AS32" s="958"/>
      <c r="AT32" s="958"/>
      <c r="AU32" s="958" t="s">
        <v>553</v>
      </c>
      <c r="AV32" s="958"/>
      <c r="AW32" s="958"/>
      <c r="AX32" s="958"/>
      <c r="AY32" s="958"/>
      <c r="AZ32" s="1028"/>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393</v>
      </c>
      <c r="C33" s="1018"/>
      <c r="D33" s="1018"/>
      <c r="E33" s="1018"/>
      <c r="F33" s="1018"/>
      <c r="G33" s="1018"/>
      <c r="H33" s="1018"/>
      <c r="I33" s="1018"/>
      <c r="J33" s="1018"/>
      <c r="K33" s="1018"/>
      <c r="L33" s="1018"/>
      <c r="M33" s="1018"/>
      <c r="N33" s="1018"/>
      <c r="O33" s="1018"/>
      <c r="P33" s="1019"/>
      <c r="Q33" s="1025">
        <v>2664</v>
      </c>
      <c r="R33" s="1026"/>
      <c r="S33" s="1026"/>
      <c r="T33" s="1026"/>
      <c r="U33" s="1026"/>
      <c r="V33" s="1026">
        <v>2558</v>
      </c>
      <c r="W33" s="1026"/>
      <c r="X33" s="1026"/>
      <c r="Y33" s="1026"/>
      <c r="Z33" s="1026"/>
      <c r="AA33" s="1026">
        <v>106</v>
      </c>
      <c r="AB33" s="1026"/>
      <c r="AC33" s="1026"/>
      <c r="AD33" s="1026"/>
      <c r="AE33" s="1027"/>
      <c r="AF33" s="1022">
        <v>106</v>
      </c>
      <c r="AG33" s="1023"/>
      <c r="AH33" s="1023"/>
      <c r="AI33" s="1023"/>
      <c r="AJ33" s="1024"/>
      <c r="AK33" s="967">
        <v>427</v>
      </c>
      <c r="AL33" s="958"/>
      <c r="AM33" s="958"/>
      <c r="AN33" s="958"/>
      <c r="AO33" s="958"/>
      <c r="AP33" s="958" t="s">
        <v>553</v>
      </c>
      <c r="AQ33" s="958"/>
      <c r="AR33" s="958"/>
      <c r="AS33" s="958"/>
      <c r="AT33" s="958"/>
      <c r="AU33" s="958" t="s">
        <v>553</v>
      </c>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394</v>
      </c>
      <c r="C34" s="1018"/>
      <c r="D34" s="1018"/>
      <c r="E34" s="1018"/>
      <c r="F34" s="1018"/>
      <c r="G34" s="1018"/>
      <c r="H34" s="1018"/>
      <c r="I34" s="1018"/>
      <c r="J34" s="1018"/>
      <c r="K34" s="1018"/>
      <c r="L34" s="1018"/>
      <c r="M34" s="1018"/>
      <c r="N34" s="1018"/>
      <c r="O34" s="1018"/>
      <c r="P34" s="1019"/>
      <c r="Q34" s="1025">
        <v>350</v>
      </c>
      <c r="R34" s="1026"/>
      <c r="S34" s="1026"/>
      <c r="T34" s="1026"/>
      <c r="U34" s="1026"/>
      <c r="V34" s="1026">
        <v>350</v>
      </c>
      <c r="W34" s="1026"/>
      <c r="X34" s="1026"/>
      <c r="Y34" s="1026"/>
      <c r="Z34" s="1026"/>
      <c r="AA34" s="1026" t="s">
        <v>553</v>
      </c>
      <c r="AB34" s="1026"/>
      <c r="AC34" s="1026"/>
      <c r="AD34" s="1026"/>
      <c r="AE34" s="1027"/>
      <c r="AF34" s="1022" t="s">
        <v>122</v>
      </c>
      <c r="AG34" s="1023"/>
      <c r="AH34" s="1023"/>
      <c r="AI34" s="1023"/>
      <c r="AJ34" s="1024"/>
      <c r="AK34" s="967">
        <v>60</v>
      </c>
      <c r="AL34" s="958"/>
      <c r="AM34" s="958"/>
      <c r="AN34" s="958"/>
      <c r="AO34" s="958"/>
      <c r="AP34" s="958" t="s">
        <v>553</v>
      </c>
      <c r="AQ34" s="958"/>
      <c r="AR34" s="958"/>
      <c r="AS34" s="958"/>
      <c r="AT34" s="958"/>
      <c r="AU34" s="958" t="s">
        <v>553</v>
      </c>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395</v>
      </c>
      <c r="C35" s="1018"/>
      <c r="D35" s="1018"/>
      <c r="E35" s="1018"/>
      <c r="F35" s="1018"/>
      <c r="G35" s="1018"/>
      <c r="H35" s="1018"/>
      <c r="I35" s="1018"/>
      <c r="J35" s="1018"/>
      <c r="K35" s="1018"/>
      <c r="L35" s="1018"/>
      <c r="M35" s="1018"/>
      <c r="N35" s="1018"/>
      <c r="O35" s="1018"/>
      <c r="P35" s="1019"/>
      <c r="Q35" s="1025">
        <v>265</v>
      </c>
      <c r="R35" s="1026"/>
      <c r="S35" s="1026"/>
      <c r="T35" s="1026"/>
      <c r="U35" s="1026"/>
      <c r="V35" s="1026">
        <v>265</v>
      </c>
      <c r="W35" s="1026"/>
      <c r="X35" s="1026"/>
      <c r="Y35" s="1026"/>
      <c r="Z35" s="1026"/>
      <c r="AA35" s="1026" t="s">
        <v>553</v>
      </c>
      <c r="AB35" s="1026"/>
      <c r="AC35" s="1026"/>
      <c r="AD35" s="1026"/>
      <c r="AE35" s="1027"/>
      <c r="AF35" s="1022" t="s">
        <v>122</v>
      </c>
      <c r="AG35" s="1023"/>
      <c r="AH35" s="1023"/>
      <c r="AI35" s="1023"/>
      <c r="AJ35" s="1024"/>
      <c r="AK35" s="967">
        <v>71</v>
      </c>
      <c r="AL35" s="958"/>
      <c r="AM35" s="958"/>
      <c r="AN35" s="958"/>
      <c r="AO35" s="958"/>
      <c r="AP35" s="958">
        <v>4</v>
      </c>
      <c r="AQ35" s="958"/>
      <c r="AR35" s="958"/>
      <c r="AS35" s="958"/>
      <c r="AT35" s="958"/>
      <c r="AU35" s="958" t="s">
        <v>553</v>
      </c>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t="s">
        <v>396</v>
      </c>
      <c r="C36" s="1018"/>
      <c r="D36" s="1018"/>
      <c r="E36" s="1018"/>
      <c r="F36" s="1018"/>
      <c r="G36" s="1018"/>
      <c r="H36" s="1018"/>
      <c r="I36" s="1018"/>
      <c r="J36" s="1018"/>
      <c r="K36" s="1018"/>
      <c r="L36" s="1018"/>
      <c r="M36" s="1018"/>
      <c r="N36" s="1018"/>
      <c r="O36" s="1018"/>
      <c r="P36" s="1019"/>
      <c r="Q36" s="1025">
        <v>533</v>
      </c>
      <c r="R36" s="1026"/>
      <c r="S36" s="1026"/>
      <c r="T36" s="1026"/>
      <c r="U36" s="1026"/>
      <c r="V36" s="1026">
        <v>522</v>
      </c>
      <c r="W36" s="1026"/>
      <c r="X36" s="1026"/>
      <c r="Y36" s="1026"/>
      <c r="Z36" s="1026"/>
      <c r="AA36" s="1026">
        <v>11</v>
      </c>
      <c r="AB36" s="1026"/>
      <c r="AC36" s="1026"/>
      <c r="AD36" s="1026"/>
      <c r="AE36" s="1027"/>
      <c r="AF36" s="1022">
        <v>371</v>
      </c>
      <c r="AG36" s="1023"/>
      <c r="AH36" s="1023"/>
      <c r="AI36" s="1023"/>
      <c r="AJ36" s="1024"/>
      <c r="AK36" s="967">
        <v>295</v>
      </c>
      <c r="AL36" s="958"/>
      <c r="AM36" s="958"/>
      <c r="AN36" s="958"/>
      <c r="AO36" s="958"/>
      <c r="AP36" s="958">
        <v>2939</v>
      </c>
      <c r="AQ36" s="958"/>
      <c r="AR36" s="958"/>
      <c r="AS36" s="958"/>
      <c r="AT36" s="958"/>
      <c r="AU36" s="958">
        <v>1628</v>
      </c>
      <c r="AV36" s="958"/>
      <c r="AW36" s="958"/>
      <c r="AX36" s="958"/>
      <c r="AY36" s="958"/>
      <c r="AZ36" s="1028"/>
      <c r="BA36" s="1028"/>
      <c r="BB36" s="1028"/>
      <c r="BC36" s="1028"/>
      <c r="BD36" s="1028"/>
      <c r="BE36" s="959" t="s">
        <v>397</v>
      </c>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t="s">
        <v>398</v>
      </c>
      <c r="C37" s="1018"/>
      <c r="D37" s="1018"/>
      <c r="E37" s="1018"/>
      <c r="F37" s="1018"/>
      <c r="G37" s="1018"/>
      <c r="H37" s="1018"/>
      <c r="I37" s="1018"/>
      <c r="J37" s="1018"/>
      <c r="K37" s="1018"/>
      <c r="L37" s="1018"/>
      <c r="M37" s="1018"/>
      <c r="N37" s="1018"/>
      <c r="O37" s="1018"/>
      <c r="P37" s="1019"/>
      <c r="Q37" s="1025">
        <v>59</v>
      </c>
      <c r="R37" s="1026"/>
      <c r="S37" s="1026"/>
      <c r="T37" s="1026"/>
      <c r="U37" s="1026"/>
      <c r="V37" s="1026">
        <v>56</v>
      </c>
      <c r="W37" s="1026"/>
      <c r="X37" s="1026"/>
      <c r="Y37" s="1026"/>
      <c r="Z37" s="1026"/>
      <c r="AA37" s="1026">
        <v>3</v>
      </c>
      <c r="AB37" s="1026"/>
      <c r="AC37" s="1026"/>
      <c r="AD37" s="1026"/>
      <c r="AE37" s="1027"/>
      <c r="AF37" s="1022">
        <v>3</v>
      </c>
      <c r="AG37" s="1023"/>
      <c r="AH37" s="1023"/>
      <c r="AI37" s="1023"/>
      <c r="AJ37" s="1024"/>
      <c r="AK37" s="967">
        <v>35</v>
      </c>
      <c r="AL37" s="958"/>
      <c r="AM37" s="958"/>
      <c r="AN37" s="958"/>
      <c r="AO37" s="958"/>
      <c r="AP37" s="958">
        <v>156</v>
      </c>
      <c r="AQ37" s="958"/>
      <c r="AR37" s="958"/>
      <c r="AS37" s="958"/>
      <c r="AT37" s="958"/>
      <c r="AU37" s="958">
        <v>156</v>
      </c>
      <c r="AV37" s="958"/>
      <c r="AW37" s="958"/>
      <c r="AX37" s="958"/>
      <c r="AY37" s="958"/>
      <c r="AZ37" s="1028"/>
      <c r="BA37" s="1028"/>
      <c r="BB37" s="1028"/>
      <c r="BC37" s="1028"/>
      <c r="BD37" s="1028"/>
      <c r="BE37" s="959" t="s">
        <v>399</v>
      </c>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thickBot="1" x14ac:dyDescent="0.2">
      <c r="A38" s="237">
        <v>11</v>
      </c>
      <c r="B38" s="1017" t="s">
        <v>400</v>
      </c>
      <c r="C38" s="1018"/>
      <c r="D38" s="1018"/>
      <c r="E38" s="1018"/>
      <c r="F38" s="1018"/>
      <c r="G38" s="1018"/>
      <c r="H38" s="1018"/>
      <c r="I38" s="1018"/>
      <c r="J38" s="1018"/>
      <c r="K38" s="1018"/>
      <c r="L38" s="1018"/>
      <c r="M38" s="1018"/>
      <c r="N38" s="1018"/>
      <c r="O38" s="1018"/>
      <c r="P38" s="1019"/>
      <c r="Q38" s="1025">
        <v>35</v>
      </c>
      <c r="R38" s="1026"/>
      <c r="S38" s="1026"/>
      <c r="T38" s="1026"/>
      <c r="U38" s="1026"/>
      <c r="V38" s="1026">
        <v>30</v>
      </c>
      <c r="W38" s="1026"/>
      <c r="X38" s="1026"/>
      <c r="Y38" s="1026"/>
      <c r="Z38" s="1026"/>
      <c r="AA38" s="1026">
        <v>5</v>
      </c>
      <c r="AB38" s="1026"/>
      <c r="AC38" s="1026"/>
      <c r="AD38" s="1026"/>
      <c r="AE38" s="1027"/>
      <c r="AF38" s="1022">
        <v>5</v>
      </c>
      <c r="AG38" s="1023"/>
      <c r="AH38" s="1023"/>
      <c r="AI38" s="1023"/>
      <c r="AJ38" s="1024"/>
      <c r="AK38" s="967">
        <v>25</v>
      </c>
      <c r="AL38" s="958"/>
      <c r="AM38" s="958"/>
      <c r="AN38" s="958"/>
      <c r="AO38" s="958"/>
      <c r="AP38" s="958">
        <v>66</v>
      </c>
      <c r="AQ38" s="958"/>
      <c r="AR38" s="958"/>
      <c r="AS38" s="958"/>
      <c r="AT38" s="958"/>
      <c r="AU38" s="958">
        <v>66</v>
      </c>
      <c r="AV38" s="958"/>
      <c r="AW38" s="958"/>
      <c r="AX38" s="958"/>
      <c r="AY38" s="958"/>
      <c r="AZ38" s="1028"/>
      <c r="BA38" s="1028"/>
      <c r="BB38" s="1028"/>
      <c r="BC38" s="1028"/>
      <c r="BD38" s="1028"/>
      <c r="BE38" s="959" t="s">
        <v>399</v>
      </c>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hidden="1"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hidden="1"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hidden="1"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hidden="1"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hidden="1"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hidden="1"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hidden="1"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hidden="1"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hidden="1"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hidden="1"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hidden="1"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hidden="1"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hidden="1"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hidden="1"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hidden="1"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hidden="1"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hidden="1"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hidden="1"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hidden="1"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hidden="1"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hidden="1"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hidden="1"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hidden="1"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402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503</v>
      </c>
      <c r="AG63" s="946"/>
      <c r="AH63" s="946"/>
      <c r="AI63" s="946"/>
      <c r="AJ63" s="1009"/>
      <c r="AK63" s="1010"/>
      <c r="AL63" s="950"/>
      <c r="AM63" s="950"/>
      <c r="AN63" s="950"/>
      <c r="AO63" s="950"/>
      <c r="AP63" s="946">
        <v>3513</v>
      </c>
      <c r="AQ63" s="946"/>
      <c r="AR63" s="946"/>
      <c r="AS63" s="946"/>
      <c r="AT63" s="946"/>
      <c r="AU63" s="946">
        <v>1968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404</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405</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554</v>
      </c>
      <c r="C68" s="973"/>
      <c r="D68" s="973"/>
      <c r="E68" s="973"/>
      <c r="F68" s="973"/>
      <c r="G68" s="973"/>
      <c r="H68" s="973"/>
      <c r="I68" s="973"/>
      <c r="J68" s="973"/>
      <c r="K68" s="973"/>
      <c r="L68" s="973"/>
      <c r="M68" s="973"/>
      <c r="N68" s="973"/>
      <c r="O68" s="973"/>
      <c r="P68" s="974"/>
      <c r="Q68" s="975">
        <v>1413</v>
      </c>
      <c r="R68" s="969"/>
      <c r="S68" s="969"/>
      <c r="T68" s="969"/>
      <c r="U68" s="969"/>
      <c r="V68" s="969">
        <v>1413</v>
      </c>
      <c r="W68" s="969"/>
      <c r="X68" s="969"/>
      <c r="Y68" s="969"/>
      <c r="Z68" s="969"/>
      <c r="AA68" s="969" t="s">
        <v>553</v>
      </c>
      <c r="AB68" s="969"/>
      <c r="AC68" s="969"/>
      <c r="AD68" s="969"/>
      <c r="AE68" s="969"/>
      <c r="AF68" s="969" t="s">
        <v>553</v>
      </c>
      <c r="AG68" s="969"/>
      <c r="AH68" s="969"/>
      <c r="AI68" s="969"/>
      <c r="AJ68" s="969"/>
      <c r="AK68" s="969" t="s">
        <v>553</v>
      </c>
      <c r="AL68" s="969"/>
      <c r="AM68" s="969"/>
      <c r="AN68" s="969"/>
      <c r="AO68" s="969"/>
      <c r="AP68" s="969">
        <v>5</v>
      </c>
      <c r="AQ68" s="969"/>
      <c r="AR68" s="969"/>
      <c r="AS68" s="969"/>
      <c r="AT68" s="969"/>
      <c r="AU68" s="969" t="s">
        <v>553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555</v>
      </c>
      <c r="C69" s="962"/>
      <c r="D69" s="962"/>
      <c r="E69" s="962"/>
      <c r="F69" s="962"/>
      <c r="G69" s="962"/>
      <c r="H69" s="962"/>
      <c r="I69" s="962"/>
      <c r="J69" s="962"/>
      <c r="K69" s="962"/>
      <c r="L69" s="962"/>
      <c r="M69" s="962"/>
      <c r="N69" s="962"/>
      <c r="O69" s="962"/>
      <c r="P69" s="963"/>
      <c r="Q69" s="964">
        <v>26</v>
      </c>
      <c r="R69" s="958"/>
      <c r="S69" s="958"/>
      <c r="T69" s="958"/>
      <c r="U69" s="958"/>
      <c r="V69" s="958">
        <v>26</v>
      </c>
      <c r="W69" s="958"/>
      <c r="X69" s="958"/>
      <c r="Y69" s="958"/>
      <c r="Z69" s="958"/>
      <c r="AA69" s="958">
        <v>0</v>
      </c>
      <c r="AB69" s="958"/>
      <c r="AC69" s="958"/>
      <c r="AD69" s="958"/>
      <c r="AE69" s="958"/>
      <c r="AF69" s="958">
        <v>0</v>
      </c>
      <c r="AG69" s="958"/>
      <c r="AH69" s="958"/>
      <c r="AI69" s="958"/>
      <c r="AJ69" s="958"/>
      <c r="AK69" s="958" t="s">
        <v>553</v>
      </c>
      <c r="AL69" s="958"/>
      <c r="AM69" s="958"/>
      <c r="AN69" s="958"/>
      <c r="AO69" s="958"/>
      <c r="AP69" s="958">
        <v>23</v>
      </c>
      <c r="AQ69" s="958"/>
      <c r="AR69" s="958"/>
      <c r="AS69" s="958"/>
      <c r="AT69" s="958"/>
      <c r="AU69" s="958">
        <v>1</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556</v>
      </c>
      <c r="C70" s="962"/>
      <c r="D70" s="962"/>
      <c r="E70" s="962"/>
      <c r="F70" s="962"/>
      <c r="G70" s="962"/>
      <c r="H70" s="962"/>
      <c r="I70" s="962"/>
      <c r="J70" s="962"/>
      <c r="K70" s="962"/>
      <c r="L70" s="962"/>
      <c r="M70" s="962"/>
      <c r="N70" s="962"/>
      <c r="O70" s="962"/>
      <c r="P70" s="963"/>
      <c r="Q70" s="964">
        <v>124</v>
      </c>
      <c r="R70" s="958"/>
      <c r="S70" s="958"/>
      <c r="T70" s="958"/>
      <c r="U70" s="958"/>
      <c r="V70" s="958">
        <v>124</v>
      </c>
      <c r="W70" s="958"/>
      <c r="X70" s="958"/>
      <c r="Y70" s="958"/>
      <c r="Z70" s="958"/>
      <c r="AA70" s="958" t="s">
        <v>553</v>
      </c>
      <c r="AB70" s="958"/>
      <c r="AC70" s="958"/>
      <c r="AD70" s="958"/>
      <c r="AE70" s="958"/>
      <c r="AF70" s="958" t="s">
        <v>553</v>
      </c>
      <c r="AG70" s="958"/>
      <c r="AH70" s="958"/>
      <c r="AI70" s="958"/>
      <c r="AJ70" s="958"/>
      <c r="AK70" s="958" t="s">
        <v>553</v>
      </c>
      <c r="AL70" s="958"/>
      <c r="AM70" s="958"/>
      <c r="AN70" s="958"/>
      <c r="AO70" s="958"/>
      <c r="AP70" s="958" t="s">
        <v>553</v>
      </c>
      <c r="AQ70" s="958"/>
      <c r="AR70" s="958"/>
      <c r="AS70" s="958"/>
      <c r="AT70" s="958"/>
      <c r="AU70" s="958" t="s">
        <v>492</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557</v>
      </c>
      <c r="C71" s="962"/>
      <c r="D71" s="962"/>
      <c r="E71" s="962"/>
      <c r="F71" s="962"/>
      <c r="G71" s="962"/>
      <c r="H71" s="962"/>
      <c r="I71" s="962"/>
      <c r="J71" s="962"/>
      <c r="K71" s="962"/>
      <c r="L71" s="962"/>
      <c r="M71" s="962"/>
      <c r="N71" s="962"/>
      <c r="O71" s="962"/>
      <c r="P71" s="963"/>
      <c r="Q71" s="964">
        <v>40</v>
      </c>
      <c r="R71" s="958"/>
      <c r="S71" s="958"/>
      <c r="T71" s="958"/>
      <c r="U71" s="958"/>
      <c r="V71" s="958">
        <v>40</v>
      </c>
      <c r="W71" s="958"/>
      <c r="X71" s="958"/>
      <c r="Y71" s="958"/>
      <c r="Z71" s="958"/>
      <c r="AA71" s="958" t="s">
        <v>553</v>
      </c>
      <c r="AB71" s="958"/>
      <c r="AC71" s="958"/>
      <c r="AD71" s="958"/>
      <c r="AE71" s="958"/>
      <c r="AF71" s="958" t="s">
        <v>553</v>
      </c>
      <c r="AG71" s="958"/>
      <c r="AH71" s="958"/>
      <c r="AI71" s="958"/>
      <c r="AJ71" s="958"/>
      <c r="AK71" s="958" t="s">
        <v>553</v>
      </c>
      <c r="AL71" s="958"/>
      <c r="AM71" s="958"/>
      <c r="AN71" s="958"/>
      <c r="AO71" s="958"/>
      <c r="AP71" s="958" t="s">
        <v>553</v>
      </c>
      <c r="AQ71" s="958"/>
      <c r="AR71" s="958"/>
      <c r="AS71" s="958"/>
      <c r="AT71" s="958"/>
      <c r="AU71" s="958" t="s">
        <v>492</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558</v>
      </c>
      <c r="C72" s="962"/>
      <c r="D72" s="962"/>
      <c r="E72" s="962"/>
      <c r="F72" s="962"/>
      <c r="G72" s="962"/>
      <c r="H72" s="962"/>
      <c r="I72" s="962"/>
      <c r="J72" s="962"/>
      <c r="K72" s="962"/>
      <c r="L72" s="962"/>
      <c r="M72" s="962"/>
      <c r="N72" s="962"/>
      <c r="O72" s="962"/>
      <c r="P72" s="963"/>
      <c r="Q72" s="964">
        <v>142</v>
      </c>
      <c r="R72" s="958"/>
      <c r="S72" s="958"/>
      <c r="T72" s="958"/>
      <c r="U72" s="958"/>
      <c r="V72" s="958">
        <v>133</v>
      </c>
      <c r="W72" s="958"/>
      <c r="X72" s="958"/>
      <c r="Y72" s="958"/>
      <c r="Z72" s="958"/>
      <c r="AA72" s="958">
        <v>9</v>
      </c>
      <c r="AB72" s="958"/>
      <c r="AC72" s="958"/>
      <c r="AD72" s="958"/>
      <c r="AE72" s="958"/>
      <c r="AF72" s="958">
        <v>9</v>
      </c>
      <c r="AG72" s="958"/>
      <c r="AH72" s="958"/>
      <c r="AI72" s="958"/>
      <c r="AJ72" s="958"/>
      <c r="AK72" s="958" t="s">
        <v>553</v>
      </c>
      <c r="AL72" s="958"/>
      <c r="AM72" s="958"/>
      <c r="AN72" s="958"/>
      <c r="AO72" s="958"/>
      <c r="AP72" s="958" t="s">
        <v>492</v>
      </c>
      <c r="AQ72" s="958"/>
      <c r="AR72" s="958"/>
      <c r="AS72" s="958"/>
      <c r="AT72" s="958"/>
      <c r="AU72" s="958" t="s">
        <v>492</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559</v>
      </c>
      <c r="C73" s="962"/>
      <c r="D73" s="962"/>
      <c r="E73" s="962"/>
      <c r="F73" s="962"/>
      <c r="G73" s="962"/>
      <c r="H73" s="962"/>
      <c r="I73" s="962"/>
      <c r="J73" s="962"/>
      <c r="K73" s="962"/>
      <c r="L73" s="962"/>
      <c r="M73" s="962"/>
      <c r="N73" s="962"/>
      <c r="O73" s="962"/>
      <c r="P73" s="963"/>
      <c r="Q73" s="964">
        <v>3281</v>
      </c>
      <c r="R73" s="958"/>
      <c r="S73" s="958"/>
      <c r="T73" s="958"/>
      <c r="U73" s="958"/>
      <c r="V73" s="958">
        <v>2177</v>
      </c>
      <c r="W73" s="958"/>
      <c r="X73" s="958"/>
      <c r="Y73" s="958"/>
      <c r="Z73" s="958"/>
      <c r="AA73" s="958">
        <v>1103</v>
      </c>
      <c r="AB73" s="958"/>
      <c r="AC73" s="958"/>
      <c r="AD73" s="958"/>
      <c r="AE73" s="958"/>
      <c r="AF73" s="958">
        <v>1103</v>
      </c>
      <c r="AG73" s="958"/>
      <c r="AH73" s="958"/>
      <c r="AI73" s="958"/>
      <c r="AJ73" s="958"/>
      <c r="AK73" s="958">
        <v>2</v>
      </c>
      <c r="AL73" s="958"/>
      <c r="AM73" s="958"/>
      <c r="AN73" s="958"/>
      <c r="AO73" s="958"/>
      <c r="AP73" s="958" t="s">
        <v>492</v>
      </c>
      <c r="AQ73" s="958"/>
      <c r="AR73" s="958"/>
      <c r="AS73" s="958"/>
      <c r="AT73" s="958"/>
      <c r="AU73" s="958" t="s">
        <v>492</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560</v>
      </c>
      <c r="C74" s="962"/>
      <c r="D74" s="962"/>
      <c r="E74" s="962"/>
      <c r="F74" s="962"/>
      <c r="G74" s="962"/>
      <c r="H74" s="962"/>
      <c r="I74" s="962"/>
      <c r="J74" s="962"/>
      <c r="K74" s="962"/>
      <c r="L74" s="962"/>
      <c r="M74" s="962"/>
      <c r="N74" s="962"/>
      <c r="O74" s="962"/>
      <c r="P74" s="963"/>
      <c r="Q74" s="964">
        <v>6</v>
      </c>
      <c r="R74" s="958"/>
      <c r="S74" s="958"/>
      <c r="T74" s="958"/>
      <c r="U74" s="958"/>
      <c r="V74" s="958">
        <v>6</v>
      </c>
      <c r="W74" s="958"/>
      <c r="X74" s="958"/>
      <c r="Y74" s="958"/>
      <c r="Z74" s="958"/>
      <c r="AA74" s="958">
        <v>0</v>
      </c>
      <c r="AB74" s="958"/>
      <c r="AC74" s="958"/>
      <c r="AD74" s="958"/>
      <c r="AE74" s="958"/>
      <c r="AF74" s="958" t="s">
        <v>553</v>
      </c>
      <c r="AG74" s="958"/>
      <c r="AH74" s="958"/>
      <c r="AI74" s="958"/>
      <c r="AJ74" s="958"/>
      <c r="AK74" s="958" t="s">
        <v>553</v>
      </c>
      <c r="AL74" s="958"/>
      <c r="AM74" s="958"/>
      <c r="AN74" s="958"/>
      <c r="AO74" s="958"/>
      <c r="AP74" s="958" t="s">
        <v>492</v>
      </c>
      <c r="AQ74" s="958"/>
      <c r="AR74" s="958"/>
      <c r="AS74" s="958"/>
      <c r="AT74" s="958"/>
      <c r="AU74" s="958" t="s">
        <v>492</v>
      </c>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561</v>
      </c>
      <c r="C75" s="962"/>
      <c r="D75" s="962"/>
      <c r="E75" s="962"/>
      <c r="F75" s="962"/>
      <c r="G75" s="962"/>
      <c r="H75" s="962"/>
      <c r="I75" s="962"/>
      <c r="J75" s="962"/>
      <c r="K75" s="962"/>
      <c r="L75" s="962"/>
      <c r="M75" s="962"/>
      <c r="N75" s="962"/>
      <c r="O75" s="962"/>
      <c r="P75" s="963"/>
      <c r="Q75" s="965">
        <v>80</v>
      </c>
      <c r="R75" s="966"/>
      <c r="S75" s="966"/>
      <c r="T75" s="966"/>
      <c r="U75" s="967"/>
      <c r="V75" s="968">
        <v>57</v>
      </c>
      <c r="W75" s="966"/>
      <c r="X75" s="966"/>
      <c r="Y75" s="966"/>
      <c r="Z75" s="967"/>
      <c r="AA75" s="968">
        <v>23</v>
      </c>
      <c r="AB75" s="966"/>
      <c r="AC75" s="966"/>
      <c r="AD75" s="966"/>
      <c r="AE75" s="967"/>
      <c r="AF75" s="968">
        <v>23</v>
      </c>
      <c r="AG75" s="966"/>
      <c r="AH75" s="966"/>
      <c r="AI75" s="966"/>
      <c r="AJ75" s="967"/>
      <c r="AK75" s="968" t="s">
        <v>553</v>
      </c>
      <c r="AL75" s="966"/>
      <c r="AM75" s="966"/>
      <c r="AN75" s="966"/>
      <c r="AO75" s="967"/>
      <c r="AP75" s="968" t="s">
        <v>492</v>
      </c>
      <c r="AQ75" s="966"/>
      <c r="AR75" s="966"/>
      <c r="AS75" s="966"/>
      <c r="AT75" s="967"/>
      <c r="AU75" s="968" t="s">
        <v>492</v>
      </c>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562</v>
      </c>
      <c r="C76" s="962"/>
      <c r="D76" s="962"/>
      <c r="E76" s="962"/>
      <c r="F76" s="962"/>
      <c r="G76" s="962"/>
      <c r="H76" s="962"/>
      <c r="I76" s="962"/>
      <c r="J76" s="962"/>
      <c r="K76" s="962"/>
      <c r="L76" s="962"/>
      <c r="M76" s="962"/>
      <c r="N76" s="962"/>
      <c r="O76" s="962"/>
      <c r="P76" s="963"/>
      <c r="Q76" s="965">
        <v>152422</v>
      </c>
      <c r="R76" s="966"/>
      <c r="S76" s="966"/>
      <c r="T76" s="966"/>
      <c r="U76" s="967"/>
      <c r="V76" s="968">
        <v>149637</v>
      </c>
      <c r="W76" s="966"/>
      <c r="X76" s="966"/>
      <c r="Y76" s="966"/>
      <c r="Z76" s="967"/>
      <c r="AA76" s="968">
        <v>2785</v>
      </c>
      <c r="AB76" s="966"/>
      <c r="AC76" s="966"/>
      <c r="AD76" s="966"/>
      <c r="AE76" s="967"/>
      <c r="AF76" s="968">
        <v>2785</v>
      </c>
      <c r="AG76" s="966"/>
      <c r="AH76" s="966"/>
      <c r="AI76" s="966"/>
      <c r="AJ76" s="967"/>
      <c r="AK76" s="968" t="s">
        <v>553</v>
      </c>
      <c r="AL76" s="966"/>
      <c r="AM76" s="966"/>
      <c r="AN76" s="966"/>
      <c r="AO76" s="967"/>
      <c r="AP76" s="968" t="s">
        <v>492</v>
      </c>
      <c r="AQ76" s="966"/>
      <c r="AR76" s="966"/>
      <c r="AS76" s="966"/>
      <c r="AT76" s="967"/>
      <c r="AU76" s="968" t="s">
        <v>492</v>
      </c>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hidden="1"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hidden="1"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hidden="1"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hidden="1"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hidden="1"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hidden="1"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hidden="1"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hidden="1"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hidden="1"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hidden="1"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406</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3920</v>
      </c>
      <c r="AG88" s="946"/>
      <c r="AH88" s="946"/>
      <c r="AI88" s="946"/>
      <c r="AJ88" s="946"/>
      <c r="AK88" s="950"/>
      <c r="AL88" s="950"/>
      <c r="AM88" s="950"/>
      <c r="AN88" s="950"/>
      <c r="AO88" s="950"/>
      <c r="AP88" s="946">
        <v>28</v>
      </c>
      <c r="AQ88" s="946"/>
      <c r="AR88" s="946"/>
      <c r="AS88" s="946"/>
      <c r="AT88" s="946"/>
      <c r="AU88" s="946">
        <v>1</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407</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148</v>
      </c>
      <c r="CS102" s="940"/>
      <c r="CT102" s="940"/>
      <c r="CU102" s="940"/>
      <c r="CV102" s="941"/>
      <c r="CW102" s="939">
        <v>46</v>
      </c>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408</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409</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410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411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412</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413</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415</v>
      </c>
      <c r="AB109" s="883"/>
      <c r="AC109" s="883"/>
      <c r="AD109" s="883"/>
      <c r="AE109" s="884"/>
      <c r="AF109" s="885" t="s">
        <v>416</v>
      </c>
      <c r="AG109" s="883"/>
      <c r="AH109" s="883"/>
      <c r="AI109" s="883"/>
      <c r="AJ109" s="884"/>
      <c r="AK109" s="885" t="s">
        <v>294</v>
      </c>
      <c r="AL109" s="883"/>
      <c r="AM109" s="883"/>
      <c r="AN109" s="883"/>
      <c r="AO109" s="884"/>
      <c r="AP109" s="885" t="s">
        <v>417</v>
      </c>
      <c r="AQ109" s="883"/>
      <c r="AR109" s="883"/>
      <c r="AS109" s="883"/>
      <c r="AT109" s="916"/>
      <c r="AU109" s="882"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415</v>
      </c>
      <c r="BR109" s="883"/>
      <c r="BS109" s="883"/>
      <c r="BT109" s="883"/>
      <c r="BU109" s="884"/>
      <c r="BV109" s="885" t="s">
        <v>416</v>
      </c>
      <c r="BW109" s="883"/>
      <c r="BX109" s="883"/>
      <c r="BY109" s="883"/>
      <c r="BZ109" s="884"/>
      <c r="CA109" s="885" t="s">
        <v>294</v>
      </c>
      <c r="CB109" s="883"/>
      <c r="CC109" s="883"/>
      <c r="CD109" s="883"/>
      <c r="CE109" s="884"/>
      <c r="CF109" s="923" t="s">
        <v>417</v>
      </c>
      <c r="CG109" s="923"/>
      <c r="CH109" s="923"/>
      <c r="CI109" s="923"/>
      <c r="CJ109" s="923"/>
      <c r="CK109" s="885" t="s">
        <v>418</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415</v>
      </c>
      <c r="DH109" s="883"/>
      <c r="DI109" s="883"/>
      <c r="DJ109" s="883"/>
      <c r="DK109" s="884"/>
      <c r="DL109" s="885" t="s">
        <v>416</v>
      </c>
      <c r="DM109" s="883"/>
      <c r="DN109" s="883"/>
      <c r="DO109" s="883"/>
      <c r="DP109" s="884"/>
      <c r="DQ109" s="885" t="s">
        <v>294</v>
      </c>
      <c r="DR109" s="883"/>
      <c r="DS109" s="883"/>
      <c r="DT109" s="883"/>
      <c r="DU109" s="884"/>
      <c r="DV109" s="885" t="s">
        <v>417</v>
      </c>
      <c r="DW109" s="883"/>
      <c r="DX109" s="883"/>
      <c r="DY109" s="883"/>
      <c r="DZ109" s="916"/>
    </row>
    <row r="110" spans="1:131" s="224" customFormat="1" ht="26.25" customHeight="1" x14ac:dyDescent="0.15">
      <c r="A110" s="794" t="s">
        <v>419</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2007434</v>
      </c>
      <c r="AB110" s="876"/>
      <c r="AC110" s="876"/>
      <c r="AD110" s="876"/>
      <c r="AE110" s="877"/>
      <c r="AF110" s="878">
        <v>1844789</v>
      </c>
      <c r="AG110" s="876"/>
      <c r="AH110" s="876"/>
      <c r="AI110" s="876"/>
      <c r="AJ110" s="877"/>
      <c r="AK110" s="878">
        <v>1927236</v>
      </c>
      <c r="AL110" s="876"/>
      <c r="AM110" s="876"/>
      <c r="AN110" s="876"/>
      <c r="AO110" s="877"/>
      <c r="AP110" s="879">
        <v>26.9</v>
      </c>
      <c r="AQ110" s="880"/>
      <c r="AR110" s="880"/>
      <c r="AS110" s="880"/>
      <c r="AT110" s="881"/>
      <c r="AU110" s="917" t="s">
        <v>69</v>
      </c>
      <c r="AV110" s="918"/>
      <c r="AW110" s="918"/>
      <c r="AX110" s="918"/>
      <c r="AY110" s="918"/>
      <c r="AZ110" s="847" t="s">
        <v>420</v>
      </c>
      <c r="BA110" s="795"/>
      <c r="BB110" s="795"/>
      <c r="BC110" s="795"/>
      <c r="BD110" s="795"/>
      <c r="BE110" s="795"/>
      <c r="BF110" s="795"/>
      <c r="BG110" s="795"/>
      <c r="BH110" s="795"/>
      <c r="BI110" s="795"/>
      <c r="BJ110" s="795"/>
      <c r="BK110" s="795"/>
      <c r="BL110" s="795"/>
      <c r="BM110" s="795"/>
      <c r="BN110" s="795"/>
      <c r="BO110" s="795"/>
      <c r="BP110" s="796"/>
      <c r="BQ110" s="848">
        <v>17864265</v>
      </c>
      <c r="BR110" s="829"/>
      <c r="BS110" s="829"/>
      <c r="BT110" s="829"/>
      <c r="BU110" s="829"/>
      <c r="BV110" s="829">
        <v>17942175</v>
      </c>
      <c r="BW110" s="829"/>
      <c r="BX110" s="829"/>
      <c r="BY110" s="829"/>
      <c r="BZ110" s="829"/>
      <c r="CA110" s="829">
        <v>18357548</v>
      </c>
      <c r="CB110" s="829"/>
      <c r="CC110" s="829"/>
      <c r="CD110" s="829"/>
      <c r="CE110" s="829"/>
      <c r="CF110" s="853">
        <v>256</v>
      </c>
      <c r="CG110" s="854"/>
      <c r="CH110" s="854"/>
      <c r="CI110" s="854"/>
      <c r="CJ110" s="854"/>
      <c r="CK110" s="913" t="s">
        <v>421</v>
      </c>
      <c r="CL110" s="806"/>
      <c r="CM110" s="847" t="s">
        <v>422</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423</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424</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426</v>
      </c>
      <c r="B112" s="900"/>
      <c r="C112" s="739" t="s">
        <v>427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428</v>
      </c>
      <c r="BA112" s="739"/>
      <c r="BB112" s="739"/>
      <c r="BC112" s="739"/>
      <c r="BD112" s="739"/>
      <c r="BE112" s="739"/>
      <c r="BF112" s="739"/>
      <c r="BG112" s="739"/>
      <c r="BH112" s="739"/>
      <c r="BI112" s="739"/>
      <c r="BJ112" s="739"/>
      <c r="BK112" s="739"/>
      <c r="BL112" s="739"/>
      <c r="BM112" s="739"/>
      <c r="BN112" s="739"/>
      <c r="BO112" s="739"/>
      <c r="BP112" s="740"/>
      <c r="BQ112" s="803">
        <v>1801402</v>
      </c>
      <c r="BR112" s="804"/>
      <c r="BS112" s="804"/>
      <c r="BT112" s="804"/>
      <c r="BU112" s="804"/>
      <c r="BV112" s="804">
        <v>2109787</v>
      </c>
      <c r="BW112" s="804"/>
      <c r="BX112" s="804"/>
      <c r="BY112" s="804"/>
      <c r="BZ112" s="804"/>
      <c r="CA112" s="804">
        <v>1968259</v>
      </c>
      <c r="CB112" s="804"/>
      <c r="CC112" s="804"/>
      <c r="CD112" s="804"/>
      <c r="CE112" s="804"/>
      <c r="CF112" s="862">
        <v>27.4</v>
      </c>
      <c r="CG112" s="863"/>
      <c r="CH112" s="863"/>
      <c r="CI112" s="863"/>
      <c r="CJ112" s="863"/>
      <c r="CK112" s="914"/>
      <c r="CL112" s="808"/>
      <c r="CM112" s="802" t="s">
        <v>429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430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279851</v>
      </c>
      <c r="AB113" s="906"/>
      <c r="AC113" s="906"/>
      <c r="AD113" s="906"/>
      <c r="AE113" s="907"/>
      <c r="AF113" s="908">
        <v>282021</v>
      </c>
      <c r="AG113" s="906"/>
      <c r="AH113" s="906"/>
      <c r="AI113" s="906"/>
      <c r="AJ113" s="907"/>
      <c r="AK113" s="908">
        <v>258478</v>
      </c>
      <c r="AL113" s="906"/>
      <c r="AM113" s="906"/>
      <c r="AN113" s="906"/>
      <c r="AO113" s="907"/>
      <c r="AP113" s="909">
        <v>3.6</v>
      </c>
      <c r="AQ113" s="910"/>
      <c r="AR113" s="910"/>
      <c r="AS113" s="910"/>
      <c r="AT113" s="911"/>
      <c r="AU113" s="919"/>
      <c r="AV113" s="920"/>
      <c r="AW113" s="920"/>
      <c r="AX113" s="920"/>
      <c r="AY113" s="920"/>
      <c r="AZ113" s="802" t="s">
        <v>431</v>
      </c>
      <c r="BA113" s="739"/>
      <c r="BB113" s="739"/>
      <c r="BC113" s="739"/>
      <c r="BD113" s="739"/>
      <c r="BE113" s="739"/>
      <c r="BF113" s="739"/>
      <c r="BG113" s="739"/>
      <c r="BH113" s="739"/>
      <c r="BI113" s="739"/>
      <c r="BJ113" s="739"/>
      <c r="BK113" s="739"/>
      <c r="BL113" s="739"/>
      <c r="BM113" s="739"/>
      <c r="BN113" s="739"/>
      <c r="BO113" s="739"/>
      <c r="BP113" s="740"/>
      <c r="BQ113" s="803">
        <v>3561</v>
      </c>
      <c r="BR113" s="804"/>
      <c r="BS113" s="804"/>
      <c r="BT113" s="804"/>
      <c r="BU113" s="804"/>
      <c r="BV113" s="804">
        <v>2350</v>
      </c>
      <c r="BW113" s="804"/>
      <c r="BX113" s="804"/>
      <c r="BY113" s="804"/>
      <c r="BZ113" s="804"/>
      <c r="CA113" s="804">
        <v>1131</v>
      </c>
      <c r="CB113" s="804"/>
      <c r="CC113" s="804"/>
      <c r="CD113" s="804"/>
      <c r="CE113" s="804"/>
      <c r="CF113" s="862">
        <v>0</v>
      </c>
      <c r="CG113" s="863"/>
      <c r="CH113" s="863"/>
      <c r="CI113" s="863"/>
      <c r="CJ113" s="863"/>
      <c r="CK113" s="914"/>
      <c r="CL113" s="808"/>
      <c r="CM113" s="802" t="s">
        <v>432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1253</v>
      </c>
      <c r="AB114" s="767"/>
      <c r="AC114" s="767"/>
      <c r="AD114" s="767"/>
      <c r="AE114" s="768"/>
      <c r="AF114" s="769">
        <v>1249</v>
      </c>
      <c r="AG114" s="767"/>
      <c r="AH114" s="767"/>
      <c r="AI114" s="767"/>
      <c r="AJ114" s="768"/>
      <c r="AK114" s="769">
        <v>1251</v>
      </c>
      <c r="AL114" s="767"/>
      <c r="AM114" s="767"/>
      <c r="AN114" s="767"/>
      <c r="AO114" s="768"/>
      <c r="AP114" s="811">
        <v>0</v>
      </c>
      <c r="AQ114" s="812"/>
      <c r="AR114" s="812"/>
      <c r="AS114" s="812"/>
      <c r="AT114" s="813"/>
      <c r="AU114" s="919"/>
      <c r="AV114" s="920"/>
      <c r="AW114" s="920"/>
      <c r="AX114" s="920"/>
      <c r="AY114" s="920"/>
      <c r="AZ114" s="802" t="s">
        <v>434</v>
      </c>
      <c r="BA114" s="739"/>
      <c r="BB114" s="739"/>
      <c r="BC114" s="739"/>
      <c r="BD114" s="739"/>
      <c r="BE114" s="739"/>
      <c r="BF114" s="739"/>
      <c r="BG114" s="739"/>
      <c r="BH114" s="739"/>
      <c r="BI114" s="739"/>
      <c r="BJ114" s="739"/>
      <c r="BK114" s="739"/>
      <c r="BL114" s="739"/>
      <c r="BM114" s="739"/>
      <c r="BN114" s="739"/>
      <c r="BO114" s="739"/>
      <c r="BP114" s="740"/>
      <c r="BQ114" s="803">
        <v>1478140</v>
      </c>
      <c r="BR114" s="804"/>
      <c r="BS114" s="804"/>
      <c r="BT114" s="804"/>
      <c r="BU114" s="804"/>
      <c r="BV114" s="804">
        <v>1522133</v>
      </c>
      <c r="BW114" s="804"/>
      <c r="BX114" s="804"/>
      <c r="BY114" s="804"/>
      <c r="BZ114" s="804"/>
      <c r="CA114" s="804">
        <v>1527890</v>
      </c>
      <c r="CB114" s="804"/>
      <c r="CC114" s="804"/>
      <c r="CD114" s="804"/>
      <c r="CE114" s="804"/>
      <c r="CF114" s="862">
        <v>21.3</v>
      </c>
      <c r="CG114" s="863"/>
      <c r="CH114" s="863"/>
      <c r="CI114" s="863"/>
      <c r="CJ114" s="863"/>
      <c r="CK114" s="914"/>
      <c r="CL114" s="808"/>
      <c r="CM114" s="802" t="s">
        <v>435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27</v>
      </c>
      <c r="AB115" s="906"/>
      <c r="AC115" s="906"/>
      <c r="AD115" s="906"/>
      <c r="AE115" s="907"/>
      <c r="AF115" s="908">
        <v>20</v>
      </c>
      <c r="AG115" s="906"/>
      <c r="AH115" s="906"/>
      <c r="AI115" s="906"/>
      <c r="AJ115" s="907"/>
      <c r="AK115" s="908">
        <v>14</v>
      </c>
      <c r="AL115" s="906"/>
      <c r="AM115" s="906"/>
      <c r="AN115" s="906"/>
      <c r="AO115" s="907"/>
      <c r="AP115" s="909">
        <v>0</v>
      </c>
      <c r="AQ115" s="910"/>
      <c r="AR115" s="910"/>
      <c r="AS115" s="910"/>
      <c r="AT115" s="911"/>
      <c r="AU115" s="919"/>
      <c r="AV115" s="920"/>
      <c r="AW115" s="920"/>
      <c r="AX115" s="920"/>
      <c r="AY115" s="920"/>
      <c r="AZ115" s="802" t="s">
        <v>437</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278</v>
      </c>
      <c r="AB116" s="767"/>
      <c r="AC116" s="767"/>
      <c r="AD116" s="767"/>
      <c r="AE116" s="768"/>
      <c r="AF116" s="769">
        <v>240</v>
      </c>
      <c r="AG116" s="767"/>
      <c r="AH116" s="767"/>
      <c r="AI116" s="767"/>
      <c r="AJ116" s="768"/>
      <c r="AK116" s="769">
        <v>376</v>
      </c>
      <c r="AL116" s="767"/>
      <c r="AM116" s="767"/>
      <c r="AN116" s="767"/>
      <c r="AO116" s="768"/>
      <c r="AP116" s="811">
        <v>0</v>
      </c>
      <c r="AQ116" s="812"/>
      <c r="AR116" s="812"/>
      <c r="AS116" s="812"/>
      <c r="AT116" s="813"/>
      <c r="AU116" s="919"/>
      <c r="AV116" s="920"/>
      <c r="AW116" s="920"/>
      <c r="AX116" s="920"/>
      <c r="AY116" s="920"/>
      <c r="AZ116" s="896" t="s">
        <v>440</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442</v>
      </c>
      <c r="Z117" s="884"/>
      <c r="AA117" s="889">
        <v>2288843</v>
      </c>
      <c r="AB117" s="890"/>
      <c r="AC117" s="890"/>
      <c r="AD117" s="890"/>
      <c r="AE117" s="891"/>
      <c r="AF117" s="892">
        <v>2128319</v>
      </c>
      <c r="AG117" s="890"/>
      <c r="AH117" s="890"/>
      <c r="AI117" s="890"/>
      <c r="AJ117" s="891"/>
      <c r="AK117" s="892">
        <v>2187355</v>
      </c>
      <c r="AL117" s="890"/>
      <c r="AM117" s="890"/>
      <c r="AN117" s="890"/>
      <c r="AO117" s="891"/>
      <c r="AP117" s="893"/>
      <c r="AQ117" s="894"/>
      <c r="AR117" s="894"/>
      <c r="AS117" s="894"/>
      <c r="AT117" s="895"/>
      <c r="AU117" s="919"/>
      <c r="AV117" s="920"/>
      <c r="AW117" s="920"/>
      <c r="AX117" s="920"/>
      <c r="AY117" s="920"/>
      <c r="AZ117" s="850" t="s">
        <v>443</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418</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415</v>
      </c>
      <c r="AB118" s="883"/>
      <c r="AC118" s="883"/>
      <c r="AD118" s="883"/>
      <c r="AE118" s="884"/>
      <c r="AF118" s="885" t="s">
        <v>416</v>
      </c>
      <c r="AG118" s="883"/>
      <c r="AH118" s="883"/>
      <c r="AI118" s="883"/>
      <c r="AJ118" s="884"/>
      <c r="AK118" s="885" t="s">
        <v>294</v>
      </c>
      <c r="AL118" s="883"/>
      <c r="AM118" s="883"/>
      <c r="AN118" s="883"/>
      <c r="AO118" s="884"/>
      <c r="AP118" s="886" t="s">
        <v>417</v>
      </c>
      <c r="AQ118" s="887"/>
      <c r="AR118" s="887"/>
      <c r="AS118" s="887"/>
      <c r="AT118" s="888"/>
      <c r="AU118" s="919"/>
      <c r="AV118" s="920"/>
      <c r="AW118" s="920"/>
      <c r="AX118" s="920"/>
      <c r="AY118" s="920"/>
      <c r="AZ118" s="825" t="s">
        <v>445</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421</v>
      </c>
      <c r="B119" s="806"/>
      <c r="C119" s="847" t="s">
        <v>422</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447</v>
      </c>
      <c r="BP119" s="865"/>
      <c r="BQ119" s="866">
        <v>21147368</v>
      </c>
      <c r="BR119" s="832"/>
      <c r="BS119" s="832"/>
      <c r="BT119" s="832"/>
      <c r="BU119" s="832"/>
      <c r="BV119" s="832">
        <v>21576445</v>
      </c>
      <c r="BW119" s="832"/>
      <c r="BX119" s="832"/>
      <c r="BY119" s="832"/>
      <c r="BZ119" s="832"/>
      <c r="CA119" s="832">
        <v>21854828</v>
      </c>
      <c r="CB119" s="832"/>
      <c r="CC119" s="832"/>
      <c r="CD119" s="832"/>
      <c r="CE119" s="832"/>
      <c r="CF119" s="735"/>
      <c r="CG119" s="736"/>
      <c r="CH119" s="736"/>
      <c r="CI119" s="736"/>
      <c r="CJ119" s="821"/>
      <c r="CK119" s="915"/>
      <c r="CL119" s="810"/>
      <c r="CM119" s="825" t="s">
        <v>448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449</v>
      </c>
      <c r="AV120" s="868"/>
      <c r="AW120" s="868"/>
      <c r="AX120" s="868"/>
      <c r="AY120" s="869"/>
      <c r="AZ120" s="847" t="s">
        <v>450</v>
      </c>
      <c r="BA120" s="795"/>
      <c r="BB120" s="795"/>
      <c r="BC120" s="795"/>
      <c r="BD120" s="795"/>
      <c r="BE120" s="795"/>
      <c r="BF120" s="795"/>
      <c r="BG120" s="795"/>
      <c r="BH120" s="795"/>
      <c r="BI120" s="795"/>
      <c r="BJ120" s="795"/>
      <c r="BK120" s="795"/>
      <c r="BL120" s="795"/>
      <c r="BM120" s="795"/>
      <c r="BN120" s="795"/>
      <c r="BO120" s="795"/>
      <c r="BP120" s="796"/>
      <c r="BQ120" s="848">
        <v>11510358</v>
      </c>
      <c r="BR120" s="829"/>
      <c r="BS120" s="829"/>
      <c r="BT120" s="829"/>
      <c r="BU120" s="829"/>
      <c r="BV120" s="829">
        <v>11709121</v>
      </c>
      <c r="BW120" s="829"/>
      <c r="BX120" s="829"/>
      <c r="BY120" s="829"/>
      <c r="BZ120" s="829"/>
      <c r="CA120" s="829">
        <v>11926841</v>
      </c>
      <c r="CB120" s="829"/>
      <c r="CC120" s="829"/>
      <c r="CD120" s="829"/>
      <c r="CE120" s="829"/>
      <c r="CF120" s="853">
        <v>166.3</v>
      </c>
      <c r="CG120" s="854"/>
      <c r="CH120" s="854"/>
      <c r="CI120" s="854"/>
      <c r="CJ120" s="854"/>
      <c r="CK120" s="855" t="s">
        <v>451</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1440590</v>
      </c>
      <c r="DH120" s="829"/>
      <c r="DI120" s="829"/>
      <c r="DJ120" s="829"/>
      <c r="DK120" s="829"/>
      <c r="DL120" s="829">
        <v>1748112</v>
      </c>
      <c r="DM120" s="829"/>
      <c r="DN120" s="829"/>
      <c r="DO120" s="829"/>
      <c r="DP120" s="829"/>
      <c r="DQ120" s="829">
        <v>1628386</v>
      </c>
      <c r="DR120" s="829"/>
      <c r="DS120" s="829"/>
      <c r="DT120" s="829"/>
      <c r="DU120" s="829"/>
      <c r="DV120" s="830">
        <v>22.7</v>
      </c>
      <c r="DW120" s="830"/>
      <c r="DX120" s="830"/>
      <c r="DY120" s="830"/>
      <c r="DZ120" s="831"/>
    </row>
    <row r="121" spans="1:130" s="224" customFormat="1" ht="26.25" customHeight="1" x14ac:dyDescent="0.15">
      <c r="A121" s="807"/>
      <c r="B121" s="808"/>
      <c r="C121" s="850" t="s">
        <v>452</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453</v>
      </c>
      <c r="BA121" s="739"/>
      <c r="BB121" s="739"/>
      <c r="BC121" s="739"/>
      <c r="BD121" s="739"/>
      <c r="BE121" s="739"/>
      <c r="BF121" s="739"/>
      <c r="BG121" s="739"/>
      <c r="BH121" s="739"/>
      <c r="BI121" s="739"/>
      <c r="BJ121" s="739"/>
      <c r="BK121" s="739"/>
      <c r="BL121" s="739"/>
      <c r="BM121" s="739"/>
      <c r="BN121" s="739"/>
      <c r="BO121" s="739"/>
      <c r="BP121" s="740"/>
      <c r="BQ121" s="803">
        <v>615710</v>
      </c>
      <c r="BR121" s="804"/>
      <c r="BS121" s="804"/>
      <c r="BT121" s="804"/>
      <c r="BU121" s="804"/>
      <c r="BV121" s="804">
        <v>575123</v>
      </c>
      <c r="BW121" s="804"/>
      <c r="BX121" s="804"/>
      <c r="BY121" s="804"/>
      <c r="BZ121" s="804"/>
      <c r="CA121" s="804">
        <v>595713</v>
      </c>
      <c r="CB121" s="804"/>
      <c r="CC121" s="804"/>
      <c r="CD121" s="804"/>
      <c r="CE121" s="804"/>
      <c r="CF121" s="862">
        <v>8.3000000000000007</v>
      </c>
      <c r="CG121" s="863"/>
      <c r="CH121" s="863"/>
      <c r="CI121" s="863"/>
      <c r="CJ121" s="863"/>
      <c r="CK121" s="856"/>
      <c r="CL121" s="842"/>
      <c r="CM121" s="842"/>
      <c r="CN121" s="842"/>
      <c r="CO121" s="843"/>
      <c r="CP121" s="822" t="s">
        <v>398</v>
      </c>
      <c r="CQ121" s="823"/>
      <c r="CR121" s="823"/>
      <c r="CS121" s="823"/>
      <c r="CT121" s="823"/>
      <c r="CU121" s="823"/>
      <c r="CV121" s="823"/>
      <c r="CW121" s="823"/>
      <c r="CX121" s="823"/>
      <c r="CY121" s="823"/>
      <c r="CZ121" s="823"/>
      <c r="DA121" s="823"/>
      <c r="DB121" s="823"/>
      <c r="DC121" s="823"/>
      <c r="DD121" s="823"/>
      <c r="DE121" s="823"/>
      <c r="DF121" s="824"/>
      <c r="DG121" s="803">
        <v>186415</v>
      </c>
      <c r="DH121" s="804"/>
      <c r="DI121" s="804"/>
      <c r="DJ121" s="804"/>
      <c r="DK121" s="804"/>
      <c r="DL121" s="804">
        <v>171288</v>
      </c>
      <c r="DM121" s="804"/>
      <c r="DN121" s="804"/>
      <c r="DO121" s="804"/>
      <c r="DP121" s="804"/>
      <c r="DQ121" s="804">
        <v>155840</v>
      </c>
      <c r="DR121" s="804"/>
      <c r="DS121" s="804"/>
      <c r="DT121" s="804"/>
      <c r="DU121" s="804"/>
      <c r="DV121" s="781">
        <v>2.2000000000000002</v>
      </c>
      <c r="DW121" s="781"/>
      <c r="DX121" s="781"/>
      <c r="DY121" s="781"/>
      <c r="DZ121" s="782"/>
    </row>
    <row r="122" spans="1:130" s="224" customFormat="1" ht="26.25" customHeight="1" x14ac:dyDescent="0.15">
      <c r="A122" s="807"/>
      <c r="B122" s="808"/>
      <c r="C122" s="802" t="s">
        <v>435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454</v>
      </c>
      <c r="BA122" s="826"/>
      <c r="BB122" s="826"/>
      <c r="BC122" s="826"/>
      <c r="BD122" s="826"/>
      <c r="BE122" s="826"/>
      <c r="BF122" s="826"/>
      <c r="BG122" s="826"/>
      <c r="BH122" s="826"/>
      <c r="BI122" s="826"/>
      <c r="BJ122" s="826"/>
      <c r="BK122" s="826"/>
      <c r="BL122" s="826"/>
      <c r="BM122" s="826"/>
      <c r="BN122" s="826"/>
      <c r="BO122" s="826"/>
      <c r="BP122" s="827"/>
      <c r="BQ122" s="866">
        <v>15203818</v>
      </c>
      <c r="BR122" s="832"/>
      <c r="BS122" s="832"/>
      <c r="BT122" s="832"/>
      <c r="BU122" s="832"/>
      <c r="BV122" s="832">
        <v>14808164</v>
      </c>
      <c r="BW122" s="832"/>
      <c r="BX122" s="832"/>
      <c r="BY122" s="832"/>
      <c r="BZ122" s="832"/>
      <c r="CA122" s="832">
        <v>15061530</v>
      </c>
      <c r="CB122" s="832"/>
      <c r="CC122" s="832"/>
      <c r="CD122" s="832"/>
      <c r="CE122" s="832"/>
      <c r="CF122" s="833">
        <v>210</v>
      </c>
      <c r="CG122" s="834"/>
      <c r="CH122" s="834"/>
      <c r="CI122" s="834"/>
      <c r="CJ122" s="834"/>
      <c r="CK122" s="856"/>
      <c r="CL122" s="842"/>
      <c r="CM122" s="842"/>
      <c r="CN122" s="842"/>
      <c r="CO122" s="843"/>
      <c r="CP122" s="822" t="s">
        <v>389</v>
      </c>
      <c r="CQ122" s="823"/>
      <c r="CR122" s="823"/>
      <c r="CS122" s="823"/>
      <c r="CT122" s="823"/>
      <c r="CU122" s="823"/>
      <c r="CV122" s="823"/>
      <c r="CW122" s="823"/>
      <c r="CX122" s="823"/>
      <c r="CY122" s="823"/>
      <c r="CZ122" s="823"/>
      <c r="DA122" s="823"/>
      <c r="DB122" s="823"/>
      <c r="DC122" s="823"/>
      <c r="DD122" s="823"/>
      <c r="DE122" s="823"/>
      <c r="DF122" s="824"/>
      <c r="DG122" s="803">
        <v>82467</v>
      </c>
      <c r="DH122" s="804"/>
      <c r="DI122" s="804"/>
      <c r="DJ122" s="804"/>
      <c r="DK122" s="804"/>
      <c r="DL122" s="804">
        <v>110636</v>
      </c>
      <c r="DM122" s="804"/>
      <c r="DN122" s="804"/>
      <c r="DO122" s="804"/>
      <c r="DP122" s="804"/>
      <c r="DQ122" s="804">
        <v>114735</v>
      </c>
      <c r="DR122" s="804"/>
      <c r="DS122" s="804"/>
      <c r="DT122" s="804"/>
      <c r="DU122" s="804"/>
      <c r="DV122" s="781">
        <v>1.6</v>
      </c>
      <c r="DW122" s="781"/>
      <c r="DX122" s="781"/>
      <c r="DY122" s="781"/>
      <c r="DZ122" s="782"/>
    </row>
    <row r="123" spans="1:130" s="224" customFormat="1" ht="26.25" customHeight="1" x14ac:dyDescent="0.15">
      <c r="A123" s="807"/>
      <c r="B123" s="808"/>
      <c r="C123" s="802" t="s">
        <v>441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455</v>
      </c>
      <c r="BP123" s="865"/>
      <c r="BQ123" s="819">
        <v>27329886</v>
      </c>
      <c r="BR123" s="820"/>
      <c r="BS123" s="820"/>
      <c r="BT123" s="820"/>
      <c r="BU123" s="820"/>
      <c r="BV123" s="820">
        <v>27092408</v>
      </c>
      <c r="BW123" s="820"/>
      <c r="BX123" s="820"/>
      <c r="BY123" s="820"/>
      <c r="BZ123" s="820"/>
      <c r="CA123" s="820">
        <v>27584084</v>
      </c>
      <c r="CB123" s="820"/>
      <c r="CC123" s="820"/>
      <c r="CD123" s="820"/>
      <c r="CE123" s="820"/>
      <c r="CF123" s="735"/>
      <c r="CG123" s="736"/>
      <c r="CH123" s="736"/>
      <c r="CI123" s="736"/>
      <c r="CJ123" s="821"/>
      <c r="CK123" s="856"/>
      <c r="CL123" s="842"/>
      <c r="CM123" s="842"/>
      <c r="CN123" s="842"/>
      <c r="CO123" s="843"/>
      <c r="CP123" s="822" t="s">
        <v>400</v>
      </c>
      <c r="CQ123" s="823"/>
      <c r="CR123" s="823"/>
      <c r="CS123" s="823"/>
      <c r="CT123" s="823"/>
      <c r="CU123" s="823"/>
      <c r="CV123" s="823"/>
      <c r="CW123" s="823"/>
      <c r="CX123" s="823"/>
      <c r="CY123" s="823"/>
      <c r="CZ123" s="823"/>
      <c r="DA123" s="823"/>
      <c r="DB123" s="823"/>
      <c r="DC123" s="823"/>
      <c r="DD123" s="823"/>
      <c r="DE123" s="823"/>
      <c r="DF123" s="824"/>
      <c r="DG123" s="766">
        <v>89055</v>
      </c>
      <c r="DH123" s="767"/>
      <c r="DI123" s="767"/>
      <c r="DJ123" s="767"/>
      <c r="DK123" s="768"/>
      <c r="DL123" s="769">
        <v>77019</v>
      </c>
      <c r="DM123" s="767"/>
      <c r="DN123" s="767"/>
      <c r="DO123" s="767"/>
      <c r="DP123" s="768"/>
      <c r="DQ123" s="769">
        <v>66375</v>
      </c>
      <c r="DR123" s="767"/>
      <c r="DS123" s="767"/>
      <c r="DT123" s="767"/>
      <c r="DU123" s="768"/>
      <c r="DV123" s="811">
        <v>0.9</v>
      </c>
      <c r="DW123" s="812"/>
      <c r="DX123" s="812"/>
      <c r="DY123" s="812"/>
      <c r="DZ123" s="813"/>
    </row>
    <row r="124" spans="1:130" s="224" customFormat="1" ht="26.25" customHeight="1" thickBot="1" x14ac:dyDescent="0.2">
      <c r="A124" s="807"/>
      <c r="B124" s="808"/>
      <c r="C124" s="802" t="s">
        <v>444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v>1</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456</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457</v>
      </c>
      <c r="CQ124" s="823"/>
      <c r="CR124" s="823"/>
      <c r="CS124" s="823"/>
      <c r="CT124" s="823"/>
      <c r="CU124" s="823"/>
      <c r="CV124" s="823"/>
      <c r="CW124" s="823"/>
      <c r="CX124" s="823"/>
      <c r="CY124" s="823"/>
      <c r="CZ124" s="823"/>
      <c r="DA124" s="823"/>
      <c r="DB124" s="823"/>
      <c r="DC124" s="823"/>
      <c r="DD124" s="823"/>
      <c r="DE124" s="823"/>
      <c r="DF124" s="824"/>
      <c r="DG124" s="750">
        <v>2875</v>
      </c>
      <c r="DH124" s="751"/>
      <c r="DI124" s="751"/>
      <c r="DJ124" s="751"/>
      <c r="DK124" s="752"/>
      <c r="DL124" s="753">
        <v>2732</v>
      </c>
      <c r="DM124" s="751"/>
      <c r="DN124" s="751"/>
      <c r="DO124" s="751"/>
      <c r="DP124" s="752"/>
      <c r="DQ124" s="753">
        <v>2923</v>
      </c>
      <c r="DR124" s="751"/>
      <c r="DS124" s="751"/>
      <c r="DT124" s="751"/>
      <c r="DU124" s="752"/>
      <c r="DV124" s="835">
        <v>0</v>
      </c>
      <c r="DW124" s="836"/>
      <c r="DX124" s="836"/>
      <c r="DY124" s="836"/>
      <c r="DZ124" s="837"/>
    </row>
    <row r="125" spans="1:130" s="224" customFormat="1" ht="26.25" customHeight="1" x14ac:dyDescent="0.15">
      <c r="A125" s="807"/>
      <c r="B125" s="808"/>
      <c r="C125" s="802" t="s">
        <v>446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458</v>
      </c>
      <c r="CL125" s="839"/>
      <c r="CM125" s="839"/>
      <c r="CN125" s="839"/>
      <c r="CO125" s="840"/>
      <c r="CP125" s="847" t="s">
        <v>459</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448</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460</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26</v>
      </c>
      <c r="AB127" s="767"/>
      <c r="AC127" s="767"/>
      <c r="AD127" s="767"/>
      <c r="AE127" s="768"/>
      <c r="AF127" s="769">
        <v>20</v>
      </c>
      <c r="AG127" s="767"/>
      <c r="AH127" s="767"/>
      <c r="AI127" s="767"/>
      <c r="AJ127" s="768"/>
      <c r="AK127" s="769">
        <v>14</v>
      </c>
      <c r="AL127" s="767"/>
      <c r="AM127" s="767"/>
      <c r="AN127" s="767"/>
      <c r="AO127" s="768"/>
      <c r="AP127" s="811">
        <v>0</v>
      </c>
      <c r="AQ127" s="812"/>
      <c r="AR127" s="812"/>
      <c r="AS127" s="812"/>
      <c r="AT127" s="813"/>
      <c r="AU127" s="226"/>
      <c r="AV127" s="226"/>
      <c r="AW127" s="226"/>
      <c r="AX127" s="828" t="s">
        <v>462</v>
      </c>
      <c r="AY127" s="799"/>
      <c r="AZ127" s="799"/>
      <c r="BA127" s="799"/>
      <c r="BB127" s="799"/>
      <c r="BC127" s="799"/>
      <c r="BD127" s="799"/>
      <c r="BE127" s="800"/>
      <c r="BF127" s="798" t="s">
        <v>463</v>
      </c>
      <c r="BG127" s="799"/>
      <c r="BH127" s="799"/>
      <c r="BI127" s="799"/>
      <c r="BJ127" s="799"/>
      <c r="BK127" s="799"/>
      <c r="BL127" s="800"/>
      <c r="BM127" s="798" t="s">
        <v>464</v>
      </c>
      <c r="BN127" s="799"/>
      <c r="BO127" s="799"/>
      <c r="BP127" s="799"/>
      <c r="BQ127" s="799"/>
      <c r="BR127" s="799"/>
      <c r="BS127" s="800"/>
      <c r="BT127" s="798" t="s">
        <v>465</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466</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467</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468</v>
      </c>
      <c r="X128" s="785"/>
      <c r="Y128" s="785"/>
      <c r="Z128" s="786"/>
      <c r="AA128" s="787">
        <v>52339</v>
      </c>
      <c r="AB128" s="788"/>
      <c r="AC128" s="788"/>
      <c r="AD128" s="788"/>
      <c r="AE128" s="789"/>
      <c r="AF128" s="790">
        <v>51854</v>
      </c>
      <c r="AG128" s="788"/>
      <c r="AH128" s="788"/>
      <c r="AI128" s="788"/>
      <c r="AJ128" s="789"/>
      <c r="AK128" s="790">
        <v>61986</v>
      </c>
      <c r="AL128" s="788"/>
      <c r="AM128" s="788"/>
      <c r="AN128" s="788"/>
      <c r="AO128" s="789"/>
      <c r="AP128" s="791"/>
      <c r="AQ128" s="792"/>
      <c r="AR128" s="792"/>
      <c r="AS128" s="792"/>
      <c r="AT128" s="793"/>
      <c r="AU128" s="226"/>
      <c r="AV128" s="226"/>
      <c r="AW128" s="226"/>
      <c r="AX128" s="794" t="s">
        <v>469</v>
      </c>
      <c r="AY128" s="795"/>
      <c r="AZ128" s="795"/>
      <c r="BA128" s="795"/>
      <c r="BB128" s="795"/>
      <c r="BC128" s="795"/>
      <c r="BD128" s="795"/>
      <c r="BE128" s="796"/>
      <c r="BF128" s="773" t="s">
        <v>122</v>
      </c>
      <c r="BG128" s="774"/>
      <c r="BH128" s="774"/>
      <c r="BI128" s="774"/>
      <c r="BJ128" s="774"/>
      <c r="BK128" s="774"/>
      <c r="BL128" s="797"/>
      <c r="BM128" s="773">
        <v>13.57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470</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471</v>
      </c>
      <c r="X129" s="764"/>
      <c r="Y129" s="764"/>
      <c r="Z129" s="765"/>
      <c r="AA129" s="766">
        <v>9322908</v>
      </c>
      <c r="AB129" s="767"/>
      <c r="AC129" s="767"/>
      <c r="AD129" s="767"/>
      <c r="AE129" s="768"/>
      <c r="AF129" s="769">
        <v>8878316</v>
      </c>
      <c r="AG129" s="767"/>
      <c r="AH129" s="767"/>
      <c r="AI129" s="767"/>
      <c r="AJ129" s="768"/>
      <c r="AK129" s="769">
        <v>8755027</v>
      </c>
      <c r="AL129" s="767"/>
      <c r="AM129" s="767"/>
      <c r="AN129" s="767"/>
      <c r="AO129" s="768"/>
      <c r="AP129" s="770"/>
      <c r="AQ129" s="771"/>
      <c r="AR129" s="771"/>
      <c r="AS129" s="771"/>
      <c r="AT129" s="772"/>
      <c r="AU129" s="227"/>
      <c r="AV129" s="227"/>
      <c r="AW129" s="227"/>
      <c r="AX129" s="738" t="s">
        <v>472</v>
      </c>
      <c r="AY129" s="739"/>
      <c r="AZ129" s="739"/>
      <c r="BA129" s="739"/>
      <c r="BB129" s="739"/>
      <c r="BC129" s="739"/>
      <c r="BD129" s="739"/>
      <c r="BE129" s="740"/>
      <c r="BF129" s="757" t="s">
        <v>122</v>
      </c>
      <c r="BG129" s="758"/>
      <c r="BH129" s="758"/>
      <c r="BI129" s="758"/>
      <c r="BJ129" s="758"/>
      <c r="BK129" s="758"/>
      <c r="BL129" s="759"/>
      <c r="BM129" s="757">
        <v>18.57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473</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474</v>
      </c>
      <c r="X130" s="764"/>
      <c r="Y130" s="764"/>
      <c r="Z130" s="765"/>
      <c r="AA130" s="766">
        <v>1780843</v>
      </c>
      <c r="AB130" s="767"/>
      <c r="AC130" s="767"/>
      <c r="AD130" s="767"/>
      <c r="AE130" s="768"/>
      <c r="AF130" s="769">
        <v>1620007</v>
      </c>
      <c r="AG130" s="767"/>
      <c r="AH130" s="767"/>
      <c r="AI130" s="767"/>
      <c r="AJ130" s="768"/>
      <c r="AK130" s="769">
        <v>1583143</v>
      </c>
      <c r="AL130" s="767"/>
      <c r="AM130" s="767"/>
      <c r="AN130" s="767"/>
      <c r="AO130" s="768"/>
      <c r="AP130" s="770"/>
      <c r="AQ130" s="771"/>
      <c r="AR130" s="771"/>
      <c r="AS130" s="771"/>
      <c r="AT130" s="772"/>
      <c r="AU130" s="227"/>
      <c r="AV130" s="227"/>
      <c r="AW130" s="227"/>
      <c r="AX130" s="738" t="s">
        <v>475</v>
      </c>
      <c r="AY130" s="739"/>
      <c r="AZ130" s="739"/>
      <c r="BA130" s="739"/>
      <c r="BB130" s="739"/>
      <c r="BC130" s="739"/>
      <c r="BD130" s="739"/>
      <c r="BE130" s="740"/>
      <c r="BF130" s="741">
        <v>6.6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476</v>
      </c>
      <c r="X131" s="748"/>
      <c r="Y131" s="748"/>
      <c r="Z131" s="749"/>
      <c r="AA131" s="750">
        <v>7542065</v>
      </c>
      <c r="AB131" s="751"/>
      <c r="AC131" s="751"/>
      <c r="AD131" s="751"/>
      <c r="AE131" s="752"/>
      <c r="AF131" s="753">
        <v>7258309</v>
      </c>
      <c r="AG131" s="751"/>
      <c r="AH131" s="751"/>
      <c r="AI131" s="751"/>
      <c r="AJ131" s="752"/>
      <c r="AK131" s="753">
        <v>7171884</v>
      </c>
      <c r="AL131" s="751"/>
      <c r="AM131" s="751"/>
      <c r="AN131" s="751"/>
      <c r="AO131" s="752"/>
      <c r="AP131" s="754"/>
      <c r="AQ131" s="755"/>
      <c r="AR131" s="755"/>
      <c r="AS131" s="755"/>
      <c r="AT131" s="756"/>
      <c r="AU131" s="227"/>
      <c r="AV131" s="227"/>
      <c r="AW131" s="227"/>
      <c r="AX131" s="716" t="s">
        <v>477</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478</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479</v>
      </c>
      <c r="W132" s="729"/>
      <c r="X132" s="729"/>
      <c r="Y132" s="729"/>
      <c r="Z132" s="730"/>
      <c r="AA132" s="731">
        <v>6.041594709</v>
      </c>
      <c r="AB132" s="732"/>
      <c r="AC132" s="732"/>
      <c r="AD132" s="732"/>
      <c r="AE132" s="733"/>
      <c r="AF132" s="734">
        <v>6.2887650549999998</v>
      </c>
      <c r="AG132" s="732"/>
      <c r="AH132" s="732"/>
      <c r="AI132" s="732"/>
      <c r="AJ132" s="733"/>
      <c r="AK132" s="734">
        <v>7.5604401860000001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480</v>
      </c>
      <c r="W133" s="708"/>
      <c r="X133" s="708"/>
      <c r="Y133" s="708"/>
      <c r="Z133" s="709"/>
      <c r="AA133" s="710">
        <v>6.1</v>
      </c>
      <c r="AB133" s="711"/>
      <c r="AC133" s="711"/>
      <c r="AD133" s="711"/>
      <c r="AE133" s="712"/>
      <c r="AF133" s="710">
        <v>6</v>
      </c>
      <c r="AG133" s="711"/>
      <c r="AH133" s="711"/>
      <c r="AI133" s="711"/>
      <c r="AJ133" s="712"/>
      <c r="AK133" s="710">
        <v>6.6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8UcjuhhWxIg+/WkvHxpidbvgqpOOrxgQ9GM0TvXMTtNwndmsrTocYhWAf6pap6m9WcCYRxfPGrMXjOE3uXLRVg==" saltValue="6KKymx+m385X8UgLmPEQ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SF+pyT9xhAiv7A3X72O0uGu++oDqIkBJzYJOgNk/mm7bb5zHtmHNaQ1epqn+qehEq9SGL1TqUsafb2dHbJHQBg==" saltValue="w+x5jEYm7mpIEYbv6Y1U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Peysizs0McS5Js/XT8KhmtHtzYuESu4/1Lz95UbptFD4QxEKB44zlMPsEoocG03Jw6qW1SLYUeyKhM5rw0spQ==" saltValue="/OATfbg1LHmuj0JI4Fk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I1"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483</v>
      </c>
      <c r="AL6" s="260"/>
      <c r="AM6" s="260"/>
      <c r="AN6" s="260"/>
    </row>
    <row r="7" spans="1:46" ht="13.5" customHeight="1" x14ac:dyDescent="0.15">
      <c r="A7" s="259"/>
      <c r="AK7" s="262"/>
      <c r="AL7" s="263"/>
      <c r="AM7" s="263"/>
      <c r="AN7" s="264"/>
      <c r="AO7" s="1105" t="s">
        <v>484</v>
      </c>
      <c r="AP7" s="265"/>
      <c r="AQ7" s="266" t="s">
        <v>485</v>
      </c>
      <c r="AR7" s="267"/>
    </row>
    <row r="8" spans="1:46" x14ac:dyDescent="0.15">
      <c r="A8" s="259"/>
      <c r="AK8" s="268"/>
      <c r="AL8" s="269"/>
      <c r="AM8" s="269"/>
      <c r="AN8" s="270"/>
      <c r="AO8" s="1106"/>
      <c r="AP8" s="271" t="s">
        <v>486</v>
      </c>
      <c r="AQ8" s="272" t="s">
        <v>487</v>
      </c>
      <c r="AR8" s="273" t="s">
        <v>488</v>
      </c>
    </row>
    <row r="9" spans="1:46" x14ac:dyDescent="0.15">
      <c r="A9" s="259"/>
      <c r="AK9" s="1117" t="s">
        <v>489</v>
      </c>
      <c r="AL9" s="1118"/>
      <c r="AM9" s="1118"/>
      <c r="AN9" s="1119"/>
      <c r="AO9" s="274">
        <v>2451685</v>
      </c>
      <c r="AP9" s="274">
        <v>159221</v>
      </c>
      <c r="AQ9" s="275">
        <v>121399</v>
      </c>
      <c r="AR9" s="276">
        <v>31.2</v>
      </c>
    </row>
    <row r="10" spans="1:46" ht="13.5" customHeight="1" x14ac:dyDescent="0.15">
      <c r="A10" s="259"/>
      <c r="AK10" s="1117" t="s">
        <v>490</v>
      </c>
      <c r="AL10" s="1118"/>
      <c r="AM10" s="1118"/>
      <c r="AN10" s="1119"/>
      <c r="AO10" s="277">
        <v>361103</v>
      </c>
      <c r="AP10" s="277">
        <v>23451</v>
      </c>
      <c r="AQ10" s="278">
        <v>14890</v>
      </c>
      <c r="AR10" s="279">
        <v>57.5</v>
      </c>
    </row>
    <row r="11" spans="1:46" ht="13.5" customHeight="1" x14ac:dyDescent="0.15">
      <c r="A11" s="259"/>
      <c r="AK11" s="1117" t="s">
        <v>491</v>
      </c>
      <c r="AL11" s="1118"/>
      <c r="AM11" s="1118"/>
      <c r="AN11" s="1119"/>
      <c r="AO11" s="277" t="s">
        <v>492</v>
      </c>
      <c r="AP11" s="277" t="s">
        <v>492</v>
      </c>
      <c r="AQ11" s="278">
        <v>3495</v>
      </c>
      <c r="AR11" s="279" t="s">
        <v>492</v>
      </c>
    </row>
    <row r="12" spans="1:46" ht="13.5" customHeight="1" x14ac:dyDescent="0.15">
      <c r="A12" s="259"/>
      <c r="AK12" s="1117" t="s">
        <v>493</v>
      </c>
      <c r="AL12" s="1118"/>
      <c r="AM12" s="1118"/>
      <c r="AN12" s="1119"/>
      <c r="AO12" s="277" t="s">
        <v>492</v>
      </c>
      <c r="AP12" s="277" t="s">
        <v>492</v>
      </c>
      <c r="AQ12" s="278" t="s">
        <v>492</v>
      </c>
      <c r="AR12" s="279" t="s">
        <v>492</v>
      </c>
    </row>
    <row r="13" spans="1:46" ht="13.5" customHeight="1" x14ac:dyDescent="0.15">
      <c r="A13" s="259"/>
      <c r="AK13" s="1117" t="s">
        <v>494</v>
      </c>
      <c r="AL13" s="1118"/>
      <c r="AM13" s="1118"/>
      <c r="AN13" s="1119"/>
      <c r="AO13" s="277">
        <v>96429</v>
      </c>
      <c r="AP13" s="277">
        <v>6262</v>
      </c>
      <c r="AQ13" s="278">
        <v>5676</v>
      </c>
      <c r="AR13" s="279">
        <v>10.3</v>
      </c>
    </row>
    <row r="14" spans="1:46" ht="13.5" customHeight="1" x14ac:dyDescent="0.15">
      <c r="A14" s="259"/>
      <c r="AK14" s="1117" t="s">
        <v>495</v>
      </c>
      <c r="AL14" s="1118"/>
      <c r="AM14" s="1118"/>
      <c r="AN14" s="1119"/>
      <c r="AO14" s="277">
        <v>33022</v>
      </c>
      <c r="AP14" s="277">
        <v>2145</v>
      </c>
      <c r="AQ14" s="278">
        <v>1839</v>
      </c>
      <c r="AR14" s="279">
        <v>16.600000000000001</v>
      </c>
    </row>
    <row r="15" spans="1:46" ht="13.5" customHeight="1" x14ac:dyDescent="0.15">
      <c r="A15" s="259"/>
      <c r="AK15" s="1120" t="s">
        <v>496</v>
      </c>
      <c r="AL15" s="1121"/>
      <c r="AM15" s="1121"/>
      <c r="AN15" s="1122"/>
      <c r="AO15" s="277">
        <v>-112178</v>
      </c>
      <c r="AP15" s="277">
        <v>-7285</v>
      </c>
      <c r="AQ15" s="278">
        <v>-7293</v>
      </c>
      <c r="AR15" s="279">
        <v>-0.1</v>
      </c>
    </row>
    <row r="16" spans="1:46" x14ac:dyDescent="0.15">
      <c r="A16" s="259"/>
      <c r="AK16" s="1120" t="s">
        <v>177</v>
      </c>
      <c r="AL16" s="1121"/>
      <c r="AM16" s="1121"/>
      <c r="AN16" s="1122"/>
      <c r="AO16" s="277">
        <v>2830061</v>
      </c>
      <c r="AP16" s="277">
        <v>183794</v>
      </c>
      <c r="AQ16" s="278">
        <v>140006</v>
      </c>
      <c r="AR16" s="279">
        <v>31.3</v>
      </c>
    </row>
    <row r="17" spans="1:46" x14ac:dyDescent="0.15">
      <c r="A17" s="259"/>
    </row>
    <row r="18" spans="1:46" x14ac:dyDescent="0.15">
      <c r="A18" s="259"/>
      <c r="AQ18" s="280"/>
      <c r="AR18" s="280"/>
    </row>
    <row r="19" spans="1:46" x14ac:dyDescent="0.15">
      <c r="A19" s="259"/>
      <c r="AK19" s="255" t="s">
        <v>497</v>
      </c>
    </row>
    <row r="20" spans="1:46" x14ac:dyDescent="0.15">
      <c r="A20" s="259"/>
      <c r="AK20" s="281"/>
      <c r="AL20" s="282"/>
      <c r="AM20" s="282"/>
      <c r="AN20" s="283"/>
      <c r="AO20" s="284" t="s">
        <v>498</v>
      </c>
      <c r="AP20" s="285" t="s">
        <v>499</v>
      </c>
      <c r="AQ20" s="286" t="s">
        <v>500</v>
      </c>
      <c r="AR20" s="287"/>
    </row>
    <row r="21" spans="1:46" s="260" customFormat="1" x14ac:dyDescent="0.15">
      <c r="A21" s="288"/>
      <c r="AK21" s="1123" t="s">
        <v>501</v>
      </c>
      <c r="AL21" s="1124"/>
      <c r="AM21" s="1124"/>
      <c r="AN21" s="1125"/>
      <c r="AO21" s="289">
        <v>16.239999999999998</v>
      </c>
      <c r="AP21" s="290">
        <v>12.39</v>
      </c>
      <c r="AQ21" s="291">
        <v>3.85</v>
      </c>
      <c r="AS21" s="292"/>
      <c r="AT21" s="288"/>
    </row>
    <row r="22" spans="1:46" s="260" customFormat="1" x14ac:dyDescent="0.15">
      <c r="A22" s="288"/>
      <c r="AK22" s="1123" t="s">
        <v>502</v>
      </c>
      <c r="AL22" s="1124"/>
      <c r="AM22" s="1124"/>
      <c r="AN22" s="1125"/>
      <c r="AO22" s="293">
        <v>94.8</v>
      </c>
      <c r="AP22" s="294">
        <v>95.4</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503</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505</v>
      </c>
      <c r="AL29" s="260"/>
      <c r="AM29" s="260"/>
      <c r="AN29" s="260"/>
      <c r="AS29" s="302"/>
    </row>
    <row r="30" spans="1:46" ht="13.5" customHeight="1" x14ac:dyDescent="0.15">
      <c r="A30" s="259"/>
      <c r="AK30" s="262"/>
      <c r="AL30" s="263"/>
      <c r="AM30" s="263"/>
      <c r="AN30" s="264"/>
      <c r="AO30" s="1105" t="s">
        <v>484</v>
      </c>
      <c r="AP30" s="265"/>
      <c r="AQ30" s="266" t="s">
        <v>485</v>
      </c>
      <c r="AR30" s="267"/>
    </row>
    <row r="31" spans="1:46" x14ac:dyDescent="0.15">
      <c r="A31" s="259"/>
      <c r="AK31" s="268"/>
      <c r="AL31" s="269"/>
      <c r="AM31" s="269"/>
      <c r="AN31" s="270"/>
      <c r="AO31" s="1106"/>
      <c r="AP31" s="271" t="s">
        <v>486</v>
      </c>
      <c r="AQ31" s="272" t="s">
        <v>487</v>
      </c>
      <c r="AR31" s="273" t="s">
        <v>488</v>
      </c>
    </row>
    <row r="32" spans="1:46" ht="27" customHeight="1" x14ac:dyDescent="0.15">
      <c r="A32" s="259"/>
      <c r="AK32" s="1107" t="s">
        <v>506</v>
      </c>
      <c r="AL32" s="1108"/>
      <c r="AM32" s="1108"/>
      <c r="AN32" s="1109"/>
      <c r="AO32" s="303">
        <v>1927236</v>
      </c>
      <c r="AP32" s="303">
        <v>125161</v>
      </c>
      <c r="AQ32" s="304">
        <v>82032</v>
      </c>
      <c r="AR32" s="305">
        <v>52.6</v>
      </c>
    </row>
    <row r="33" spans="1:46" ht="13.5" customHeight="1" x14ac:dyDescent="0.15">
      <c r="A33" s="259"/>
      <c r="AK33" s="1107" t="s">
        <v>507</v>
      </c>
      <c r="AL33" s="1108"/>
      <c r="AM33" s="1108"/>
      <c r="AN33" s="1109"/>
      <c r="AO33" s="303" t="s">
        <v>492</v>
      </c>
      <c r="AP33" s="303" t="s">
        <v>492</v>
      </c>
      <c r="AQ33" s="304" t="s">
        <v>492</v>
      </c>
      <c r="AR33" s="305" t="s">
        <v>492</v>
      </c>
    </row>
    <row r="34" spans="1:46" ht="27" customHeight="1" x14ac:dyDescent="0.15">
      <c r="A34" s="259"/>
      <c r="AK34" s="1107" t="s">
        <v>508</v>
      </c>
      <c r="AL34" s="1108"/>
      <c r="AM34" s="1108"/>
      <c r="AN34" s="1109"/>
      <c r="AO34" s="303" t="s">
        <v>492</v>
      </c>
      <c r="AP34" s="303" t="s">
        <v>492</v>
      </c>
      <c r="AQ34" s="304" t="s">
        <v>492</v>
      </c>
      <c r="AR34" s="305" t="s">
        <v>492</v>
      </c>
    </row>
    <row r="35" spans="1:46" ht="27" customHeight="1" x14ac:dyDescent="0.15">
      <c r="A35" s="259"/>
      <c r="AK35" s="1107" t="s">
        <v>509</v>
      </c>
      <c r="AL35" s="1108"/>
      <c r="AM35" s="1108"/>
      <c r="AN35" s="1109"/>
      <c r="AO35" s="303">
        <v>258478</v>
      </c>
      <c r="AP35" s="303">
        <v>16786</v>
      </c>
      <c r="AQ35" s="304">
        <v>19007</v>
      </c>
      <c r="AR35" s="305">
        <v>-11.7</v>
      </c>
    </row>
    <row r="36" spans="1:46" ht="27" customHeight="1" x14ac:dyDescent="0.15">
      <c r="A36" s="259"/>
      <c r="AK36" s="1107" t="s">
        <v>510</v>
      </c>
      <c r="AL36" s="1108"/>
      <c r="AM36" s="1108"/>
      <c r="AN36" s="1109"/>
      <c r="AO36" s="303">
        <v>1251</v>
      </c>
      <c r="AP36" s="303">
        <v>81</v>
      </c>
      <c r="AQ36" s="304">
        <v>3652</v>
      </c>
      <c r="AR36" s="305">
        <v>-97.8</v>
      </c>
    </row>
    <row r="37" spans="1:46" ht="13.5" customHeight="1" x14ac:dyDescent="0.15">
      <c r="A37" s="259"/>
      <c r="AK37" s="1107" t="s">
        <v>511</v>
      </c>
      <c r="AL37" s="1108"/>
      <c r="AM37" s="1108"/>
      <c r="AN37" s="1109"/>
      <c r="AO37" s="303">
        <v>14</v>
      </c>
      <c r="AP37" s="303">
        <v>1</v>
      </c>
      <c r="AQ37" s="304">
        <v>1064</v>
      </c>
      <c r="AR37" s="305">
        <v>-99.9</v>
      </c>
    </row>
    <row r="38" spans="1:46" ht="27" customHeight="1" x14ac:dyDescent="0.15">
      <c r="A38" s="259"/>
      <c r="AK38" s="1110" t="s">
        <v>512</v>
      </c>
      <c r="AL38" s="1111"/>
      <c r="AM38" s="1111"/>
      <c r="AN38" s="1112"/>
      <c r="AO38" s="306">
        <v>376</v>
      </c>
      <c r="AP38" s="306">
        <v>24</v>
      </c>
      <c r="AQ38" s="307">
        <v>6</v>
      </c>
      <c r="AR38" s="295">
        <v>300</v>
      </c>
      <c r="AS38" s="302"/>
    </row>
    <row r="39" spans="1:46" x14ac:dyDescent="0.15">
      <c r="A39" s="259"/>
      <c r="AK39" s="1110" t="s">
        <v>513</v>
      </c>
      <c r="AL39" s="1111"/>
      <c r="AM39" s="1111"/>
      <c r="AN39" s="1112"/>
      <c r="AO39" s="303">
        <v>-61986</v>
      </c>
      <c r="AP39" s="303">
        <v>-4026</v>
      </c>
      <c r="AQ39" s="304">
        <v>-1926</v>
      </c>
      <c r="AR39" s="305">
        <v>109</v>
      </c>
      <c r="AS39" s="302"/>
    </row>
    <row r="40" spans="1:46" ht="27" customHeight="1" x14ac:dyDescent="0.15">
      <c r="A40" s="259"/>
      <c r="AK40" s="1107" t="s">
        <v>514</v>
      </c>
      <c r="AL40" s="1108"/>
      <c r="AM40" s="1108"/>
      <c r="AN40" s="1109"/>
      <c r="AO40" s="303">
        <v>-1583143</v>
      </c>
      <c r="AP40" s="303">
        <v>-102815</v>
      </c>
      <c r="AQ40" s="304">
        <v>-70284</v>
      </c>
      <c r="AR40" s="305">
        <v>46.3</v>
      </c>
      <c r="AS40" s="302"/>
    </row>
    <row r="41" spans="1:46" x14ac:dyDescent="0.15">
      <c r="A41" s="259"/>
      <c r="AK41" s="1113" t="s">
        <v>287</v>
      </c>
      <c r="AL41" s="1114"/>
      <c r="AM41" s="1114"/>
      <c r="AN41" s="1115"/>
      <c r="AO41" s="303">
        <v>542226</v>
      </c>
      <c r="AP41" s="303">
        <v>35214</v>
      </c>
      <c r="AQ41" s="304">
        <v>33551</v>
      </c>
      <c r="AR41" s="305">
        <v>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515</v>
      </c>
    </row>
    <row r="48" spans="1:46" x14ac:dyDescent="0.15">
      <c r="A48" s="259"/>
      <c r="AK48" s="313" t="s">
        <v>516</v>
      </c>
      <c r="AL48" s="313"/>
      <c r="AM48" s="313"/>
      <c r="AN48" s="313"/>
      <c r="AO48" s="313"/>
      <c r="AP48" s="313"/>
      <c r="AQ48" s="314"/>
      <c r="AR48" s="313"/>
    </row>
    <row r="49" spans="1:44" ht="13.5" customHeight="1" x14ac:dyDescent="0.15">
      <c r="A49" s="259"/>
      <c r="AK49" s="315"/>
      <c r="AL49" s="316"/>
      <c r="AM49" s="1100" t="s">
        <v>484</v>
      </c>
      <c r="AN49" s="1102" t="s">
        <v>517</v>
      </c>
      <c r="AO49" s="1103"/>
      <c r="AP49" s="1103"/>
      <c r="AQ49" s="1103"/>
      <c r="AR49" s="1104"/>
    </row>
    <row r="50" spans="1:44" x14ac:dyDescent="0.15">
      <c r="A50" s="259"/>
      <c r="AK50" s="317"/>
      <c r="AL50" s="318"/>
      <c r="AM50" s="1101"/>
      <c r="AN50" s="319" t="s">
        <v>518</v>
      </c>
      <c r="AO50" s="320" t="s">
        <v>519</v>
      </c>
      <c r="AP50" s="321" t="s">
        <v>520</v>
      </c>
      <c r="AQ50" s="322" t="s">
        <v>521</v>
      </c>
      <c r="AR50" s="323" t="s">
        <v>522</v>
      </c>
    </row>
    <row r="51" spans="1:44" x14ac:dyDescent="0.15">
      <c r="A51" s="259"/>
      <c r="AK51" s="315" t="s">
        <v>523</v>
      </c>
      <c r="AL51" s="316"/>
      <c r="AM51" s="324">
        <v>3218939</v>
      </c>
      <c r="AN51" s="325">
        <v>191501</v>
      </c>
      <c r="AO51" s="326">
        <v>45.3</v>
      </c>
      <c r="AP51" s="327">
        <v>113347</v>
      </c>
      <c r="AQ51" s="328">
        <v>15.1</v>
      </c>
      <c r="AR51" s="329">
        <v>30.2</v>
      </c>
    </row>
    <row r="52" spans="1:44" x14ac:dyDescent="0.15">
      <c r="A52" s="259"/>
      <c r="AK52" s="330"/>
      <c r="AL52" s="331" t="s">
        <v>524</v>
      </c>
      <c r="AM52" s="332">
        <v>1439006</v>
      </c>
      <c r="AN52" s="333">
        <v>85609</v>
      </c>
      <c r="AO52" s="334">
        <v>9.6</v>
      </c>
      <c r="AP52" s="335">
        <v>58728</v>
      </c>
      <c r="AQ52" s="336">
        <v>23.5</v>
      </c>
      <c r="AR52" s="337">
        <v>-13.9</v>
      </c>
    </row>
    <row r="53" spans="1:44" x14ac:dyDescent="0.15">
      <c r="A53" s="259"/>
      <c r="AK53" s="315" t="s">
        <v>525</v>
      </c>
      <c r="AL53" s="316"/>
      <c r="AM53" s="324">
        <v>3652353</v>
      </c>
      <c r="AN53" s="325">
        <v>221825</v>
      </c>
      <c r="AO53" s="326">
        <v>15.8</v>
      </c>
      <c r="AP53" s="327">
        <v>125418</v>
      </c>
      <c r="AQ53" s="328">
        <v>10.6</v>
      </c>
      <c r="AR53" s="329">
        <v>5.2</v>
      </c>
    </row>
    <row r="54" spans="1:44" x14ac:dyDescent="0.15">
      <c r="A54" s="259"/>
      <c r="AK54" s="330"/>
      <c r="AL54" s="331" t="s">
        <v>524</v>
      </c>
      <c r="AM54" s="332">
        <v>1521904</v>
      </c>
      <c r="AN54" s="333">
        <v>92433</v>
      </c>
      <c r="AO54" s="334">
        <v>8</v>
      </c>
      <c r="AP54" s="335">
        <v>60445</v>
      </c>
      <c r="AQ54" s="336">
        <v>2.9</v>
      </c>
      <c r="AR54" s="337">
        <v>5.0999999999999996</v>
      </c>
    </row>
    <row r="55" spans="1:44" x14ac:dyDescent="0.15">
      <c r="A55" s="259"/>
      <c r="AK55" s="315" t="s">
        <v>526</v>
      </c>
      <c r="AL55" s="316"/>
      <c r="AM55" s="324">
        <v>4095111</v>
      </c>
      <c r="AN55" s="325">
        <v>254244</v>
      </c>
      <c r="AO55" s="326">
        <v>14.6</v>
      </c>
      <c r="AP55" s="327">
        <v>108384</v>
      </c>
      <c r="AQ55" s="328">
        <v>-13.6</v>
      </c>
      <c r="AR55" s="329">
        <v>28.2</v>
      </c>
    </row>
    <row r="56" spans="1:44" x14ac:dyDescent="0.15">
      <c r="A56" s="259"/>
      <c r="AK56" s="330"/>
      <c r="AL56" s="331" t="s">
        <v>524</v>
      </c>
      <c r="AM56" s="332">
        <v>1516166</v>
      </c>
      <c r="AN56" s="333">
        <v>94131</v>
      </c>
      <c r="AO56" s="334">
        <v>1.8</v>
      </c>
      <c r="AP56" s="335">
        <v>51153</v>
      </c>
      <c r="AQ56" s="336">
        <v>-15.4</v>
      </c>
      <c r="AR56" s="337">
        <v>17.2</v>
      </c>
    </row>
    <row r="57" spans="1:44" x14ac:dyDescent="0.15">
      <c r="A57" s="259"/>
      <c r="AK57" s="315" t="s">
        <v>527</v>
      </c>
      <c r="AL57" s="316"/>
      <c r="AM57" s="324">
        <v>3245085</v>
      </c>
      <c r="AN57" s="325">
        <v>205893</v>
      </c>
      <c r="AO57" s="326">
        <v>-19</v>
      </c>
      <c r="AP57" s="327">
        <v>80959</v>
      </c>
      <c r="AQ57" s="328">
        <v>-25.3</v>
      </c>
      <c r="AR57" s="329">
        <v>6.3</v>
      </c>
    </row>
    <row r="58" spans="1:44" x14ac:dyDescent="0.15">
      <c r="A58" s="259"/>
      <c r="AK58" s="330"/>
      <c r="AL58" s="331" t="s">
        <v>524</v>
      </c>
      <c r="AM58" s="332">
        <v>1793591</v>
      </c>
      <c r="AN58" s="333">
        <v>113799</v>
      </c>
      <c r="AO58" s="334">
        <v>20.9</v>
      </c>
      <c r="AP58" s="335">
        <v>43928</v>
      </c>
      <c r="AQ58" s="336">
        <v>-14.1</v>
      </c>
      <c r="AR58" s="337">
        <v>35</v>
      </c>
    </row>
    <row r="59" spans="1:44" x14ac:dyDescent="0.15">
      <c r="A59" s="259"/>
      <c r="AK59" s="315" t="s">
        <v>528</v>
      </c>
      <c r="AL59" s="316"/>
      <c r="AM59" s="324">
        <v>3963776</v>
      </c>
      <c r="AN59" s="325">
        <v>257421</v>
      </c>
      <c r="AO59" s="326">
        <v>25</v>
      </c>
      <c r="AP59" s="327">
        <v>117242</v>
      </c>
      <c r="AQ59" s="328">
        <v>44.8</v>
      </c>
      <c r="AR59" s="329">
        <v>-19.8</v>
      </c>
    </row>
    <row r="60" spans="1:44" x14ac:dyDescent="0.15">
      <c r="A60" s="259"/>
      <c r="AK60" s="330"/>
      <c r="AL60" s="331" t="s">
        <v>524</v>
      </c>
      <c r="AM60" s="332">
        <v>1368831</v>
      </c>
      <c r="AN60" s="333">
        <v>88897</v>
      </c>
      <c r="AO60" s="334">
        <v>-21.9</v>
      </c>
      <c r="AP60" s="335">
        <v>59234</v>
      </c>
      <c r="AQ60" s="336">
        <v>34.799999999999997</v>
      </c>
      <c r="AR60" s="337">
        <v>-56.7</v>
      </c>
    </row>
    <row r="61" spans="1:44" x14ac:dyDescent="0.15">
      <c r="A61" s="259"/>
      <c r="AK61" s="315" t="s">
        <v>529</v>
      </c>
      <c r="AL61" s="338"/>
      <c r="AM61" s="324">
        <v>3635053</v>
      </c>
      <c r="AN61" s="325">
        <v>226177</v>
      </c>
      <c r="AO61" s="326">
        <v>16.3</v>
      </c>
      <c r="AP61" s="327">
        <v>109070</v>
      </c>
      <c r="AQ61" s="339">
        <v>6.3</v>
      </c>
      <c r="AR61" s="329">
        <v>10</v>
      </c>
    </row>
    <row r="62" spans="1:44" x14ac:dyDescent="0.15">
      <c r="A62" s="259"/>
      <c r="AK62" s="330"/>
      <c r="AL62" s="331" t="s">
        <v>524</v>
      </c>
      <c r="AM62" s="332">
        <v>1527900</v>
      </c>
      <c r="AN62" s="333">
        <v>94974</v>
      </c>
      <c r="AO62" s="334">
        <v>3.7</v>
      </c>
      <c r="AP62" s="335">
        <v>54698</v>
      </c>
      <c r="AQ62" s="336">
        <v>6.3</v>
      </c>
      <c r="AR62" s="337">
        <v>-2.6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EfQp2vawkAumpxfqW3OiP0G5te/qcJ7kDzsX/1o1dR7SPCvbIX9eXZMECmRTcs0OGEZVFBJPN9IhoxKo7UrZQ==" saltValue="siLY9sEWptpaDJ4CgIMG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481</v>
      </c>
    </row>
    <row r="121" spans="125:125" ht="13.5" hidden="1" customHeight="1" x14ac:dyDescent="0.15">
      <c r="DU121" s="253"/>
    </row>
  </sheetData>
  <sheetProtection algorithmName="SHA-512" hashValue="maySwVf42JsOAhFGK3HqiLhhSxhpQq/y0+/A+JYqWl7kGARm8kkfH9z7nSgej2exvvMFdgXDjifPnVDsr28VCA==" saltValue="ffkZBCq7j/wF4v5I0Z/48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481</v>
      </c>
    </row>
  </sheetData>
  <sheetProtection algorithmName="SHA-512" hashValue="npDGVCl3KevgKUNbUaRXpNPt3MX/lUNoZR7Vm/ak2NRwcCeJoQ4hyqGmwJeYiczysR5lPYV8C11cvz0ZViPSjw==" saltValue="qLlZhr22WU5iWIrVX5fV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26" t="s">
        <v>3</v>
      </c>
      <c r="D47" s="1126"/>
      <c r="E47" s="1127"/>
      <c r="F47" s="11">
        <v>46.17</v>
      </c>
      <c r="G47" s="12">
        <v>47.02</v>
      </c>
      <c r="H47" s="12">
        <v>47.42</v>
      </c>
      <c r="I47" s="12">
        <v>48.55</v>
      </c>
      <c r="J47" s="13">
        <v>52.49</v>
      </c>
    </row>
    <row r="48" spans="2:10" ht="57.75" customHeight="1" x14ac:dyDescent="0.15">
      <c r="B48" s="14"/>
      <c r="C48" s="1128" t="s">
        <v>4</v>
      </c>
      <c r="D48" s="1128"/>
      <c r="E48" s="1129"/>
      <c r="F48" s="15">
        <v>5.58</v>
      </c>
      <c r="G48" s="16">
        <v>4.41</v>
      </c>
      <c r="H48" s="16">
        <v>6.19</v>
      </c>
      <c r="I48" s="16">
        <v>6.21</v>
      </c>
      <c r="J48" s="17">
        <v>4.6100000000000003</v>
      </c>
    </row>
    <row r="49" spans="2:10" ht="57.75" customHeight="1" thickBot="1" x14ac:dyDescent="0.2">
      <c r="B49" s="18"/>
      <c r="C49" s="1130" t="s">
        <v>5</v>
      </c>
      <c r="D49" s="1130"/>
      <c r="E49" s="1131"/>
      <c r="F49" s="19">
        <v>4.17</v>
      </c>
      <c r="G49" s="20">
        <v>1.56</v>
      </c>
      <c r="H49" s="20">
        <v>6.25</v>
      </c>
      <c r="I49" s="20" t="s">
        <v>536</v>
      </c>
      <c r="J49" s="21" t="s">
        <v>537</v>
      </c>
    </row>
    <row r="50" spans="2:10" x14ac:dyDescent="0.15"/>
  </sheetData>
  <sheetProtection algorithmName="SHA-512" hashValue="H7zzUkll8a4mtfpLYljMnqCzMEfqyj4Ern7/rCBvsL5R6ZLFYYGWXlHfn4zVPcD5osp/gw2q+TVOO9qjdN81CQ==" saltValue="oMMe7/03dQoVOzvmt3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36" t="s">
        <v>538</v>
      </c>
      <c r="D34" s="1136"/>
      <c r="E34" s="1137"/>
      <c r="F34" s="32">
        <v>5.57</v>
      </c>
      <c r="G34" s="33">
        <v>4.4000000000000004</v>
      </c>
      <c r="H34" s="33">
        <v>6.19</v>
      </c>
      <c r="I34" s="33">
        <v>6.21</v>
      </c>
      <c r="J34" s="34">
        <v>4.5999999999999996</v>
      </c>
      <c r="K34" s="22"/>
      <c r="L34" s="22"/>
      <c r="M34" s="22"/>
      <c r="N34" s="22"/>
      <c r="O34" s="22"/>
      <c r="P34" s="22"/>
    </row>
    <row r="35" spans="1:16" ht="39" customHeight="1" x14ac:dyDescent="0.15">
      <c r="A35" s="22"/>
      <c r="B35" s="35"/>
      <c r="C35" s="1132" t="s">
        <v>539</v>
      </c>
      <c r="D35" s="1132"/>
      <c r="E35" s="1133"/>
      <c r="F35" s="36">
        <v>4.05</v>
      </c>
      <c r="G35" s="37">
        <v>4</v>
      </c>
      <c r="H35" s="37">
        <v>3.74</v>
      </c>
      <c r="I35" s="37">
        <v>4.28</v>
      </c>
      <c r="J35" s="38">
        <v>4.2300000000000004</v>
      </c>
      <c r="K35" s="22"/>
      <c r="L35" s="22"/>
      <c r="M35" s="22"/>
      <c r="N35" s="22"/>
      <c r="O35" s="22"/>
      <c r="P35" s="22"/>
    </row>
    <row r="36" spans="1:16" ht="39" customHeight="1" x14ac:dyDescent="0.15">
      <c r="A36" s="22"/>
      <c r="B36" s="35"/>
      <c r="C36" s="1132" t="s">
        <v>540</v>
      </c>
      <c r="D36" s="1132"/>
      <c r="E36" s="1133"/>
      <c r="F36" s="36">
        <v>0.8</v>
      </c>
      <c r="G36" s="37">
        <v>1.45</v>
      </c>
      <c r="H36" s="37">
        <v>1.7</v>
      </c>
      <c r="I36" s="37">
        <v>1.42</v>
      </c>
      <c r="J36" s="38">
        <v>1.21</v>
      </c>
      <c r="K36" s="22"/>
      <c r="L36" s="22"/>
      <c r="M36" s="22"/>
      <c r="N36" s="22"/>
      <c r="O36" s="22"/>
      <c r="P36" s="22"/>
    </row>
    <row r="37" spans="1:16" ht="39" customHeight="1" x14ac:dyDescent="0.15">
      <c r="A37" s="22"/>
      <c r="B37" s="35"/>
      <c r="C37" s="1132" t="s">
        <v>541</v>
      </c>
      <c r="D37" s="1132"/>
      <c r="E37" s="1133"/>
      <c r="F37" s="36">
        <v>0.17</v>
      </c>
      <c r="G37" s="37">
        <v>0.16</v>
      </c>
      <c r="H37" s="37">
        <v>0.16</v>
      </c>
      <c r="I37" s="37">
        <v>0.21</v>
      </c>
      <c r="J37" s="38">
        <v>0.19</v>
      </c>
      <c r="K37" s="22"/>
      <c r="L37" s="22"/>
      <c r="M37" s="22"/>
      <c r="N37" s="22"/>
      <c r="O37" s="22"/>
      <c r="P37" s="22"/>
    </row>
    <row r="38" spans="1:16" ht="39" customHeight="1" x14ac:dyDescent="0.15">
      <c r="A38" s="22"/>
      <c r="B38" s="35"/>
      <c r="C38" s="1132" t="s">
        <v>542</v>
      </c>
      <c r="D38" s="1132"/>
      <c r="E38" s="1133"/>
      <c r="F38" s="36">
        <v>0</v>
      </c>
      <c r="G38" s="37">
        <v>0</v>
      </c>
      <c r="H38" s="37">
        <v>0</v>
      </c>
      <c r="I38" s="37">
        <v>0</v>
      </c>
      <c r="J38" s="38">
        <v>0.05</v>
      </c>
      <c r="K38" s="22"/>
      <c r="L38" s="22"/>
      <c r="M38" s="22"/>
      <c r="N38" s="22"/>
      <c r="O38" s="22"/>
      <c r="P38" s="22"/>
    </row>
    <row r="39" spans="1:16" ht="39" customHeight="1" x14ac:dyDescent="0.15">
      <c r="A39" s="22"/>
      <c r="B39" s="35"/>
      <c r="C39" s="1132" t="s">
        <v>543</v>
      </c>
      <c r="D39" s="1132"/>
      <c r="E39" s="1133"/>
      <c r="F39" s="36">
        <v>0</v>
      </c>
      <c r="G39" s="37">
        <v>0</v>
      </c>
      <c r="H39" s="37">
        <v>0</v>
      </c>
      <c r="I39" s="37">
        <v>0</v>
      </c>
      <c r="J39" s="38">
        <v>0.03</v>
      </c>
      <c r="K39" s="22"/>
      <c r="L39" s="22"/>
      <c r="M39" s="22"/>
      <c r="N39" s="22"/>
      <c r="O39" s="22"/>
      <c r="P39" s="22"/>
    </row>
    <row r="40" spans="1:16" ht="39" customHeight="1" x14ac:dyDescent="0.15">
      <c r="A40" s="22"/>
      <c r="B40" s="35"/>
      <c r="C40" s="1132" t="s">
        <v>544</v>
      </c>
      <c r="D40" s="1132"/>
      <c r="E40" s="1133"/>
      <c r="F40" s="36">
        <v>0.06</v>
      </c>
      <c r="G40" s="37">
        <v>0.04</v>
      </c>
      <c r="H40" s="37">
        <v>0.04</v>
      </c>
      <c r="I40" s="37">
        <v>0.01</v>
      </c>
      <c r="J40" s="38">
        <v>0</v>
      </c>
      <c r="K40" s="22"/>
      <c r="L40" s="22"/>
      <c r="M40" s="22"/>
      <c r="N40" s="22"/>
      <c r="O40" s="22"/>
      <c r="P40" s="22"/>
    </row>
    <row r="41" spans="1:16" ht="39" customHeight="1" x14ac:dyDescent="0.15">
      <c r="A41" s="22"/>
      <c r="B41" s="35"/>
      <c r="C41" s="1132" t="s">
        <v>545</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546</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547</v>
      </c>
      <c r="D43" s="1134"/>
      <c r="E43" s="1135"/>
      <c r="F43" s="41">
        <v>0.05</v>
      </c>
      <c r="G43" s="42">
        <v>0.15</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2bngrRxSScOUr0wSSf6rtLm5q1FgfzXmTp/XdKVkKRK0XbEq4j7hOt9nzK8hj7Y9atJ5EfiBmZtKhbnEuQA==" saltValue="Bf5cp6RDrR2GloT2GLLk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531</v>
      </c>
      <c r="L44" s="54" t="s">
        <v>532</v>
      </c>
      <c r="M44" s="54" t="s">
        <v>533</v>
      </c>
      <c r="N44" s="54" t="s">
        <v>534</v>
      </c>
      <c r="O44" s="55" t="s">
        <v>535</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1956</v>
      </c>
      <c r="L45" s="58">
        <v>1982</v>
      </c>
      <c r="M45" s="58">
        <v>2007</v>
      </c>
      <c r="N45" s="58">
        <v>1845</v>
      </c>
      <c r="O45" s="59">
        <v>1927</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15">
      <c r="A48" s="46"/>
      <c r="B48" s="1163"/>
      <c r="C48" s="1164"/>
      <c r="D48" s="60"/>
      <c r="E48" s="1140" t="s">
        <v>13</v>
      </c>
      <c r="F48" s="1140"/>
      <c r="G48" s="1140"/>
      <c r="H48" s="1140"/>
      <c r="I48" s="1140"/>
      <c r="J48" s="1141"/>
      <c r="K48" s="61">
        <v>285</v>
      </c>
      <c r="L48" s="62">
        <v>269</v>
      </c>
      <c r="M48" s="62">
        <v>280</v>
      </c>
      <c r="N48" s="62">
        <v>282</v>
      </c>
      <c r="O48" s="63">
        <v>258</v>
      </c>
      <c r="P48" s="46"/>
      <c r="Q48" s="46"/>
      <c r="R48" s="46"/>
      <c r="S48" s="46"/>
      <c r="T48" s="46"/>
      <c r="U48" s="46"/>
    </row>
    <row r="49" spans="1:21" ht="30.75" customHeight="1" x14ac:dyDescent="0.15">
      <c r="A49" s="46"/>
      <c r="B49" s="1163"/>
      <c r="C49" s="1164"/>
      <c r="D49" s="60"/>
      <c r="E49" s="1140" t="s">
        <v>14</v>
      </c>
      <c r="F49" s="1140"/>
      <c r="G49" s="1140"/>
      <c r="H49" s="1140"/>
      <c r="I49" s="1140"/>
      <c r="J49" s="1141"/>
      <c r="K49" s="61">
        <v>1</v>
      </c>
      <c r="L49" s="62">
        <v>1</v>
      </c>
      <c r="M49" s="62">
        <v>1</v>
      </c>
      <c r="N49" s="62">
        <v>1</v>
      </c>
      <c r="O49" s="63">
        <v>1</v>
      </c>
      <c r="P49" s="46"/>
      <c r="Q49" s="46"/>
      <c r="R49" s="46"/>
      <c r="S49" s="46"/>
      <c r="T49" s="46"/>
      <c r="U49" s="46"/>
    </row>
    <row r="50" spans="1:21" ht="30.75" customHeight="1" x14ac:dyDescent="0.15">
      <c r="A50" s="46"/>
      <c r="B50" s="1163"/>
      <c r="C50" s="1164"/>
      <c r="D50" s="60"/>
      <c r="E50" s="1140" t="s">
        <v>15</v>
      </c>
      <c r="F50" s="1140"/>
      <c r="G50" s="1140"/>
      <c r="H50" s="1140"/>
      <c r="I50" s="1140"/>
      <c r="J50" s="1141"/>
      <c r="K50" s="61">
        <v>0</v>
      </c>
      <c r="L50" s="62">
        <v>0</v>
      </c>
      <c r="M50" s="62">
        <v>0</v>
      </c>
      <c r="N50" s="62">
        <v>0</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1799</v>
      </c>
      <c r="L52" s="62">
        <v>1830</v>
      </c>
      <c r="M52" s="62">
        <v>1833</v>
      </c>
      <c r="N52" s="62">
        <v>1672</v>
      </c>
      <c r="O52" s="63">
        <v>1644</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443</v>
      </c>
      <c r="L53" s="67">
        <v>422</v>
      </c>
      <c r="M53" s="67">
        <v>455</v>
      </c>
      <c r="N53" s="67">
        <v>456</v>
      </c>
      <c r="O53" s="68">
        <v>542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548</v>
      </c>
      <c r="L57" s="79" t="s">
        <v>549</v>
      </c>
      <c r="M57" s="79" t="s">
        <v>550</v>
      </c>
      <c r="N57" s="79" t="s">
        <v>551</v>
      </c>
      <c r="O57" s="80" t="s">
        <v>552</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xNJtUGAFZg0t4ncwcHDRFnbkk3K2/B8Gc9HegddJcognR3mfxV2cHRZrdxYzZyqmJRiINkDoHDEMXB5VIETmQA==" saltValue="on3t+slYIgyoAULyff0St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531</v>
      </c>
      <c r="J40" s="101" t="s">
        <v>532</v>
      </c>
      <c r="K40" s="101" t="s">
        <v>533</v>
      </c>
      <c r="L40" s="101" t="s">
        <v>534</v>
      </c>
      <c r="M40" s="102" t="s">
        <v>535</v>
      </c>
    </row>
    <row r="41" spans="2:13" ht="27.75" customHeight="1" x14ac:dyDescent="0.15">
      <c r="B41" s="1181" t="s">
        <v>30</v>
      </c>
      <c r="C41" s="1182"/>
      <c r="D41" s="103"/>
      <c r="E41" s="1183" t="s">
        <v>31</v>
      </c>
      <c r="F41" s="1183"/>
      <c r="G41" s="1183"/>
      <c r="H41" s="1184"/>
      <c r="I41" s="342">
        <v>17654</v>
      </c>
      <c r="J41" s="343">
        <v>17942</v>
      </c>
      <c r="K41" s="343">
        <v>17864</v>
      </c>
      <c r="L41" s="343">
        <v>17942</v>
      </c>
      <c r="M41" s="344">
        <v>18358</v>
      </c>
    </row>
    <row r="42" spans="2:13" ht="27.75" customHeight="1" x14ac:dyDescent="0.15">
      <c r="B42" s="1171"/>
      <c r="C42" s="1172"/>
      <c r="D42" s="104"/>
      <c r="E42" s="1175" t="s">
        <v>32</v>
      </c>
      <c r="F42" s="1175"/>
      <c r="G42" s="1175"/>
      <c r="H42" s="1176"/>
      <c r="I42" s="345" t="s">
        <v>492</v>
      </c>
      <c r="J42" s="346" t="s">
        <v>492</v>
      </c>
      <c r="K42" s="346" t="s">
        <v>492</v>
      </c>
      <c r="L42" s="346" t="s">
        <v>492</v>
      </c>
      <c r="M42" s="347" t="s">
        <v>492</v>
      </c>
    </row>
    <row r="43" spans="2:13" ht="27.75" customHeight="1" x14ac:dyDescent="0.15">
      <c r="B43" s="1171"/>
      <c r="C43" s="1172"/>
      <c r="D43" s="104"/>
      <c r="E43" s="1175" t="s">
        <v>33</v>
      </c>
      <c r="F43" s="1175"/>
      <c r="G43" s="1175"/>
      <c r="H43" s="1176"/>
      <c r="I43" s="345">
        <v>2602</v>
      </c>
      <c r="J43" s="346">
        <v>1480</v>
      </c>
      <c r="K43" s="346">
        <v>1801</v>
      </c>
      <c r="L43" s="346">
        <v>2110</v>
      </c>
      <c r="M43" s="347">
        <v>1968</v>
      </c>
    </row>
    <row r="44" spans="2:13" ht="27.75" customHeight="1" x14ac:dyDescent="0.15">
      <c r="B44" s="1171"/>
      <c r="C44" s="1172"/>
      <c r="D44" s="104"/>
      <c r="E44" s="1175" t="s">
        <v>34</v>
      </c>
      <c r="F44" s="1175"/>
      <c r="G44" s="1175"/>
      <c r="H44" s="1176"/>
      <c r="I44" s="345">
        <v>6</v>
      </c>
      <c r="J44" s="346">
        <v>5</v>
      </c>
      <c r="K44" s="346">
        <v>4</v>
      </c>
      <c r="L44" s="346">
        <v>2</v>
      </c>
      <c r="M44" s="347">
        <v>1</v>
      </c>
    </row>
    <row r="45" spans="2:13" ht="27.75" customHeight="1" x14ac:dyDescent="0.15">
      <c r="B45" s="1171"/>
      <c r="C45" s="1172"/>
      <c r="D45" s="104"/>
      <c r="E45" s="1175" t="s">
        <v>35</v>
      </c>
      <c r="F45" s="1175"/>
      <c r="G45" s="1175"/>
      <c r="H45" s="1176"/>
      <c r="I45" s="345">
        <v>1835</v>
      </c>
      <c r="J45" s="346">
        <v>1563</v>
      </c>
      <c r="K45" s="346">
        <v>1478</v>
      </c>
      <c r="L45" s="346">
        <v>1522</v>
      </c>
      <c r="M45" s="347">
        <v>1528</v>
      </c>
    </row>
    <row r="46" spans="2:13" ht="27.75" customHeight="1" x14ac:dyDescent="0.15">
      <c r="B46" s="1171"/>
      <c r="C46" s="1172"/>
      <c r="D46" s="105"/>
      <c r="E46" s="1175" t="s">
        <v>36</v>
      </c>
      <c r="F46" s="1175"/>
      <c r="G46" s="1175"/>
      <c r="H46" s="1176"/>
      <c r="I46" s="345" t="s">
        <v>492</v>
      </c>
      <c r="J46" s="346" t="s">
        <v>492</v>
      </c>
      <c r="K46" s="346" t="s">
        <v>492</v>
      </c>
      <c r="L46" s="346" t="s">
        <v>492</v>
      </c>
      <c r="M46" s="347" t="s">
        <v>492</v>
      </c>
    </row>
    <row r="47" spans="2:13" ht="27.75" customHeight="1" x14ac:dyDescent="0.15">
      <c r="B47" s="1171"/>
      <c r="C47" s="1172"/>
      <c r="D47" s="106"/>
      <c r="E47" s="1185" t="s">
        <v>37</v>
      </c>
      <c r="F47" s="1186"/>
      <c r="G47" s="1186"/>
      <c r="H47" s="1187"/>
      <c r="I47" s="345" t="s">
        <v>492</v>
      </c>
      <c r="J47" s="346" t="s">
        <v>492</v>
      </c>
      <c r="K47" s="346" t="s">
        <v>492</v>
      </c>
      <c r="L47" s="346" t="s">
        <v>492</v>
      </c>
      <c r="M47" s="347" t="s">
        <v>492</v>
      </c>
    </row>
    <row r="48" spans="2:13" ht="27.75" customHeight="1" x14ac:dyDescent="0.15">
      <c r="B48" s="1171"/>
      <c r="C48" s="1172"/>
      <c r="D48" s="104"/>
      <c r="E48" s="1175" t="s">
        <v>38</v>
      </c>
      <c r="F48" s="1175"/>
      <c r="G48" s="1175"/>
      <c r="H48" s="1176"/>
      <c r="I48" s="345" t="s">
        <v>492</v>
      </c>
      <c r="J48" s="346" t="s">
        <v>492</v>
      </c>
      <c r="K48" s="346" t="s">
        <v>492</v>
      </c>
      <c r="L48" s="346" t="s">
        <v>492</v>
      </c>
      <c r="M48" s="347" t="s">
        <v>492</v>
      </c>
    </row>
    <row r="49" spans="2:13" ht="27.75" customHeight="1" x14ac:dyDescent="0.15">
      <c r="B49" s="1173"/>
      <c r="C49" s="1174"/>
      <c r="D49" s="104"/>
      <c r="E49" s="1175" t="s">
        <v>39</v>
      </c>
      <c r="F49" s="1175"/>
      <c r="G49" s="1175"/>
      <c r="H49" s="1176"/>
      <c r="I49" s="345" t="s">
        <v>492</v>
      </c>
      <c r="J49" s="346" t="s">
        <v>492</v>
      </c>
      <c r="K49" s="346" t="s">
        <v>492</v>
      </c>
      <c r="L49" s="346" t="s">
        <v>492</v>
      </c>
      <c r="M49" s="347" t="s">
        <v>492</v>
      </c>
    </row>
    <row r="50" spans="2:13" ht="27.75" customHeight="1" x14ac:dyDescent="0.15">
      <c r="B50" s="1169" t="s">
        <v>40</v>
      </c>
      <c r="C50" s="1170"/>
      <c r="D50" s="107"/>
      <c r="E50" s="1175" t="s">
        <v>41</v>
      </c>
      <c r="F50" s="1175"/>
      <c r="G50" s="1175"/>
      <c r="H50" s="1176"/>
      <c r="I50" s="345">
        <v>9985</v>
      </c>
      <c r="J50" s="346">
        <v>10876</v>
      </c>
      <c r="K50" s="346">
        <v>11510</v>
      </c>
      <c r="L50" s="346">
        <v>11709</v>
      </c>
      <c r="M50" s="347">
        <v>11927</v>
      </c>
    </row>
    <row r="51" spans="2:13" ht="27.75" customHeight="1" x14ac:dyDescent="0.15">
      <c r="B51" s="1171"/>
      <c r="C51" s="1172"/>
      <c r="D51" s="104"/>
      <c r="E51" s="1175" t="s">
        <v>42</v>
      </c>
      <c r="F51" s="1175"/>
      <c r="G51" s="1175"/>
      <c r="H51" s="1176"/>
      <c r="I51" s="345">
        <v>600</v>
      </c>
      <c r="J51" s="346">
        <v>670</v>
      </c>
      <c r="K51" s="346">
        <v>616</v>
      </c>
      <c r="L51" s="346">
        <v>575</v>
      </c>
      <c r="M51" s="347">
        <v>596</v>
      </c>
    </row>
    <row r="52" spans="2:13" ht="27.75" customHeight="1" x14ac:dyDescent="0.15">
      <c r="B52" s="1173"/>
      <c r="C52" s="1174"/>
      <c r="D52" s="104"/>
      <c r="E52" s="1175" t="s">
        <v>43</v>
      </c>
      <c r="F52" s="1175"/>
      <c r="G52" s="1175"/>
      <c r="H52" s="1176"/>
      <c r="I52" s="345">
        <v>15440</v>
      </c>
      <c r="J52" s="346">
        <v>15535</v>
      </c>
      <c r="K52" s="346">
        <v>15204</v>
      </c>
      <c r="L52" s="346">
        <v>14808</v>
      </c>
      <c r="M52" s="347">
        <v>15062</v>
      </c>
    </row>
    <row r="53" spans="2:13" ht="27.75" customHeight="1" thickBot="1" x14ac:dyDescent="0.2">
      <c r="B53" s="1177" t="s">
        <v>19</v>
      </c>
      <c r="C53" s="1178"/>
      <c r="D53" s="108"/>
      <c r="E53" s="1179" t="s">
        <v>44</v>
      </c>
      <c r="F53" s="1179"/>
      <c r="G53" s="1179"/>
      <c r="H53" s="1180"/>
      <c r="I53" s="348">
        <v>-3928</v>
      </c>
      <c r="J53" s="349">
        <v>-6093</v>
      </c>
      <c r="K53" s="349">
        <v>-6183</v>
      </c>
      <c r="L53" s="349">
        <v>-5516</v>
      </c>
      <c r="M53" s="350">
        <v>-5729</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FML5DLUmMwA8U0IkXy1SN9slIqGY4w5/AKCBl9EFU8/K7x84f4kxNdkF7DFOgtz/ioEtRNPOdVBtf3UobFQ6w==" saltValue="wbwf7xJyZ6CaFBFDrouEN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533</v>
      </c>
      <c r="G54" s="117" t="s">
        <v>534</v>
      </c>
      <c r="H54" s="118" t="s">
        <v>535</v>
      </c>
    </row>
    <row r="55" spans="2:8" ht="52.5" customHeight="1" x14ac:dyDescent="0.15">
      <c r="B55" s="119"/>
      <c r="C55" s="1196" t="s">
        <v>46</v>
      </c>
      <c r="D55" s="1196"/>
      <c r="E55" s="1197"/>
      <c r="F55" s="120">
        <v>4421</v>
      </c>
      <c r="G55" s="120">
        <v>4311</v>
      </c>
      <c r="H55" s="121">
        <v>4595</v>
      </c>
    </row>
    <row r="56" spans="2:8" ht="52.5" customHeight="1" x14ac:dyDescent="0.15">
      <c r="B56" s="122"/>
      <c r="C56" s="1198" t="s">
        <v>47</v>
      </c>
      <c r="D56" s="1198"/>
      <c r="E56" s="1199"/>
      <c r="F56" s="123">
        <v>1155</v>
      </c>
      <c r="G56" s="123">
        <v>1137</v>
      </c>
      <c r="H56" s="124">
        <v>1171</v>
      </c>
    </row>
    <row r="57" spans="2:8" ht="53.25" customHeight="1" x14ac:dyDescent="0.15">
      <c r="B57" s="122"/>
      <c r="C57" s="1200" t="s">
        <v>48</v>
      </c>
      <c r="D57" s="1200"/>
      <c r="E57" s="1201"/>
      <c r="F57" s="125">
        <v>7179</v>
      </c>
      <c r="G57" s="125">
        <v>7643</v>
      </c>
      <c r="H57" s="126">
        <v>7624</v>
      </c>
    </row>
    <row r="58" spans="2:8" ht="45.75" customHeight="1" x14ac:dyDescent="0.15">
      <c r="B58" s="127"/>
      <c r="C58" s="1188" t="s">
        <v>567</v>
      </c>
      <c r="D58" s="1189"/>
      <c r="E58" s="1190"/>
      <c r="F58" s="128">
        <v>2676</v>
      </c>
      <c r="G58" s="128">
        <v>2679</v>
      </c>
      <c r="H58" s="129">
        <v>2636</v>
      </c>
    </row>
    <row r="59" spans="2:8" ht="45.75" customHeight="1" x14ac:dyDescent="0.15">
      <c r="B59" s="127"/>
      <c r="C59" s="1188" t="s">
        <v>568</v>
      </c>
      <c r="D59" s="1189"/>
      <c r="E59" s="1190"/>
      <c r="F59" s="128">
        <v>1560</v>
      </c>
      <c r="G59" s="128">
        <v>1929</v>
      </c>
      <c r="H59" s="129">
        <v>1869</v>
      </c>
    </row>
    <row r="60" spans="2:8" ht="45.75" customHeight="1" x14ac:dyDescent="0.15">
      <c r="B60" s="127"/>
      <c r="C60" s="1188" t="s">
        <v>569</v>
      </c>
      <c r="D60" s="1189"/>
      <c r="E60" s="1190"/>
      <c r="F60" s="128">
        <v>1619</v>
      </c>
      <c r="G60" s="128">
        <v>1619</v>
      </c>
      <c r="H60" s="129">
        <v>1619</v>
      </c>
    </row>
    <row r="61" spans="2:8" ht="45.75" customHeight="1" x14ac:dyDescent="0.15">
      <c r="B61" s="127"/>
      <c r="C61" s="1188" t="s">
        <v>570</v>
      </c>
      <c r="D61" s="1189"/>
      <c r="E61" s="1190"/>
      <c r="F61" s="128">
        <v>433</v>
      </c>
      <c r="G61" s="128">
        <v>546</v>
      </c>
      <c r="H61" s="129">
        <v>649</v>
      </c>
    </row>
    <row r="62" spans="2:8" ht="45.75" customHeight="1" thickBot="1" x14ac:dyDescent="0.2">
      <c r="B62" s="130"/>
      <c r="C62" s="1191" t="s">
        <v>571</v>
      </c>
      <c r="D62" s="1192"/>
      <c r="E62" s="1193"/>
      <c r="F62" s="131">
        <v>278</v>
      </c>
      <c r="G62" s="131">
        <v>259</v>
      </c>
      <c r="H62" s="132">
        <v>248</v>
      </c>
    </row>
    <row r="63" spans="2:8" ht="52.5" customHeight="1" thickBot="1" x14ac:dyDescent="0.2">
      <c r="B63" s="133"/>
      <c r="C63" s="1194" t="s">
        <v>49</v>
      </c>
      <c r="D63" s="1194"/>
      <c r="E63" s="1195"/>
      <c r="F63" s="134">
        <v>12755</v>
      </c>
      <c r="G63" s="134">
        <v>13091</v>
      </c>
      <c r="H63" s="135">
        <v>13390</v>
      </c>
    </row>
    <row r="64" spans="2:8" x14ac:dyDescent="0.15"/>
  </sheetData>
  <sheetProtection algorithmName="SHA-512" hashValue="kl/bqQcPvO0fEtLxu0DVK0uFzyXHIxzHehpYH1CJJKL8Rzn24/kmMLAbieMZerO+Bmcn2yn1MTtkhWrynNLAgg==" saltValue="iyh+sL5UMDAkQtn6YUEq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530</v>
      </c>
      <c r="G2" s="149"/>
      <c r="H2" s="150"/>
    </row>
    <row r="3" spans="1:8" x14ac:dyDescent="0.15">
      <c r="A3" s="146" t="s">
        <v>523</v>
      </c>
      <c r="B3" s="151"/>
      <c r="C3" s="152"/>
      <c r="D3" s="153">
        <v>191501</v>
      </c>
      <c r="E3" s="154"/>
      <c r="F3" s="155">
        <v>113347</v>
      </c>
      <c r="G3" s="156"/>
      <c r="H3" s="157"/>
    </row>
    <row r="4" spans="1:8" x14ac:dyDescent="0.15">
      <c r="A4" s="158"/>
      <c r="B4" s="159"/>
      <c r="C4" s="160"/>
      <c r="D4" s="161">
        <v>85609</v>
      </c>
      <c r="E4" s="162"/>
      <c r="F4" s="163">
        <v>58728</v>
      </c>
      <c r="G4" s="164"/>
      <c r="H4" s="165"/>
    </row>
    <row r="5" spans="1:8" x14ac:dyDescent="0.15">
      <c r="A5" s="146" t="s">
        <v>525</v>
      </c>
      <c r="B5" s="151"/>
      <c r="C5" s="152"/>
      <c r="D5" s="153">
        <v>221825</v>
      </c>
      <c r="E5" s="154"/>
      <c r="F5" s="155">
        <v>125418</v>
      </c>
      <c r="G5" s="156"/>
      <c r="H5" s="157"/>
    </row>
    <row r="6" spans="1:8" x14ac:dyDescent="0.15">
      <c r="A6" s="158"/>
      <c r="B6" s="159"/>
      <c r="C6" s="160"/>
      <c r="D6" s="161">
        <v>92433</v>
      </c>
      <c r="E6" s="162"/>
      <c r="F6" s="163">
        <v>60445</v>
      </c>
      <c r="G6" s="164"/>
      <c r="H6" s="165"/>
    </row>
    <row r="7" spans="1:8" x14ac:dyDescent="0.15">
      <c r="A7" s="146" t="s">
        <v>526</v>
      </c>
      <c r="B7" s="151"/>
      <c r="C7" s="152"/>
      <c r="D7" s="153">
        <v>254244</v>
      </c>
      <c r="E7" s="154"/>
      <c r="F7" s="155">
        <v>108384</v>
      </c>
      <c r="G7" s="156"/>
      <c r="H7" s="157"/>
    </row>
    <row r="8" spans="1:8" x14ac:dyDescent="0.15">
      <c r="A8" s="158"/>
      <c r="B8" s="159"/>
      <c r="C8" s="160"/>
      <c r="D8" s="161">
        <v>94131</v>
      </c>
      <c r="E8" s="162"/>
      <c r="F8" s="163">
        <v>51153</v>
      </c>
      <c r="G8" s="164"/>
      <c r="H8" s="165"/>
    </row>
    <row r="9" spans="1:8" x14ac:dyDescent="0.15">
      <c r="A9" s="146" t="s">
        <v>527</v>
      </c>
      <c r="B9" s="151"/>
      <c r="C9" s="152"/>
      <c r="D9" s="153">
        <v>205893</v>
      </c>
      <c r="E9" s="154"/>
      <c r="F9" s="155">
        <v>80959</v>
      </c>
      <c r="G9" s="156"/>
      <c r="H9" s="157"/>
    </row>
    <row r="10" spans="1:8" x14ac:dyDescent="0.15">
      <c r="A10" s="158"/>
      <c r="B10" s="159"/>
      <c r="C10" s="160"/>
      <c r="D10" s="161">
        <v>113799</v>
      </c>
      <c r="E10" s="162"/>
      <c r="F10" s="163">
        <v>43928</v>
      </c>
      <c r="G10" s="164"/>
      <c r="H10" s="165"/>
    </row>
    <row r="11" spans="1:8" x14ac:dyDescent="0.15">
      <c r="A11" s="146" t="s">
        <v>528</v>
      </c>
      <c r="B11" s="151"/>
      <c r="C11" s="152"/>
      <c r="D11" s="153">
        <v>257421</v>
      </c>
      <c r="E11" s="154"/>
      <c r="F11" s="155">
        <v>117242</v>
      </c>
      <c r="G11" s="156"/>
      <c r="H11" s="157"/>
    </row>
    <row r="12" spans="1:8" x14ac:dyDescent="0.15">
      <c r="A12" s="158"/>
      <c r="B12" s="159"/>
      <c r="C12" s="166"/>
      <c r="D12" s="161">
        <v>88897</v>
      </c>
      <c r="E12" s="162"/>
      <c r="F12" s="163">
        <v>59234</v>
      </c>
      <c r="G12" s="164"/>
      <c r="H12" s="165"/>
    </row>
    <row r="13" spans="1:8" x14ac:dyDescent="0.15">
      <c r="A13" s="146"/>
      <c r="B13" s="151"/>
      <c r="C13" s="152"/>
      <c r="D13" s="153">
        <v>226177</v>
      </c>
      <c r="E13" s="154"/>
      <c r="F13" s="155">
        <v>109070</v>
      </c>
      <c r="G13" s="167"/>
      <c r="H13" s="157"/>
    </row>
    <row r="14" spans="1:8" x14ac:dyDescent="0.15">
      <c r="A14" s="158"/>
      <c r="B14" s="159"/>
      <c r="C14" s="160"/>
      <c r="D14" s="161">
        <v>94974</v>
      </c>
      <c r="E14" s="162"/>
      <c r="F14" s="163">
        <v>54698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5.58</v>
      </c>
      <c r="C19" s="168">
        <f>ROUND(VALUE(SUBSTITUTE(実質収支比率等に係る経年分析!G$48,"▲","-")),2)</f>
        <v>4.41</v>
      </c>
      <c r="D19" s="168">
        <f>ROUND(VALUE(SUBSTITUTE(実質収支比率等に係る経年分析!H$48,"▲","-")),2)</f>
        <v>6.19</v>
      </c>
      <c r="E19" s="168">
        <f>ROUND(VALUE(SUBSTITUTE(実質収支比率等に係る経年分析!I$48,"▲","-")),2)</f>
        <v>6.21</v>
      </c>
      <c r="F19" s="168">
        <f>ROUND(VALUE(SUBSTITUTE(実質収支比率等に係る経年分析!J$48,"▲","-")),2)</f>
        <v>4.6100000000000003</v>
      </c>
    </row>
    <row r="20" spans="1:11" x14ac:dyDescent="0.15">
      <c r="A20" s="168" t="s">
        <v>53</v>
      </c>
      <c r="B20" s="168">
        <f>ROUND(VALUE(SUBSTITUTE(実質収支比率等に係る経年分析!F$47,"▲","-")),2)</f>
        <v>46.17</v>
      </c>
      <c r="C20" s="168">
        <f>ROUND(VALUE(SUBSTITUTE(実質収支比率等に係る経年分析!G$47,"▲","-")),2)</f>
        <v>47.02</v>
      </c>
      <c r="D20" s="168">
        <f>ROUND(VALUE(SUBSTITUTE(実質収支比率等に係る経年分析!H$47,"▲","-")),2)</f>
        <v>47.42</v>
      </c>
      <c r="E20" s="168">
        <f>ROUND(VALUE(SUBSTITUTE(実質収支比率等に係る経年分析!I$47,"▲","-")),2)</f>
        <v>48.55</v>
      </c>
      <c r="F20" s="168">
        <f>ROUND(VALUE(SUBSTITUTE(実質収支比率等に係る経年分析!J$47,"▲","-")),2)</f>
        <v>52.49</v>
      </c>
    </row>
    <row r="21" spans="1:11" x14ac:dyDescent="0.15">
      <c r="A21" s="168" t="s">
        <v>54</v>
      </c>
      <c r="B21" s="168">
        <f>IF(ISNUMBER(VALUE(SUBSTITUTE(実質収支比率等に係る経年分析!F$49,"▲","-"))),ROUND(VALUE(SUBSTITUTE(実質収支比率等に係る経年分析!F$49,"▲","-")),2),NA())</f>
        <v>4.17</v>
      </c>
      <c r="C21" s="168">
        <f>IF(ISNUMBER(VALUE(SUBSTITUTE(実質収支比率等に係る経年分析!G$49,"▲","-"))),ROUND(VALUE(SUBSTITUTE(実質収支比率等に係る経年分析!G$49,"▲","-")),2),NA())</f>
        <v>1.56</v>
      </c>
      <c r="D21" s="168">
        <f>IF(ISNUMBER(VALUE(SUBSTITUTE(実質収支比率等に係る経年分析!H$49,"▲","-"))),ROUND(VALUE(SUBSTITUTE(実質収支比率等に係る経年分析!H$49,"▲","-")),2),NA())</f>
        <v>6.25</v>
      </c>
      <c r="E21" s="168">
        <f>IF(ISNUMBER(VALUE(SUBSTITUTE(実質収支比率等に係る経年分析!I$49,"▲","-"))),ROUND(VALUE(SUBSTITUTE(実質収支比率等に係る経年分析!I$49,"▲","-")),2),NA())</f>
        <v>-4.78</v>
      </c>
      <c r="F21" s="168">
        <f>IF(ISNUMBER(VALUE(SUBSTITUTE(実質収支比率等に係る経年分析!J$49,"▲","-"))),ROUND(VALUE(SUBSTITUTE(実質収支比率等に係る経年分析!J$49,"▲","-")),2),NA())</f>
        <v>-1.6</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0.05</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国民健康保険大正診療所特別会計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0.04</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下水道事業特別会計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15">
      <c r="A32" s="169" t="str">
        <f>IF(連結実質赤字比率に係る赤字・黒字の構成分析!C$38="",NA(),連結実質赤字比率に係る赤字・黒字の構成分析!C$38)</f>
        <v>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0.05</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0.16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0.19</v>
      </c>
    </row>
    <row r="34" spans="1:16" x14ac:dyDescent="0.15">
      <c r="A34" s="169" t="str">
        <f>IF(連結実質赤字比率に係る赤字・黒字の構成分析!C$36="",NA(),連結実質赤字比率に係る赤字・黒字の構成分析!C$36)</f>
        <v>介護保険事業特別会計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1.45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4.05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3.74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4.2300000000000004</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5.57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4.4000000000000004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6.19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4.5999999999999996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1799</v>
      </c>
      <c r="E42" s="170"/>
      <c r="F42" s="170"/>
      <c r="G42" s="170">
        <f>'実質公債費比率（分子）の構造'!L$52</f>
        <v>1830</v>
      </c>
      <c r="H42" s="170"/>
      <c r="I42" s="170"/>
      <c r="J42" s="170">
        <f>'実質公債費比率（分子）の構造'!M$52</f>
        <v>1833</v>
      </c>
      <c r="K42" s="170"/>
      <c r="L42" s="170"/>
      <c r="M42" s="170">
        <f>'実質公債費比率（分子）の構造'!N$52</f>
        <v>1672</v>
      </c>
      <c r="N42" s="170"/>
      <c r="O42" s="170"/>
      <c r="P42" s="170">
        <f>'実質公債費比率（分子）の構造'!O$52</f>
        <v>1644</v>
      </c>
    </row>
    <row r="43" spans="1:16" x14ac:dyDescent="0.15">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1</v>
      </c>
      <c r="C45" s="170"/>
      <c r="D45" s="170"/>
      <c r="E45" s="170">
        <f>'実質公債費比率（分子）の構造'!L$49</f>
        <v>1</v>
      </c>
      <c r="F45" s="170"/>
      <c r="G45" s="170"/>
      <c r="H45" s="170">
        <f>'実質公債費比率（分子）の構造'!M$49</f>
        <v>1</v>
      </c>
      <c r="I45" s="170"/>
      <c r="J45" s="170"/>
      <c r="K45" s="170">
        <f>'実質公債費比率（分子）の構造'!N$49</f>
        <v>1</v>
      </c>
      <c r="L45" s="170"/>
      <c r="M45" s="170"/>
      <c r="N45" s="170">
        <f>'実質公債費比率（分子）の構造'!O$49</f>
        <v>1</v>
      </c>
      <c r="O45" s="170"/>
      <c r="P45" s="170"/>
    </row>
    <row r="46" spans="1:16" x14ac:dyDescent="0.15">
      <c r="A46" s="170" t="s">
        <v>64</v>
      </c>
      <c r="B46" s="170">
        <f>'実質公債費比率（分子）の構造'!K$48</f>
        <v>285</v>
      </c>
      <c r="C46" s="170"/>
      <c r="D46" s="170"/>
      <c r="E46" s="170">
        <f>'実質公債費比率（分子）の構造'!L$48</f>
        <v>269</v>
      </c>
      <c r="F46" s="170"/>
      <c r="G46" s="170"/>
      <c r="H46" s="170">
        <f>'実質公債費比率（分子）の構造'!M$48</f>
        <v>280</v>
      </c>
      <c r="I46" s="170"/>
      <c r="J46" s="170"/>
      <c r="K46" s="170">
        <f>'実質公債費比率（分子）の構造'!N$48</f>
        <v>282</v>
      </c>
      <c r="L46" s="170"/>
      <c r="M46" s="170"/>
      <c r="N46" s="170">
        <f>'実質公債費比率（分子）の構造'!O$48</f>
        <v>258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1956</v>
      </c>
      <c r="C49" s="170"/>
      <c r="D49" s="170"/>
      <c r="E49" s="170">
        <f>'実質公債費比率（分子）の構造'!L$45</f>
        <v>1982</v>
      </c>
      <c r="F49" s="170"/>
      <c r="G49" s="170"/>
      <c r="H49" s="170">
        <f>'実質公債費比率（分子）の構造'!M$45</f>
        <v>2007</v>
      </c>
      <c r="I49" s="170"/>
      <c r="J49" s="170"/>
      <c r="K49" s="170">
        <f>'実質公債費比率（分子）の構造'!N$45</f>
        <v>1845</v>
      </c>
      <c r="L49" s="170"/>
      <c r="M49" s="170"/>
      <c r="N49" s="170">
        <f>'実質公債費比率（分子）の構造'!O$45</f>
        <v>1927</v>
      </c>
      <c r="O49" s="170"/>
      <c r="P49" s="170"/>
    </row>
    <row r="50" spans="1:16" x14ac:dyDescent="0.15">
      <c r="A50" s="170" t="s">
        <v>67</v>
      </c>
      <c r="B50" s="170" t="e">
        <f>NA()</f>
        <v>#N/A</v>
      </c>
      <c r="C50" s="170">
        <f>IF(ISNUMBER('実質公債費比率（分子）の構造'!K$53),'実質公債費比率（分子）の構造'!K$53,NA())</f>
        <v>443</v>
      </c>
      <c r="D50" s="170" t="e">
        <f>NA()</f>
        <v>#N/A</v>
      </c>
      <c r="E50" s="170" t="e">
        <f>NA()</f>
        <v>#N/A</v>
      </c>
      <c r="F50" s="170">
        <f>IF(ISNUMBER('実質公債費比率（分子）の構造'!L$53),'実質公債費比率（分子）の構造'!L$53,NA())</f>
        <v>422</v>
      </c>
      <c r="G50" s="170" t="e">
        <f>NA()</f>
        <v>#N/A</v>
      </c>
      <c r="H50" s="170" t="e">
        <f>NA()</f>
        <v>#N/A</v>
      </c>
      <c r="I50" s="170">
        <f>IF(ISNUMBER('実質公債費比率（分子）の構造'!M$53),'実質公債費比率（分子）の構造'!M$53,NA())</f>
        <v>455</v>
      </c>
      <c r="J50" s="170" t="e">
        <f>NA()</f>
        <v>#N/A</v>
      </c>
      <c r="K50" s="170" t="e">
        <f>NA()</f>
        <v>#N/A</v>
      </c>
      <c r="L50" s="170">
        <f>IF(ISNUMBER('実質公債費比率（分子）の構造'!N$53),'実質公債費比率（分子）の構造'!N$53,NA())</f>
        <v>456</v>
      </c>
      <c r="M50" s="170" t="e">
        <f>NA()</f>
        <v>#N/A</v>
      </c>
      <c r="N50" s="170" t="e">
        <f>NA()</f>
        <v>#N/A</v>
      </c>
      <c r="O50" s="170">
        <f>IF(ISNUMBER('実質公債費比率（分子）の構造'!O$53),'実質公債費比率（分子）の構造'!O$53,NA())</f>
        <v>542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15440</v>
      </c>
      <c r="E56" s="169"/>
      <c r="F56" s="169"/>
      <c r="G56" s="169">
        <f>'将来負担比率（分子）の構造'!J$52</f>
        <v>15535</v>
      </c>
      <c r="H56" s="169"/>
      <c r="I56" s="169"/>
      <c r="J56" s="169">
        <f>'将来負担比率（分子）の構造'!K$52</f>
        <v>15204</v>
      </c>
      <c r="K56" s="169"/>
      <c r="L56" s="169"/>
      <c r="M56" s="169">
        <f>'将来負担比率（分子）の構造'!L$52</f>
        <v>14808</v>
      </c>
      <c r="N56" s="169"/>
      <c r="O56" s="169"/>
      <c r="P56" s="169">
        <f>'将来負担比率（分子）の構造'!M$52</f>
        <v>15062</v>
      </c>
    </row>
    <row r="57" spans="1:16" x14ac:dyDescent="0.15">
      <c r="A57" s="169" t="s">
        <v>42</v>
      </c>
      <c r="B57" s="169"/>
      <c r="C57" s="169"/>
      <c r="D57" s="169">
        <f>'将来負担比率（分子）の構造'!I$51</f>
        <v>600</v>
      </c>
      <c r="E57" s="169"/>
      <c r="F57" s="169"/>
      <c r="G57" s="169">
        <f>'将来負担比率（分子）の構造'!J$51</f>
        <v>670</v>
      </c>
      <c r="H57" s="169"/>
      <c r="I57" s="169"/>
      <c r="J57" s="169">
        <f>'将来負担比率（分子）の構造'!K$51</f>
        <v>616</v>
      </c>
      <c r="K57" s="169"/>
      <c r="L57" s="169"/>
      <c r="M57" s="169">
        <f>'将来負担比率（分子）の構造'!L$51</f>
        <v>575</v>
      </c>
      <c r="N57" s="169"/>
      <c r="O57" s="169"/>
      <c r="P57" s="169">
        <f>'将来負担比率（分子）の構造'!M$51</f>
        <v>596</v>
      </c>
    </row>
    <row r="58" spans="1:16" x14ac:dyDescent="0.15">
      <c r="A58" s="169" t="s">
        <v>41</v>
      </c>
      <c r="B58" s="169"/>
      <c r="C58" s="169"/>
      <c r="D58" s="169">
        <f>'将来負担比率（分子）の構造'!I$50</f>
        <v>9985</v>
      </c>
      <c r="E58" s="169"/>
      <c r="F58" s="169"/>
      <c r="G58" s="169">
        <f>'将来負担比率（分子）の構造'!J$50</f>
        <v>10876</v>
      </c>
      <c r="H58" s="169"/>
      <c r="I58" s="169"/>
      <c r="J58" s="169">
        <f>'将来負担比率（分子）の構造'!K$50</f>
        <v>11510</v>
      </c>
      <c r="K58" s="169"/>
      <c r="L58" s="169"/>
      <c r="M58" s="169">
        <f>'将来負担比率（分子）の構造'!L$50</f>
        <v>11709</v>
      </c>
      <c r="N58" s="169"/>
      <c r="O58" s="169"/>
      <c r="P58" s="169">
        <f>'将来負担比率（分子）の構造'!M$50</f>
        <v>11927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1835</v>
      </c>
      <c r="C62" s="169"/>
      <c r="D62" s="169"/>
      <c r="E62" s="169">
        <f>'将来負担比率（分子）の構造'!J$45</f>
        <v>1563</v>
      </c>
      <c r="F62" s="169"/>
      <c r="G62" s="169"/>
      <c r="H62" s="169">
        <f>'将来負担比率（分子）の構造'!K$45</f>
        <v>1478</v>
      </c>
      <c r="I62" s="169"/>
      <c r="J62" s="169"/>
      <c r="K62" s="169">
        <f>'将来負担比率（分子）の構造'!L$45</f>
        <v>1522</v>
      </c>
      <c r="L62" s="169"/>
      <c r="M62" s="169"/>
      <c r="N62" s="169">
        <f>'将来負担比率（分子）の構造'!M$45</f>
        <v>1528</v>
      </c>
      <c r="O62" s="169"/>
      <c r="P62" s="169"/>
    </row>
    <row r="63" spans="1:16" x14ac:dyDescent="0.15">
      <c r="A63" s="169" t="s">
        <v>34</v>
      </c>
      <c r="B63" s="169">
        <f>'将来負担比率（分子）の構造'!I$44</f>
        <v>6</v>
      </c>
      <c r="C63" s="169"/>
      <c r="D63" s="169"/>
      <c r="E63" s="169">
        <f>'将来負担比率（分子）の構造'!J$44</f>
        <v>5</v>
      </c>
      <c r="F63" s="169"/>
      <c r="G63" s="169"/>
      <c r="H63" s="169">
        <f>'将来負担比率（分子）の構造'!K$44</f>
        <v>4</v>
      </c>
      <c r="I63" s="169"/>
      <c r="J63" s="169"/>
      <c r="K63" s="169">
        <f>'将来負担比率（分子）の構造'!L$44</f>
        <v>2</v>
      </c>
      <c r="L63" s="169"/>
      <c r="M63" s="169"/>
      <c r="N63" s="169">
        <f>'将来負担比率（分子）の構造'!M$44</f>
        <v>1</v>
      </c>
      <c r="O63" s="169"/>
      <c r="P63" s="169"/>
    </row>
    <row r="64" spans="1:16" x14ac:dyDescent="0.15">
      <c r="A64" s="169" t="s">
        <v>33</v>
      </c>
      <c r="B64" s="169">
        <f>'将来負担比率（分子）の構造'!I$43</f>
        <v>2602</v>
      </c>
      <c r="C64" s="169"/>
      <c r="D64" s="169"/>
      <c r="E64" s="169">
        <f>'将来負担比率（分子）の構造'!J$43</f>
        <v>1480</v>
      </c>
      <c r="F64" s="169"/>
      <c r="G64" s="169"/>
      <c r="H64" s="169">
        <f>'将来負担比率（分子）の構造'!K$43</f>
        <v>1801</v>
      </c>
      <c r="I64" s="169"/>
      <c r="J64" s="169"/>
      <c r="K64" s="169">
        <f>'将来負担比率（分子）の構造'!L$43</f>
        <v>2110</v>
      </c>
      <c r="L64" s="169"/>
      <c r="M64" s="169"/>
      <c r="N64" s="169">
        <f>'将来負担比率（分子）の構造'!M$43</f>
        <v>1968</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17654</v>
      </c>
      <c r="C66" s="169"/>
      <c r="D66" s="169"/>
      <c r="E66" s="169">
        <f>'将来負担比率（分子）の構造'!J$41</f>
        <v>17942</v>
      </c>
      <c r="F66" s="169"/>
      <c r="G66" s="169"/>
      <c r="H66" s="169">
        <f>'将来負担比率（分子）の構造'!K$41</f>
        <v>17864</v>
      </c>
      <c r="I66" s="169"/>
      <c r="J66" s="169"/>
      <c r="K66" s="169">
        <f>'将来負担比率（分子）の構造'!L$41</f>
        <v>17942</v>
      </c>
      <c r="L66" s="169"/>
      <c r="M66" s="169"/>
      <c r="N66" s="169">
        <f>'将来負担比率（分子）の構造'!M$41</f>
        <v>18358</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4421</v>
      </c>
      <c r="C72" s="173">
        <f>基金残高に係る経年分析!G55</f>
        <v>4311</v>
      </c>
      <c r="D72" s="173">
        <f>基金残高に係る経年分析!H55</f>
        <v>4595</v>
      </c>
    </row>
    <row r="73" spans="1:16" x14ac:dyDescent="0.15">
      <c r="A73" s="172" t="s">
        <v>74</v>
      </c>
      <c r="B73" s="173">
        <f>基金残高に係る経年分析!F56</f>
        <v>1155</v>
      </c>
      <c r="C73" s="173">
        <f>基金残高に係る経年分析!G56</f>
        <v>1137</v>
      </c>
      <c r="D73" s="173">
        <f>基金残高に係る経年分析!H56</f>
        <v>1171</v>
      </c>
    </row>
    <row r="74" spans="1:16" x14ac:dyDescent="0.15">
      <c r="A74" s="172" t="s">
        <v>75</v>
      </c>
      <c r="B74" s="173">
        <f>基金残高に係る経年分析!F57</f>
        <v>7179</v>
      </c>
      <c r="C74" s="173">
        <f>基金残高に係る経年分析!G57</f>
        <v>7643</v>
      </c>
      <c r="D74" s="173">
        <f>基金残高に係る経年分析!H57</f>
        <v>7624</v>
      </c>
    </row>
  </sheetData>
  <sheetProtection algorithmName="SHA-512" hashValue="Ks1urgIJKpsIbm14txMP3p8PDzoIRJFqmPQVrICIHzws6k0xH3Amnjo+ezgtOqWbv3/pcreVPK1KZQkYrKAthg==" saltValue="QUZ0wTPiYL9/dKSFaoGK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片岡 丈明</cp:lastModifiedBy>
  <cp:lastPrinted>2025-03-14T00:46:45Z</cp:lastPrinted>
  <dcterms:created xsi:type="dcterms:W3CDTF">2025-02-19T04:44:52Z</dcterms:created>
  <dcterms:modified xsi:type="dcterms:W3CDTF">2025-03-14T00:46:50Z</dcterms:modified>
  <cp:category/>
</cp:coreProperties>
</file>