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総務課\平成31年度(財務係)\01.KC 財政\財務係\☆R6\その他\20250122_【照会：1月29日（水）正午〆】公営企業に係る経営比較分析表（令和５年度決算）の分析等について\③担当より\02_農業・漁港\"/>
    </mc:Choice>
  </mc:AlternateContent>
  <xr:revisionPtr revIDLastSave="0" documentId="8_{FA97D1C1-570D-4454-A559-04DDDB9E61B2}" xr6:coauthVersionLast="47" xr6:coauthVersionMax="47" xr10:uidLastSave="{00000000-0000-0000-0000-000000000000}"/>
  <workbookProtection workbookAlgorithmName="SHA-512" workbookHashValue="1Ft/rLqXrIli0IJH07igWxqBDfvj9h66SeoxzIDUaEpopKTo7mQVAASvUUMtFFCa1isjAVoYwQKisFKRVKdnmA==" workbookSaltValue="w1zmfoGHOmzJCU0TUbeBH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<sst xmlns="http://schemas.openxmlformats.org/spreadsheetml/2006/main" count="236" uniqueCount="120">
  <si>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</si>
  <si>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</si>
  <si>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</si>
  <si>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</si>
  <si>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</si>
  <si>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</si>
  <si>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</si>
  <si>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</si>
  <si>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</si>
  <si>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</si>
  <si>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</si>
  <si>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</si>
  <si>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</si>
  <si>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</si>
  <si>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</si>
  <si>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</si>
  <si>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</si>
  <si>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</si>
  <si>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</si>
  <si>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</si>
  <si>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</si>
  <si>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</si>
  <si>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</si>
  <si>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</si>
  <si>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</si>
  <si>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</si>
  <si>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</si>
  <si>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</si>
  <si>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</si>
  <si>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</si>
  <si>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</si>
  <si>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</si>
  <si>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</si>
  <si>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</si>
  <si>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</si>
  <si>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</si>
  <si>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</si>
  <si>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</si>
  <si>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</si>
  <si>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</si>
  <si>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</si>
  <si>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</si>
  <si>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</si>
  <si>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</si>
  <si>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</si>
  <si>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</si>
  <si>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</si>
  <si>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</si>
  <si>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</si>
  <si>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</si>
  <si>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</si>
  <si>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</si>
  <si>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</si>
  <si>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</si>
  <si>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</si>
  <si>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</si>
  <si>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</si>
  <si>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</si>
  <si>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</si>
  <si>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</si>
  <si>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</si>
  <si>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</si>
  <si>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</si>
  <si>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</si>
  <si>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</si>
  <si>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</si>
  <si>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</si>
  <si>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</si>
  <si>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</si>
  <si>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</si>
  <si>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</si>
  <si>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</si>
  <si>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</si>
  <si>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</si>
  <si>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</si>
  <si>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</si>
  <si>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</si>
  <si>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</si>
  <si>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</si>
  <si>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</si>
  <si>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</si>
  <si>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</si>
  <si>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</si>
  <si>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</si>
  <si>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</si>
  <si>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</si>
  <si>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</si>
  <si>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</si>
  <si>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</si>
  <si>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</si>
  <si>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</si>
  <si>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</si>
  <si>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</si>
  <si>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</si>
  <si>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</si>
  <si>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</si>
  <si>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</si>
  <si>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</si>
  <si>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黒潮町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</si>
  <si>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</si>
  <si>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</si>
  <si>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</si>
  <si>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</si>
  <si>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</si>
  <si>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</si>
  <si>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</si>
  <si>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</si>
  <si>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</si>
  <si>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</si>
  <si>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</si>
  <si>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</si>
  <si>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</si>
  <si>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</si>
  <si>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</si>
  <si>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</si>
  <si>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</si>
  <si>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</si>
  <si>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設備全体の耐用年数については余裕がある。
　但し、全体として修繕費用(設備のメンテナンス、機材の交換等に係る費用)は増加傾向にある。
　そのため、需用費のうち修繕費については機器の補修、交換等により多額の支出が想定される。</t>
    <phoneticPr fontId="4"/>
  </si>
  <si>
    <t>　当該事業の継続をより確かなものにするためには、事業収入において、少なくとも「修繕費を除いた汚水処理費を使用料収入で賄える状況」にすべきと考える。
　そのためには、使用料の値上げは有力な案の一つであり、具体的な内容について検討を始めなければならない。
　但し、現実的な値上げ幅では、現在の汚水処理費を賄うことはできず、大幅な事業収支の改善も期待できないことは留意すべき点である。</t>
    <phoneticPr fontId="4"/>
  </si>
  <si>
    <t xml:space="preserve"> 黒潮町の漁業集落排水事業は、使用者の減少に伴う使用料収入の減少、汚水処理サービスの継続に向けた維持管理費の増大等、事業経営は厳しい状況におかれており、今後その状況がますます厳しくなる事が確実となっている。
　事業収支の一つの指標である経費回収率について令和５年度については平均値を上回ってはいるものの、今後この値は小さくなることが予想される。使用料収入だけでは汚水処理費を賄えない状況に対し、事業の赤字分を一般会計から補填することが続く状況である。なお、総務大臣通知により３万人未満の団体また、３万人以上でも公共下水道以外の下水道については令和６年４月１日までに地方公営企業法の適用が要請されたことを受けて、一般会計から公営企業会計への移行を進めている。これによって事業収入で施設の維持管理費等を賄わなければならなくなり使用者の負担増が必至である。
　そうした状況を踏まえ、今後とも当該事業を継続させるためには次の3つの取組みが必要と考えられる。
①使用料の値上げ→使用者が減少する状況下で使用料収入を一定額（少なくとも現状維持）確保するためには、使用料金の値上げを検討せざるを得ない。しかし、一般家庭の浄化槽維持管理費を大幅に上回る料金設定は困難と考える。　　　　　　　　　　　　　　　　　　　　　　　　②施設規模の適正化→現状分析や将来の汚水処理人口の減少等を踏まえ適切な施設規模となるようにする必要があるが、近隣施設との統廃合や施設の改修費用を使用料収入で賄うことは困難と考える。
③維持管理費の抑制→日頃の保守、点検を強化することにより、大口のメンテナンスを抑える、また先延ばしを図る。広域化・共同化による維持管理費の抑制も検討。
　当該事業の場合、令和10年度には建設費の償還を終えるが、公営企業会計への移行や運営等にかかる費用の償還が発生することから、汚水処理サービスを維持することを前提に維持管理費を極力抑え、日々のメンテナンスをこれまで以上に重視して行く。
</t>
    <rPh sb="127" eb="129">
      <t>レイワ</t>
    </rPh>
    <rPh sb="130" eb="132">
      <t>ネンド</t>
    </rPh>
    <rPh sb="301" eb="302">
      <t>ウ</t>
    </rPh>
    <rPh sb="322" eb="323">
      <t>スス</t>
    </rPh>
    <rPh sb="640" eb="641">
      <t>カンガ</t>
    </rPh>
    <rPh sb="761" eb="763">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</si>
</sst>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C-435C-9FDE-F6B1D09693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34DC-435C-9FDE-F6B1D09693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20.93</c:v>
                </c:pt>
                <c:pt idx="1">
                  <c:v>20.93</c:v>
                </c:pt>
                <c:pt idx="2">
                  <c:v>20.93</c:v>
                </c:pt>
                <c:pt idx="3">
                  <c:v>18.600000000000001</c:v>
                </c:pt>
                <c:pt idx="4">
                  <c:v>18.600000000000001</c:v>
                </c:pt>
              </c:numCache>
            </c:numRef>
          </c:val>
          <c:extLst>
            <c:ext xmlns:c16="http://schemas.microsoft.com/office/drawing/2014/chart" uri="{C3380CC4-5D6E-409C-BE32-E72D297353CC}">
              <c16:uniqueId val="{00000000-6858-45A3-B8C8-48A93A7547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6858-45A3-B8C8-48A93A7547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42.25</c:v>
                </c:pt>
                <c:pt idx="1">
                  <c:v>45.45</c:v>
                </c:pt>
                <c:pt idx="2">
                  <c:v>47.54</c:v>
                </c:pt>
                <c:pt idx="3">
                  <c:v>46.67</c:v>
                </c:pt>
                <c:pt idx="4">
                  <c:v>45.61</c:v>
                </c:pt>
              </c:numCache>
            </c:numRef>
          </c:val>
          <c:extLst>
            <c:ext xmlns:c16="http://schemas.microsoft.com/office/drawing/2014/chart" uri="{C3380CC4-5D6E-409C-BE32-E72D297353CC}">
              <c16:uniqueId val="{00000000-AEBB-4EFB-A827-5E73C92DB9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AEBB-4EFB-A827-5E73C92DB9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100.08</c:v>
                </c:pt>
                <c:pt idx="1">
                  <c:v>100</c:v>
                </c:pt>
                <c:pt idx="2">
                  <c:v>100</c:v>
                </c:pt>
                <c:pt idx="3">
                  <c:v>75.349999999999994</c:v>
                </c:pt>
                <c:pt idx="4">
                  <c:v>132.88</c:v>
                </c:pt>
              </c:numCache>
            </c:numRef>
          </c:val>
          <c:extLst>
            <c:ext xmlns:c16="http://schemas.microsoft.com/office/drawing/2014/chart" uri="{C3380CC4-5D6E-409C-BE32-E72D297353CC}">
              <c16:uniqueId val="{00000000-9DAD-4A67-A043-7658E879C0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D-4A67-A043-7658E879C0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3-4E3F-9BB3-3CCCD34D73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3-4E3F-9BB3-3CCCD34D73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4-4240-A458-CB8043A134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4-4240-A458-CB8043A134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B9-48D6-B43D-D239DBA59E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B9-48D6-B43D-D239DBA59E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F-4758-BD63-CB8F94D010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F-4758-BD63-CB8F94D010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0-4A1D-B358-2AACE49768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9DD0-4A1D-B358-2AACE49768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42.93</c:v>
                </c:pt>
                <c:pt idx="1">
                  <c:v>41.11</c:v>
                </c:pt>
                <c:pt idx="2">
                  <c:v>53.9</c:v>
                </c:pt>
                <c:pt idx="3">
                  <c:v>16.05</c:v>
                </c:pt>
                <c:pt idx="4">
                  <c:v>156.04</c:v>
                </c:pt>
              </c:numCache>
            </c:numRef>
          </c:val>
          <c:extLst>
            <c:ext xmlns:c16="http://schemas.microsoft.com/office/drawing/2014/chart" uri="{C3380CC4-5D6E-409C-BE32-E72D297353CC}">
              <c16:uniqueId val="{00000000-0D7E-4417-BB80-A4C59490A5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0D7E-4417-BB80-A4C59490A5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543.28</c:v>
                </c:pt>
                <c:pt idx="1">
                  <c:v>581.92999999999995</c:v>
                </c:pt>
                <c:pt idx="2">
                  <c:v>442.93</c:v>
                </c:pt>
                <c:pt idx="3">
                  <c:v>1498.48</c:v>
                </c:pt>
                <c:pt idx="4">
                  <c:v>148.76</c:v>
                </c:pt>
              </c:numCache>
            </c:numRef>
          </c:val>
          <c:extLst>
            <c:ext xmlns:c16="http://schemas.microsoft.com/office/drawing/2014/chart" uri="{C3380CC4-5D6E-409C-BE32-E72D297353CC}">
              <c16:uniqueId val="{00000000-9637-47B4-86B0-F420379E8B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9637-47B4-86B0-F420379E8B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高知県　黒潮町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71" t="str">
        <f>データ!$M$6</f>
        <v>非設置</v>
      </c>
      <c r="AE8" s="71"/>
      <c r="AF8" s="71"/>
      <c r="AG8" s="71"/>
      <c r="AH8" s="71"/>
      <c r="AI8" s="71"/>
      <c r="AJ8" s="71"/>
      <c r="AK8" s="3"/>
      <c r="AL8" s="44">
        <f>データ!S6</f>
        <v>10109</v>
      </c>
      <c r="AM8" s="44"/>
      <c r="AN8" s="44"/>
      <c r="AO8" s="44"/>
      <c r="AP8" s="44"/>
      <c r="AQ8" s="44"/>
      <c r="AR8" s="44"/>
      <c r="AS8" s="44"/>
      <c r="AT8" s="45">
        <f>データ!T6</f>
        <v>188.46</v>
      </c>
      <c r="AU8" s="45"/>
      <c r="AV8" s="45"/>
      <c r="AW8" s="45"/>
      <c r="AX8" s="45"/>
      <c r="AY8" s="45"/>
      <c r="AZ8" s="45"/>
      <c r="BA8" s="45"/>
      <c r="BB8" s="45">
        <f>データ!U6</f>
        <v>53.64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0.56999999999999995</v>
      </c>
      <c r="Q10" s="45"/>
      <c r="R10" s="45"/>
      <c r="S10" s="45"/>
      <c r="T10" s="45"/>
      <c r="U10" s="45"/>
      <c r="V10" s="45"/>
      <c r="W10" s="45">
        <f>データ!Q6</f>
        <v>100</v>
      </c>
      <c r="X10" s="45"/>
      <c r="Y10" s="45"/>
      <c r="Z10" s="45"/>
      <c r="AA10" s="45"/>
      <c r="AB10" s="45"/>
      <c r="AC10" s="45"/>
      <c r="AD10" s="44">
        <f>データ!R6</f>
        <v>3970</v>
      </c>
      <c r="AE10" s="44"/>
      <c r="AF10" s="44"/>
      <c r="AG10" s="44"/>
      <c r="AH10" s="44"/>
      <c r="AI10" s="44"/>
      <c r="AJ10" s="44"/>
      <c r="AK10" s="2"/>
      <c r="AL10" s="44">
        <f>データ!V6</f>
        <v>57</v>
      </c>
      <c r="AM10" s="44"/>
      <c r="AN10" s="44"/>
      <c r="AO10" s="44"/>
      <c r="AP10" s="44"/>
      <c r="AQ10" s="44"/>
      <c r="AR10" s="44"/>
      <c r="AS10" s="44"/>
      <c r="AT10" s="45">
        <f>データ!W6</f>
        <v>0.01</v>
      </c>
      <c r="AU10" s="45"/>
      <c r="AV10" s="45"/>
      <c r="AW10" s="45"/>
      <c r="AX10" s="45"/>
      <c r="AY10" s="45"/>
      <c r="AZ10" s="45"/>
      <c r="BA10" s="45"/>
      <c r="BB10" s="45">
        <f>データ!X6</f>
        <v>5700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43</v>
      </c>
      <c r="O86" s="12" t="str">
        <f>データ!EO6</f>
        <v>【0.00】</v>
      </c>
    </row>
  </sheetData>
  <sheetProtection algorithmName="SHA-512" hashValue="Fu/0Dob/Oo4Mr9es6/UUB1VIf/1r9/d+1ghWG6f0AnKxJqCla3ngMxGu6etvwWUi91la7HFCm2iTX3n6NdSwIA==" saltValue="K6uQtYxil3MGaZerxdFL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394289</v>
      </c>
      <c r="D6" s="19">
        <f t="shared" si="3"/>
        <v>47</v>
      </c>
      <c r="E6" s="19">
        <f t="shared" si="3"/>
        <v>17</v>
      </c>
      <c r="F6" s="19">
        <f t="shared" si="3"/>
        <v>6</v>
      </c>
      <c r="G6" s="19">
        <f t="shared" si="3"/>
        <v>0</v>
      </c>
      <c r="H6" s="19" t="str">
        <f t="shared" si="3"/>
        <v>高知県　黒潮町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0.56999999999999995</v>
      </c>
      <c r="Q6" s="20">
        <f t="shared" si="3"/>
        <v>100</v>
      </c>
      <c r="R6" s="20">
        <f t="shared" si="3"/>
        <v>3970</v>
      </c>
      <c r="S6" s="20">
        <f t="shared" si="3"/>
        <v>10109</v>
      </c>
      <c r="T6" s="20">
        <f t="shared" si="3"/>
        <v>188.46</v>
      </c>
      <c r="U6" s="20">
        <f t="shared" si="3"/>
        <v>53.64</v>
      </c>
      <c r="V6" s="20">
        <f t="shared" si="3"/>
        <v>57</v>
      </c>
      <c r="W6" s="20">
        <f t="shared" si="3"/>
        <v>0.01</v>
      </c>
      <c r="X6" s="20">
        <f t="shared" si="3"/>
        <v>5700</v>
      </c>
      <c r="Y6" s="21">
        <f>IF(Y7="",NA(),Y7)</f>
        <v>100.08</v>
      </c>
      <c r="Z6" s="21">
        <f t="shared" ref="Z6:AH6" si="4">IF(Z7="",NA(),Z7)</f>
        <v>100</v>
      </c>
      <c r="AA6" s="21">
        <f t="shared" si="4"/>
        <v>100</v>
      </c>
      <c r="AB6" s="21">
        <f t="shared" si="4"/>
        <v>75.349999999999994</v>
      </c>
      <c r="AC6" s="21">
        <f t="shared" si="4"/>
        <v>132.88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42.93</v>
      </c>
      <c r="BR6" s="21">
        <f t="shared" ref="BR6:BZ6" si="8">IF(BR7="",NA(),BR7)</f>
        <v>41.11</v>
      </c>
      <c r="BS6" s="21">
        <f t="shared" si="8"/>
        <v>53.9</v>
      </c>
      <c r="BT6" s="21">
        <f t="shared" si="8"/>
        <v>16.05</v>
      </c>
      <c r="BU6" s="21">
        <f t="shared" si="8"/>
        <v>156.04</v>
      </c>
      <c r="BV6" s="21">
        <f t="shared" si="8"/>
        <v>41.41</v>
      </c>
      <c r="BW6" s="21">
        <f t="shared" si="8"/>
        <v>39.64</v>
      </c>
      <c r="BX6" s="21">
        <f t="shared" si="8"/>
        <v>40</v>
      </c>
      <c r="BY6" s="21">
        <f t="shared" si="8"/>
        <v>38.74</v>
      </c>
      <c r="BZ6" s="21">
        <f t="shared" si="8"/>
        <v>35.96</v>
      </c>
      <c r="CA6" s="20" t="str">
        <f>IF(CA7="","",IF(CA7="-","【-】","【"&amp;SUBSTITUTE(TEXT(CA7,"#,##0.00"),"-","△")&amp;"】"))</f>
        <v>【39.89】</v>
      </c>
      <c r="CB6" s="21">
        <f>IF(CB7="",NA(),CB7)</f>
        <v>543.28</v>
      </c>
      <c r="CC6" s="21">
        <f t="shared" ref="CC6:CK6" si="9">IF(CC7="",NA(),CC7)</f>
        <v>581.92999999999995</v>
      </c>
      <c r="CD6" s="21">
        <f t="shared" si="9"/>
        <v>442.93</v>
      </c>
      <c r="CE6" s="21">
        <f t="shared" si="9"/>
        <v>1498.48</v>
      </c>
      <c r="CF6" s="21">
        <f t="shared" si="9"/>
        <v>148.76</v>
      </c>
      <c r="CG6" s="21">
        <f t="shared" si="9"/>
        <v>417.56</v>
      </c>
      <c r="CH6" s="21">
        <f t="shared" si="9"/>
        <v>449.72</v>
      </c>
      <c r="CI6" s="21">
        <f t="shared" si="9"/>
        <v>437.27</v>
      </c>
      <c r="CJ6" s="21">
        <f t="shared" si="9"/>
        <v>456.72</v>
      </c>
      <c r="CK6" s="21">
        <f t="shared" si="9"/>
        <v>481.96</v>
      </c>
      <c r="CL6" s="20" t="str">
        <f>IF(CL7="","",IF(CL7="-","【-】","【"&amp;SUBSTITUTE(TEXT(CL7,"#,##0.00"),"-","△")&amp;"】"))</f>
        <v>【426.52】</v>
      </c>
      <c r="CM6" s="21">
        <f>IF(CM7="",NA(),CM7)</f>
        <v>20.93</v>
      </c>
      <c r="CN6" s="21">
        <f t="shared" ref="CN6:CV6" si="10">IF(CN7="",NA(),CN7)</f>
        <v>20.93</v>
      </c>
      <c r="CO6" s="21">
        <f t="shared" si="10"/>
        <v>20.93</v>
      </c>
      <c r="CP6" s="21">
        <f t="shared" si="10"/>
        <v>18.600000000000001</v>
      </c>
      <c r="CQ6" s="21">
        <f t="shared" si="10"/>
        <v>18.600000000000001</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42.25</v>
      </c>
      <c r="CY6" s="21">
        <f t="shared" ref="CY6:DG6" si="11">IF(CY7="",NA(),CY7)</f>
        <v>45.45</v>
      </c>
      <c r="CZ6" s="21">
        <f t="shared" si="11"/>
        <v>47.54</v>
      </c>
      <c r="DA6" s="21">
        <f t="shared" si="11"/>
        <v>46.67</v>
      </c>
      <c r="DB6" s="21">
        <f t="shared" si="11"/>
        <v>45.61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394289</v>
      </c>
      <c r="D7" s="23">
        <v>47</v>
      </c>
      <c r="E7" s="23">
        <v>17</v>
      </c>
      <c r="F7" s="23">
        <v>6</v>
      </c>
      <c r="G7" s="23">
        <v>0</v>
      </c>
      <c r="H7" s="23" t="s">
        <v>98</v>
      </c>
      <c r="I7" s="23" t="s">
        <v>99</v>
      </c>
      <c r="J7" s="23" t="s">
        <v>100</v>
      </c>
      <c r="K7" s="23" t="s">
        <v>101</v>
      </c>
      <c r="L7" s="23" t="s">
        <v>102</v>
      </c>
      <c r="M7" s="23" t="s">
        <v>103</v>
      </c>
      <c r="N7" s="24" t="s">
        <v>104</v>
      </c>
      <c r="O7" s="24" t="s">
        <v>105</v>
      </c>
      <c r="P7" s="24">
        <v>0.56999999999999995</v>
      </c>
      <c r="Q7" s="24">
        <v>100</v>
      </c>
      <c r="R7" s="24">
        <v>3970</v>
      </c>
      <c r="S7" s="24">
        <v>10109</v>
      </c>
      <c r="T7" s="24">
        <v>188.46</v>
      </c>
      <c r="U7" s="24">
        <v>53.64</v>
      </c>
      <c r="V7" s="24">
        <v>57</v>
      </c>
      <c r="W7" s="24">
        <v>0.01</v>
      </c>
      <c r="X7" s="24">
        <v>5700</v>
      </c>
      <c r="Y7" s="24">
        <v>100.08</v>
      </c>
      <c r="Z7" s="24">
        <v>100</v>
      </c>
      <c r="AA7" s="24">
        <v>100</v>
      </c>
      <c r="AB7" s="24">
        <v>75.349999999999994</v>
      </c>
      <c r="AC7" s="24">
        <v>132.88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42.93</v>
      </c>
      <c r="BR7" s="24">
        <v>41.11</v>
      </c>
      <c r="BS7" s="24">
        <v>53.9</v>
      </c>
      <c r="BT7" s="24">
        <v>16.05</v>
      </c>
      <c r="BU7" s="24">
        <v>156.04</v>
      </c>
      <c r="BV7" s="24">
        <v>41.41</v>
      </c>
      <c r="BW7" s="24">
        <v>39.64</v>
      </c>
      <c r="BX7" s="24">
        <v>40</v>
      </c>
      <c r="BY7" s="24">
        <v>38.74</v>
      </c>
      <c r="BZ7" s="24">
        <v>35.96</v>
      </c>
      <c r="CA7" s="24">
        <v>39.89</v>
      </c>
      <c r="CB7" s="24">
        <v>543.28</v>
      </c>
      <c r="CC7" s="24">
        <v>581.92999999999995</v>
      </c>
      <c r="CD7" s="24">
        <v>442.93</v>
      </c>
      <c r="CE7" s="24">
        <v>1498.48</v>
      </c>
      <c r="CF7" s="24">
        <v>148.76</v>
      </c>
      <c r="CG7" s="24">
        <v>417.56</v>
      </c>
      <c r="CH7" s="24">
        <v>449.72</v>
      </c>
      <c r="CI7" s="24">
        <v>437.27</v>
      </c>
      <c r="CJ7" s="24">
        <v>456.72</v>
      </c>
      <c r="CK7" s="24">
        <v>481.96</v>
      </c>
      <c r="CL7" s="24">
        <v>426.52</v>
      </c>
      <c r="CM7" s="24">
        <v>20.93</v>
      </c>
      <c r="CN7" s="24">
        <v>20.93</v>
      </c>
      <c r="CO7" s="24">
        <v>20.93</v>
      </c>
      <c r="CP7" s="24">
        <v>18.600000000000001</v>
      </c>
      <c r="CQ7" s="24">
        <v>18.600000000000001</v>
      </c>
      <c r="CR7" s="24">
        <v>32.479999999999997</v>
      </c>
      <c r="CS7" s="24">
        <v>30.19</v>
      </c>
      <c r="CT7" s="24">
        <v>28.77</v>
      </c>
      <c r="CU7" s="24">
        <v>26.22</v>
      </c>
      <c r="CV7" s="24">
        <v>26.12</v>
      </c>
      <c r="CW7" s="24">
        <v>28.16</v>
      </c>
      <c r="CX7" s="24">
        <v>42.25</v>
      </c>
      <c r="CY7" s="24">
        <v>45.45</v>
      </c>
      <c r="CZ7" s="24">
        <v>47.54</v>
      </c>
      <c r="DA7" s="24">
        <v>46.67</v>
      </c>
      <c r="DB7" s="24">
        <v>45.61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季史</cp:lastModifiedBy>
  <cp:lastPrinted>2025-01-28T02:31:19Z</cp:lastPrinted>
  <dcterms:created xsi:type="dcterms:W3CDTF">2025-01-24T07:38:22Z</dcterms:created>
  <dcterms:modified xsi:type="dcterms:W3CDTF">2025-01-28T06:10:37Z</dcterms:modified>
  <cp:category/>
</cp:coreProperties>
</file>