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総務課\平成31年度(財務係)\01.KC 財政\財務係\☆R6\その他\20250122_【照会：1月29日（水）正午〆】公営企業に係る経営比較分析表（令和５年度決算）の分析等について\③担当より\02_農業・漁港\"/>
    </mc:Choice>
  </mc:AlternateContent>
  <xr:revisionPtr revIDLastSave="0" documentId="8_{9C50218B-9F5C-4E66-B481-4082DD0C0D97}" xr6:coauthVersionLast="47" xr6:coauthVersionMax="47" xr10:uidLastSave="{00000000-0000-0000-0000-000000000000}"/>
  <workbookProtection workbookAlgorithmName="SHA-512" workbookHashValue="Ds4q4e+FDkx1KBNwGQ09XWqnbYyDAETLxohiZoK5KEE5e47dnbGLllSTglgBKKEqI8w+e/WLeO1MfPpr3+gUkQ==" workbookSaltValue="xEmKBFUpFhTfGPf2cAu+E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I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<sst xmlns="http://schemas.openxmlformats.org/spreadsheetml/2006/main" count="236" uniqueCount="120">
  <si>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</si>
  <si>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</si>
  <si>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</si>
  <si>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</si>
  <si>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</si>
  <si>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</si>
  <si>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</si>
  <si>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</si>
  <si>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</si>
  <si>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</si>
  <si>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</si>
  <si>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</si>
  <si>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</si>
  <si>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</si>
  <si>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</si>
  <si>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</si>
  <si>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</si>
  <si>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</si>
  <si>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</si>
  <si>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</si>
  <si>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</si>
  <si>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</si>
  <si>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</si>
  <si>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</si>
  <si>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</si>
  <si>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</si>
  <si>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</si>
  <si>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</si>
  <si>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</si>
  <si>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</si>
  <si>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</si>
  <si>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</si>
  <si>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</si>
  <si>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</si>
  <si>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</si>
  <si>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</si>
  <si>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</si>
  <si>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</si>
  <si>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</si>
  <si>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</si>
  <si>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</si>
  <si>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</si>
  <si>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</si>
  <si>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</si>
  <si>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</si>
  <si>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</si>
  <si>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</si>
  <si>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</si>
  <si>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</si>
  <si>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</si>
  <si>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</si>
  <si>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</si>
  <si>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</si>
  <si>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</si>
  <si>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</si>
  <si>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</si>
  <si>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</si>
  <si>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</si>
  <si>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</si>
  <si>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</si>
  <si>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</si>
  <si>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</si>
  <si>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</si>
  <si>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</si>
  <si>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</si>
  <si>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</si>
  <si>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</si>
  <si>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</si>
  <si>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</si>
  <si>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</si>
  <si>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</si>
  <si>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</si>
  <si>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</si>
  <si>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</si>
  <si>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</si>
  <si>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</si>
  <si>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</si>
  <si>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</si>
  <si>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</si>
  <si>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</si>
  <si>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</si>
  <si>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</si>
  <si>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</si>
  <si>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</si>
  <si>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</si>
  <si>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</si>
  <si>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</si>
  <si>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</si>
  <si>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</si>
  <si>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</si>
  <si>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</si>
  <si>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</si>
  <si>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</si>
  <si>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</si>
  <si>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</si>
  <si>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</si>
  <si>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</si>
  <si>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</si>
  <si>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黒潮町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</si>
  <si>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</si>
  <si>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</si>
  <si>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</si>
  <si>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</si>
  <si>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</si>
  <si>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</si>
  <si>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</si>
  <si>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</si>
  <si>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</si>
  <si>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</si>
  <si>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</si>
  <si>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</si>
  <si>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</si>
  <si>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</si>
  <si>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</si>
  <si>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</si>
  <si>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</si>
  <si>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</si>
  <si>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黒潮町の農業集落排水事業は、使用者の減少に伴う使用料収入の減少、汚水処理サービスの継続に向けた維持管理費の増大等、事業経営は厳しい状況に置かれており、今後、その状況がますます厳しくなるのが確実となっている。
　何より事業収支の一つの指標である経費回収率において、今後も値が小さくなることが予想される。使用料収入だけでは汚水処理費を賄えない状況に対し、事業の赤字分を町から補填することが続く状況である。
　そうした状況を踏まえ、今後とも当該事業を継続させるためには次の３つの取り組みが必要と考えられる。
①使用料金の値上げ→使用者が減少する状況下で使用料収入を一定額(少なくとも平成27年度水準)確保するためには、使用料金の値上げを検討せざるを得ない。
②維持管理費の抑制→日頃の保守、点検を強化することにより、大口のメンテナンスを抑える、または先延ばしを図る。
③補助事業の導入→国の定める交付金を導入して、農業集落排水施設の整備又は改築に取り組む。交付金の使用により修繕費の町負担が大幅に減ると予想される。
　これらにより町負担額の抑制を図ることが必要である。</t>
    <phoneticPr fontId="4"/>
  </si>
  <si>
    <t>　全体として修繕費(設備のメンテナンス、機材の交換等)は増加傾向にあり、多額の費用を要する機器のメンテナンス内容は、これまでの調査によりある程度想定している。
　また、令和3年度から令和5年度の3年間に国の補助事業を導入し、施設の長寿命化を実施した。</t>
    <rPh sb="84" eb="86">
      <t>レイワ</t>
    </rPh>
    <rPh sb="87" eb="89">
      <t>ネンド</t>
    </rPh>
    <rPh sb="91" eb="93">
      <t>レイワ</t>
    </rPh>
    <rPh sb="94" eb="96">
      <t>ネンド</t>
    </rPh>
    <rPh sb="98" eb="100">
      <t>ネンカン</t>
    </rPh>
    <rPh sb="101" eb="102">
      <t>クニ</t>
    </rPh>
    <rPh sb="103" eb="105">
      <t>ホジョ</t>
    </rPh>
    <rPh sb="105" eb="107">
      <t>ジギョウ</t>
    </rPh>
    <rPh sb="108" eb="110">
      <t>ドウニュウ</t>
    </rPh>
    <rPh sb="112" eb="114">
      <t>シセツ</t>
    </rPh>
    <rPh sb="115" eb="119">
      <t>チョウジュミョウカ</t>
    </rPh>
    <rPh sb="120" eb="122">
      <t>ジッシ</t>
    </rPh>
    <phoneticPr fontId="4"/>
  </si>
  <si>
    <t>　事業の継続をより確かなものにするためには、事業収支においては少なくとも｢修繕費を除いた汚水処理費を使用料収入で賄える状況｣にすべきと考えられる。そのために利用料金の値上げは有力な案の一つであり、具体的な内容について検討を始めなければならない。ただし現実的な値上げ幅では、多額の汚水処理費を賄うことはできず、大幅な事業収支の改善も期待できないことは留意すべき点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</si>
</sst>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8-4393-842B-DA641179A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8-4393-842B-DA641179A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33.61</c:v>
                </c:pt>
                <c:pt idx="1">
                  <c:v>32.770000000000003</c:v>
                </c:pt>
                <c:pt idx="2">
                  <c:v>31.93</c:v>
                </c:pt>
                <c:pt idx="3">
                  <c:v>31.51</c:v>
                </c:pt>
                <c:pt idx="4">
                  <c:v>31.09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6-4EE8-9303-C98866D0A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6-4EE8-9303-C98866D0A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65.849999999999994</c:v>
                </c:pt>
                <c:pt idx="1">
                  <c:v>65.48</c:v>
                </c:pt>
                <c:pt idx="2">
                  <c:v>65.48</c:v>
                </c:pt>
                <c:pt idx="3">
                  <c:v>67.94</c:v>
                </c:pt>
                <c:pt idx="4">
                  <c:v>68.48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A42-817F-AB226BBEC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A42-817F-AB226BBEC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84.91</c:v>
                </c:pt>
                <c:pt idx="1">
                  <c:v>85.45</c:v>
                </c:pt>
                <c:pt idx="2">
                  <c:v>88</c:v>
                </c:pt>
                <c:pt idx="3">
                  <c:v>75.63</c:v>
                </c:pt>
                <c:pt idx="4">
                  <c:v>70.069999999999993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9-4687-96F1-5E218ED6D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9-4687-96F1-5E218ED6D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1-4A6B-8461-5519AA0E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1-4A6B-8461-5519AA0E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D-498E-810F-54843ADB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D-498E-810F-54843ADB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C04-81DB-6C227233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6-4C04-81DB-6C227233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C-4126-9E9E-1E4BA4305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C-4126-9E9E-1E4BA4305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3362.19</c:v>
                </c:pt>
                <c:pt idx="4" formatCode="#,##0.00;&quot;△&quot;#,##0.00;&quot;-&quot;">
                  <c:v>3455.62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8-4970-8F19-6A0FCCE0D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8-4970-8F19-6A0FCCE0D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75.22</c:v>
                </c:pt>
                <c:pt idx="1">
                  <c:v>48.2</c:v>
                </c:pt>
                <c:pt idx="2">
                  <c:v>32.44</c:v>
                </c:pt>
                <c:pt idx="3">
                  <c:v>15.85</c:v>
                </c:pt>
                <c:pt idx="4">
                  <c:v>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B89-99A0-AA98DEAE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9-4B89-99A0-AA98DEAE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283.77999999999997</c:v>
                </c:pt>
                <c:pt idx="1">
                  <c:v>455.8</c:v>
                </c:pt>
                <c:pt idx="2">
                  <c:v>686.44</c:v>
                </c:pt>
                <c:pt idx="3">
                  <c:v>1410.5</c:v>
                </c:pt>
                <c:pt idx="4">
                  <c:v>1514.21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9-4D00-B6B7-EB35F9B7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9-4D00-B6B7-EB35F9B7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高知県　黒潮町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10109</v>
      </c>
      <c r="AM8" s="45"/>
      <c r="AN8" s="45"/>
      <c r="AO8" s="45"/>
      <c r="AP8" s="45"/>
      <c r="AQ8" s="45"/>
      <c r="AR8" s="45"/>
      <c r="AS8" s="45"/>
      <c r="AT8" s="44">
        <f>データ!T6</f>
        <v>188.46</v>
      </c>
      <c r="AU8" s="44"/>
      <c r="AV8" s="44"/>
      <c r="AW8" s="44"/>
      <c r="AX8" s="44"/>
      <c r="AY8" s="44"/>
      <c r="AZ8" s="44"/>
      <c r="BA8" s="44"/>
      <c r="BB8" s="44">
        <f>データ!U6</f>
        <v>53.64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4.59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3970</v>
      </c>
      <c r="AE10" s="45"/>
      <c r="AF10" s="45"/>
      <c r="AG10" s="45"/>
      <c r="AH10" s="45"/>
      <c r="AI10" s="45"/>
      <c r="AJ10" s="45"/>
      <c r="AK10" s="2"/>
      <c r="AL10" s="45">
        <f>データ!V6</f>
        <v>460</v>
      </c>
      <c r="AM10" s="45"/>
      <c r="AN10" s="45"/>
      <c r="AO10" s="45"/>
      <c r="AP10" s="45"/>
      <c r="AQ10" s="45"/>
      <c r="AR10" s="45"/>
      <c r="AS10" s="45"/>
      <c r="AT10" s="44">
        <f>データ!W6</f>
        <v>0.23</v>
      </c>
      <c r="AU10" s="44"/>
      <c r="AV10" s="44"/>
      <c r="AW10" s="44"/>
      <c r="AX10" s="44"/>
      <c r="AY10" s="44"/>
      <c r="AZ10" s="44"/>
      <c r="BA10" s="44"/>
      <c r="BB10" s="44">
        <f>データ!X6</f>
        <v>2000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kxk+UleId0wjg5kYldgIxU4HWy4e66M2dULEZfYFeOlFLyxcvOcbGqWdjVeGom8+RZdU9at8XUq9i6kaUrIazw==" saltValue="GxqvjS0dPq00EKTYRbabY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394289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高知県　黒潮町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4.59</v>
      </c>
      <c r="Q6" s="20">
        <f t="shared" si="3"/>
        <v>100</v>
      </c>
      <c r="R6" s="20">
        <f t="shared" si="3"/>
        <v>3970</v>
      </c>
      <c r="S6" s="20">
        <f t="shared" si="3"/>
        <v>10109</v>
      </c>
      <c r="T6" s="20">
        <f t="shared" si="3"/>
        <v>188.46</v>
      </c>
      <c r="U6" s="20">
        <f t="shared" si="3"/>
        <v>53.64</v>
      </c>
      <c r="V6" s="20">
        <f t="shared" si="3"/>
        <v>460</v>
      </c>
      <c r="W6" s="20">
        <f t="shared" si="3"/>
        <v>0.23</v>
      </c>
      <c r="X6" s="20">
        <f t="shared" si="3"/>
        <v>2000</v>
      </c>
      <c r="Y6" s="21">
        <f>IF(Y7="",NA(),Y7)</f>
        <v>84.91</v>
      </c>
      <c r="Z6" s="21">
        <f t="shared" ref="Z6:AH6" si="4">IF(Z7="",NA(),Z7)</f>
        <v>85.45</v>
      </c>
      <c r="AA6" s="21">
        <f t="shared" si="4"/>
        <v>88</v>
      </c>
      <c r="AB6" s="21">
        <f t="shared" si="4"/>
        <v>75.63</v>
      </c>
      <c r="AC6" s="21">
        <f t="shared" si="4"/>
        <v>70.069999999999993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3362.19</v>
      </c>
      <c r="BJ6" s="21">
        <f t="shared" si="7"/>
        <v>3455.62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75.22</v>
      </c>
      <c r="BR6" s="21">
        <f t="shared" ref="BR6:BZ6" si="8">IF(BR7="",NA(),BR7)</f>
        <v>48.2</v>
      </c>
      <c r="BS6" s="21">
        <f t="shared" si="8"/>
        <v>32.44</v>
      </c>
      <c r="BT6" s="21">
        <f t="shared" si="8"/>
        <v>15.85</v>
      </c>
      <c r="BU6" s="21">
        <f t="shared" si="8"/>
        <v>13.74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283.77999999999997</v>
      </c>
      <c r="CC6" s="21">
        <f t="shared" ref="CC6:CK6" si="9">IF(CC7="",NA(),CC7)</f>
        <v>455.8</v>
      </c>
      <c r="CD6" s="21">
        <f t="shared" si="9"/>
        <v>686.44</v>
      </c>
      <c r="CE6" s="21">
        <f t="shared" si="9"/>
        <v>1410.5</v>
      </c>
      <c r="CF6" s="21">
        <f t="shared" si="9"/>
        <v>1514.21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33.61</v>
      </c>
      <c r="CN6" s="21">
        <f t="shared" ref="CN6:CV6" si="10">IF(CN7="",NA(),CN7)</f>
        <v>32.770000000000003</v>
      </c>
      <c r="CO6" s="21">
        <f t="shared" si="10"/>
        <v>31.93</v>
      </c>
      <c r="CP6" s="21">
        <f t="shared" si="10"/>
        <v>31.51</v>
      </c>
      <c r="CQ6" s="21">
        <f t="shared" si="10"/>
        <v>31.09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65.849999999999994</v>
      </c>
      <c r="CY6" s="21">
        <f t="shared" ref="CY6:DG6" si="11">IF(CY7="",NA(),CY7)</f>
        <v>65.48</v>
      </c>
      <c r="CZ6" s="21">
        <f t="shared" si="11"/>
        <v>65.48</v>
      </c>
      <c r="DA6" s="21">
        <f t="shared" si="11"/>
        <v>67.94</v>
      </c>
      <c r="DB6" s="21">
        <f t="shared" si="11"/>
        <v>68.48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394289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4.59</v>
      </c>
      <c r="Q7" s="24">
        <v>100</v>
      </c>
      <c r="R7" s="24">
        <v>3970</v>
      </c>
      <c r="S7" s="24">
        <v>10109</v>
      </c>
      <c r="T7" s="24">
        <v>188.46</v>
      </c>
      <c r="U7" s="24">
        <v>53.64</v>
      </c>
      <c r="V7" s="24">
        <v>460</v>
      </c>
      <c r="W7" s="24">
        <v>0.23</v>
      </c>
      <c r="X7" s="24">
        <v>2000</v>
      </c>
      <c r="Y7" s="24">
        <v>84.91</v>
      </c>
      <c r="Z7" s="24">
        <v>85.45</v>
      </c>
      <c r="AA7" s="24">
        <v>88</v>
      </c>
      <c r="AB7" s="24">
        <v>75.63</v>
      </c>
      <c r="AC7" s="24">
        <v>70.069999999999993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3362.19</v>
      </c>
      <c r="BJ7" s="24">
        <v>3455.62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75.22</v>
      </c>
      <c r="BR7" s="24">
        <v>48.2</v>
      </c>
      <c r="BS7" s="24">
        <v>32.44</v>
      </c>
      <c r="BT7" s="24">
        <v>15.85</v>
      </c>
      <c r="BU7" s="24">
        <v>13.74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283.77999999999997</v>
      </c>
      <c r="CC7" s="24">
        <v>455.8</v>
      </c>
      <c r="CD7" s="24">
        <v>686.44</v>
      </c>
      <c r="CE7" s="24">
        <v>1410.5</v>
      </c>
      <c r="CF7" s="24">
        <v>1514.21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33.61</v>
      </c>
      <c r="CN7" s="24">
        <v>32.770000000000003</v>
      </c>
      <c r="CO7" s="24">
        <v>31.93</v>
      </c>
      <c r="CP7" s="24">
        <v>31.51</v>
      </c>
      <c r="CQ7" s="24">
        <v>31.09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65.849999999999994</v>
      </c>
      <c r="CY7" s="24">
        <v>65.48</v>
      </c>
      <c r="CZ7" s="24">
        <v>65.48</v>
      </c>
      <c r="DA7" s="24">
        <v>67.94</v>
      </c>
      <c r="DB7" s="24">
        <v>68.48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野村 季史</cp:lastModifiedBy>
  <dcterms:created xsi:type="dcterms:W3CDTF">2025-01-24T07:36:30Z</dcterms:created>
  <dcterms:modified xsi:type="dcterms:W3CDTF">2025-01-28T06:04:52Z</dcterms:modified>
  <cp:category/>
</cp:coreProperties>
</file>