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0931\Downloads\"/>
    </mc:Choice>
  </mc:AlternateContent>
  <xr:revisionPtr revIDLastSave="0" documentId="13_ncr:1_{1ED0CC07-266B-43CB-B171-CE62BA4677CE}" xr6:coauthVersionLast="47" xr6:coauthVersionMax="47" xr10:uidLastSave="{00000000-0000-0000-0000-000000000000}"/>
  <workbookProtection workbookAlgorithmName="SHA-512" workbookHashValue="y3g/kHctFwsx5jOpnkBAvmxbyh+rV24p1DMm6eHo+VJbAJEtNnhDqbn9LmPc4kgbv2Wh3bc3lWCEGMoHVSZLlg==" workbookSaltValue="hFMolkYF6R0WUHrUciFzwA==" workbookSpinCount="100000" lockStructure="1"/>
  <bookViews>
    <workbookView xWindow="2868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B10" i="4" s="1"/>
  <c r="M6" i="5"/>
  <c r="L6" i="5"/>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F85" i="4"/>
  <c r="E85" i="4"/>
  <c r="BB10" i="4"/>
  <c r="AT10" i="4"/>
  <c r="AL10" i="4"/>
  <c r="BB8" i="4"/>
  <c r="AT8" i="4"/>
  <c r="AL8" i="4"/>
  <c r="AD8" i="4"/>
  <c r="W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<sst xmlns="http://schemas.openxmlformats.org/spreadsheetml/2006/main" count="228" uniqueCount="113">
  <si>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</si>
  <si>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</si>
  <si>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</si>
  <si>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</si>
  <si>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</si>
  <si>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</si>
  <si>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</si>
  <si>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</si>
  <si>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</si>
  <si>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</si>
  <si>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</si>
  <si>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</si>
  <si>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</si>
  <si>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</si>
  <si>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</si>
  <si>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</si>
  <si>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</si>
  <si>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</si>
  <si>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</si>
  <si>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</si>
  <si>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</si>
  <si>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</si>
  <si>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</si>
  <si>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</si>
  <si>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</si>
  <si>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</si>
  <si>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</si>
  <si>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</si>
  <si>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</si>
  <si>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</si>
  <si>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</si>
  <si>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</si>
  <si>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</si>
  <si>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</si>
  <si>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</si>
  <si>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</si>
  <si>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</si>
  <si>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</si>
  <si>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</si>
  <si>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</si>
  <si>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</si>
  <si>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</si>
  <si>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</si>
  <si>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</si>
  <si>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</si>
  <si>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</si>
  <si>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</si>
  <si>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</si>
  <si>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</si>
  <si>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</si>
  <si>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</si>
  <si>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</si>
  <si>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</si>
  <si>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</si>
  <si>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</si>
  <si>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</si>
  <si>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</si>
  <si>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</si>
  <si>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</si>
  <si>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</si>
  <si>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</si>
  <si>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</si>
  <si>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</si>
  <si>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</si>
  <si>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</si>
  <si>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</si>
  <si>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</si>
  <si>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</si>
  <si>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</si>
  <si>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</si>
  <si>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</si>
  <si>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</si>
  <si>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</si>
  <si>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</si>
  <si>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</si>
  <si>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</si>
  <si>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</si>
  <si>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</si>
  <si>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</si>
  <si>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</si>
  <si>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</si>
  <si>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</si>
  <si>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</si>
  <si>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</si>
  <si>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</si>
  <si>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</si>
  <si>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</si>
  <si>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</si>
  <si>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</si>
  <si>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</si>
  <si>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</si>
  <si>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</si>
  <si>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</si>
  <si>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安芸市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</si>
  <si>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</si>
  <si>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</si>
  <si>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</si>
  <si>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</si>
  <si>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</si>
  <si>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</si>
  <si>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</si>
  <si>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</si>
  <si>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</si>
  <si>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</si>
  <si>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</si>
  <si>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</si>
  <si>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</si>
  <si>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</si>
  <si>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</si>
  <si>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</si>
  <si>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各年度の収支は黒字で、欠損金もないことから、健全な状況と言える。
　経常収支比率が類似団体平均より低くなっており、料金回収率については100％を下回っているが、これは物価高騰の影響を受ける市民生活を支援するため、基本料金の減免を一定期間実施したことによるものであり、限定的なものである。
　企業債残高対給水収益比率は、類似団体平均を下回っているが、今後も南海トラフ地震対策や老朽施設更新等のために発行する予定となっているため、水道事業に有利な起債以外を抑制するなどの対策が必要である。
　給水原価は類似団体平均より低く、効率的な経営が行えていると考えられるが、今後もより一層維持管理費削減などの経営努力を継続する。
　有収率については、毎年漏水調査を実施し、漏水があれば随時修繕で対応しているため、類似団体と比べて高い有収率を保てており、効率的な収益の確保ができている。今後も継続して漏水調査を行う。
　施設利用率は、類似団体平均を上回っているが、今後は災害時のバックアップ機能も考慮しつつ、適切な施設規模を検討していく。</t>
    <rPh sb="46" eb="48">
      <t>ヘイキン</t>
    </rPh>
    <rPh sb="50" eb="51">
      <t>ヒク</t>
    </rPh>
    <rPh sb="58" eb="63">
      <t>リョウキンカイシュウリツ</t>
    </rPh>
    <rPh sb="73" eb="75">
      <t>シタマワ</t>
    </rPh>
    <rPh sb="164" eb="166">
      <t>ヘイキン</t>
    </rPh>
    <rPh sb="254" eb="256">
      <t>ヘイキン</t>
    </rPh>
    <phoneticPr fontId="4"/>
  </si>
  <si>
    <t>　有形固定資産減価償却率、管路経年化率は類似団体平均より低いものの、法定耐用年数に近い管路が全体に占める割合が高くなっており、計画的な更新の必要性が高まっていることを示している。
　管路更新率については、平成30年度に策定した施設更新計画により、今後は南海トラフ地震対策や老朽施設更新等を進めていくため、管路更新率は高まっていく予定である。</t>
    <phoneticPr fontId="4"/>
  </si>
  <si>
    <t>　経営状況は、現時点ではおおむね良好であると言える。しかし、今後は人口減少による給水収益の減少が見込まれており、令和5年度には料金改定を実施し、一定期間財源を確保できる見込みとなっているが、南海トラフ地震対策や老朽施設更新等による建設改良費の増加、企業債償還の増加、減価償却費の増加などが見込まれるため、水道事業経営は厳しくなると予想される。
　今後の管路等の新規・更新需要等の将来試算と経営収支の見込みを立て、維持管理費削減や更なる収納率の向上などといった経営努力を継続していく必要がある。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</si>
</sst>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2.02</c:v>
                </c:pt>
                <c:pt idx="1">
                  <c:v>0</c:v>
                </c:pt>
                <c:pt idx="2" formatCode="#,##0.00;&quot;△&quot;#,##0.00;&quot;-&quot;">
                  <c:v>1.39</c:v>
                </c:pt>
                <c:pt idx="3" formatCode="#,##0.00;&quot;△&quot;#,##0.00;&quot;-&quot;">
                  <c:v>1.37</c:v>
                </c:pt>
                <c:pt idx="4" formatCode="#,##0.00;&quot;△&quot;#,##0.00;&quot;-&quot;">
                  <c:v>0.52</c:v>
                </c:pt>
              </c:numCache>
            </c:numRef>
          </c:val>
          <c:extLst>
            <c:ext xmlns:c16="http://schemas.microsoft.com/office/drawing/2014/chart" uri="{C3380CC4-5D6E-409C-BE32-E72D297353CC}">
              <c16:uniqueId val="{00000000-BD4C-4760-A9D3-BBEDC9DEEC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BD4C-4760-A9D3-BBEDC9DEEC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67.03</c:v>
                </c:pt>
                <c:pt idx="1">
                  <c:v>68.13</c:v>
                </c:pt>
                <c:pt idx="2">
                  <c:v>65</c:v>
                </c:pt>
                <c:pt idx="3">
                  <c:v>63.29</c:v>
                </c:pt>
                <c:pt idx="4">
                  <c:v>62.41</c:v>
                </c:pt>
              </c:numCache>
            </c:numRef>
          </c:val>
          <c:extLst>
            <c:ext xmlns:c16="http://schemas.microsoft.com/office/drawing/2014/chart" uri="{C3380CC4-5D6E-409C-BE32-E72D297353CC}">
              <c16:uniqueId val="{00000000-3E76-45E6-897C-86CFBFB0F0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E76-45E6-897C-86CFBFB0F0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88.99</c:v>
                </c:pt>
                <c:pt idx="1">
                  <c:v>88.44</c:v>
                </c:pt>
                <c:pt idx="2">
                  <c:v>90.67</c:v>
                </c:pt>
                <c:pt idx="3">
                  <c:v>92.18</c:v>
                </c:pt>
                <c:pt idx="4">
                  <c:v>90.43</c:v>
                </c:pt>
              </c:numCache>
            </c:numRef>
          </c:val>
          <c:extLst>
            <c:ext xmlns:c16="http://schemas.microsoft.com/office/drawing/2014/chart" uri="{C3380CC4-5D6E-409C-BE32-E72D297353CC}">
              <c16:uniqueId val="{00000000-E54C-4A80-B4A0-64303EF702C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E54C-4A80-B4A0-64303EF702C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118.23</c:v>
                </c:pt>
                <c:pt idx="1">
                  <c:v>120.67</c:v>
                </c:pt>
                <c:pt idx="2">
                  <c:v>116.97</c:v>
                </c:pt>
                <c:pt idx="3">
                  <c:v>119.34</c:v>
                </c:pt>
                <c:pt idx="4">
                  <c:v>101.21</c:v>
                </c:pt>
              </c:numCache>
            </c:numRef>
          </c:val>
          <c:extLst>
            <c:ext xmlns:c16="http://schemas.microsoft.com/office/drawing/2014/chart" uri="{C3380CC4-5D6E-409C-BE32-E72D297353CC}">
              <c16:uniqueId val="{00000000-E531-499F-A767-F17E259464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531-499F-A767-F17E259464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50.29</c:v>
                </c:pt>
                <c:pt idx="1">
                  <c:v>51.59</c:v>
                </c:pt>
                <c:pt idx="2">
                  <c:v>50.46</c:v>
                </c:pt>
                <c:pt idx="3">
                  <c:v>50.03</c:v>
                </c:pt>
                <c:pt idx="4">
                  <c:v>50.71</c:v>
                </c:pt>
              </c:numCache>
            </c:numRef>
          </c:val>
          <c:extLst>
            <c:ext xmlns:c16="http://schemas.microsoft.com/office/drawing/2014/chart" uri="{C3380CC4-5D6E-409C-BE32-E72D297353CC}">
              <c16:uniqueId val="{00000000-C836-428D-8862-35BD4035B0C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836-428D-8862-35BD4035B0C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10.36</c:v>
                </c:pt>
                <c:pt idx="1">
                  <c:v>10.35</c:v>
                </c:pt>
                <c:pt idx="2">
                  <c:v>9.7799999999999994</c:v>
                </c:pt>
                <c:pt idx="3">
                  <c:v>12.25</c:v>
                </c:pt>
                <c:pt idx="4">
                  <c:v>16.07</c:v>
                </c:pt>
              </c:numCache>
            </c:numRef>
          </c:val>
          <c:extLst>
            <c:ext xmlns:c16="http://schemas.microsoft.com/office/drawing/2014/chart" uri="{C3380CC4-5D6E-409C-BE32-E72D297353CC}">
              <c16:uniqueId val="{00000000-3C6D-44F3-ADF4-870C5305FE6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3C6D-44F3-ADF4-870C5305FE6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BA-4EC2-B97B-4BC643B656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28BA-4EC2-B97B-4BC643B656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697.26</c:v>
                </c:pt>
                <c:pt idx="1">
                  <c:v>663.8</c:v>
                </c:pt>
                <c:pt idx="2">
                  <c:v>299.52999999999997</c:v>
                </c:pt>
                <c:pt idx="3">
                  <c:v>687.64</c:v>
                </c:pt>
                <c:pt idx="4">
                  <c:v>639.30999999999995</c:v>
                </c:pt>
              </c:numCache>
            </c:numRef>
          </c:val>
          <c:extLst>
            <c:ext xmlns:c16="http://schemas.microsoft.com/office/drawing/2014/chart" uri="{C3380CC4-5D6E-409C-BE32-E72D297353CC}">
              <c16:uniqueId val="{00000000-D1CF-4ED2-A15F-A4F391D7DD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1CF-4ED2-A15F-A4F391D7DD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358.01</c:v>
                </c:pt>
                <c:pt idx="1">
                  <c:v>341.1</c:v>
                </c:pt>
                <c:pt idx="2">
                  <c:v>383.14</c:v>
                </c:pt>
                <c:pt idx="3">
                  <c:v>400.71</c:v>
                </c:pt>
                <c:pt idx="4">
                  <c:v>399.66</c:v>
                </c:pt>
              </c:numCache>
            </c:numRef>
          </c:val>
          <c:extLst>
            <c:ext xmlns:c16="http://schemas.microsoft.com/office/drawing/2014/chart" uri="{C3380CC4-5D6E-409C-BE32-E72D297353CC}">
              <c16:uniqueId val="{00000000-2926-47C2-A7DF-A86668B8F9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2926-47C2-A7DF-A86668B8F9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114.03</c:v>
                </c:pt>
                <c:pt idx="1">
                  <c:v>117.82</c:v>
                </c:pt>
                <c:pt idx="2">
                  <c:v>112.3</c:v>
                </c:pt>
                <c:pt idx="3">
                  <c:v>104.13</c:v>
                </c:pt>
                <c:pt idx="4">
                  <c:v>94.03</c:v>
                </c:pt>
              </c:numCache>
            </c:numRef>
          </c:val>
          <c:extLst>
            <c:ext xmlns:c16="http://schemas.microsoft.com/office/drawing/2014/chart" uri="{C3380CC4-5D6E-409C-BE32-E72D297353CC}">
              <c16:uniqueId val="{00000000-5F0A-47DC-81E3-228B7C36B5E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5F0A-47DC-81E3-228B7C36B5E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109.76</c:v>
                </c:pt>
                <c:pt idx="1">
                  <c:v>105.68</c:v>
                </c:pt>
                <c:pt idx="2">
                  <c:v>110.69</c:v>
                </c:pt>
                <c:pt idx="3">
                  <c:v>119.61</c:v>
                </c:pt>
                <c:pt idx="4">
                  <c:v>137.4</c:v>
                </c:pt>
              </c:numCache>
            </c:numRef>
          </c:val>
          <c:extLst>
            <c:ext xmlns:c16="http://schemas.microsoft.com/office/drawing/2014/chart" uri="{C3380CC4-5D6E-409C-BE32-E72D297353CC}">
              <c16:uniqueId val="{00000000-8E9C-4B9A-8F8D-CA056A72B8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8E9C-4B9A-8F8D-CA056A72B8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B8" sqref="BB8:BI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高知県　安芸市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A6</v>
      </c>
      <c r="X8" s="43"/>
      <c r="Y8" s="43"/>
      <c r="Z8" s="43"/>
      <c r="AA8" s="43"/>
      <c r="AB8" s="43"/>
      <c r="AC8" s="43"/>
      <c r="AD8" s="43" t="str">
        <f>データ!$M$6</f>
        <v>非設置</v>
      </c>
      <c r="AE8" s="43"/>
      <c r="AF8" s="43"/>
      <c r="AG8" s="43"/>
      <c r="AH8" s="43"/>
      <c r="AI8" s="43"/>
      <c r="AJ8" s="43"/>
      <c r="AK8" s="2"/>
      <c r="AL8" s="44">
        <f>データ!$R$6</f>
        <v>15900</v>
      </c>
      <c r="AM8" s="44"/>
      <c r="AN8" s="44"/>
      <c r="AO8" s="44"/>
      <c r="AP8" s="44"/>
      <c r="AQ8" s="44"/>
      <c r="AR8" s="44"/>
      <c r="AS8" s="44"/>
      <c r="AT8" s="45">
        <f>データ!$S$6</f>
        <v>317.16000000000003</v>
      </c>
      <c r="AU8" s="46"/>
      <c r="AV8" s="46"/>
      <c r="AW8" s="46"/>
      <c r="AX8" s="46"/>
      <c r="AY8" s="46"/>
      <c r="AZ8" s="46"/>
      <c r="BA8" s="46"/>
      <c r="BB8" s="47">
        <f>データ!$T$6</f>
        <v>50.13</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74.88</v>
      </c>
      <c r="J10" s="46"/>
      <c r="K10" s="46"/>
      <c r="L10" s="46"/>
      <c r="M10" s="46"/>
      <c r="N10" s="46"/>
      <c r="O10" s="80"/>
      <c r="P10" s="47">
        <f>データ!$P$6</f>
        <v>97.41</v>
      </c>
      <c r="Q10" s="47"/>
      <c r="R10" s="47"/>
      <c r="S10" s="47"/>
      <c r="T10" s="47"/>
      <c r="U10" s="47"/>
      <c r="V10" s="47"/>
      <c r="W10" s="44">
        <f>データ!$Q$6</f>
        <v>2568</v>
      </c>
      <c r="X10" s="44"/>
      <c r="Y10" s="44"/>
      <c r="Z10" s="44"/>
      <c r="AA10" s="44"/>
      <c r="AB10" s="44"/>
      <c r="AC10" s="44"/>
      <c r="AD10" s="2"/>
      <c r="AE10" s="2"/>
      <c r="AF10" s="2"/>
      <c r="AG10" s="2"/>
      <c r="AH10" s="2"/>
      <c r="AI10" s="2"/>
      <c r="AJ10" s="2"/>
      <c r="AK10" s="2"/>
      <c r="AL10" s="44">
        <f>データ!$U$6</f>
        <v>15336</v>
      </c>
      <c r="AM10" s="44"/>
      <c r="AN10" s="44"/>
      <c r="AO10" s="44"/>
      <c r="AP10" s="44"/>
      <c r="AQ10" s="44"/>
      <c r="AR10" s="44"/>
      <c r="AS10" s="44"/>
      <c r="AT10" s="45">
        <f>データ!$V$6</f>
        <v>26.4</v>
      </c>
      <c r="AU10" s="46"/>
      <c r="AV10" s="46"/>
      <c r="AW10" s="46"/>
      <c r="AX10" s="46"/>
      <c r="AY10" s="46"/>
      <c r="AZ10" s="46"/>
      <c r="BA10" s="46"/>
      <c r="BB10" s="47">
        <f>データ!$W$6</f>
        <v>580.91</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111</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MWga+ew6AdQTt0+thKjFpGnWEOEyr6fU8VrYY9g9hN6YABeIOnG1etoB5u0N9kUEKVFRljwAaVx2tzYvaPTFw==" saltValue="FroW7SGXQlzQ30zbqMvU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392031</v>
      </c>
      <c r="D6" s="20">
        <f t="shared" si="3"/>
        <v>46</v>
      </c>
      <c r="E6" s="20">
        <f t="shared" si="3"/>
        <v>1</v>
      </c>
      <c r="F6" s="20">
        <f t="shared" si="3"/>
        <v>0</v>
      </c>
      <c r="G6" s="20">
        <f t="shared" si="3"/>
        <v>1</v>
      </c>
      <c r="H6" s="20" t="str">
        <f t="shared" si="3"/>
        <v>高知県　安芸市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74.88</v>
      </c>
      <c r="P6" s="21">
        <f t="shared" si="3"/>
        <v>97.41</v>
      </c>
      <c r="Q6" s="21">
        <f t="shared" si="3"/>
        <v>2568</v>
      </c>
      <c r="R6" s="21">
        <f t="shared" si="3"/>
        <v>15900</v>
      </c>
      <c r="S6" s="21">
        <f t="shared" si="3"/>
        <v>317.16000000000003</v>
      </c>
      <c r="T6" s="21">
        <f t="shared" si="3"/>
        <v>50.13</v>
      </c>
      <c r="U6" s="21">
        <f t="shared" si="3"/>
        <v>15336</v>
      </c>
      <c r="V6" s="21">
        <f t="shared" si="3"/>
        <v>26.4</v>
      </c>
      <c r="W6" s="21">
        <f t="shared" si="3"/>
        <v>580.91</v>
      </c>
      <c r="X6" s="22">
        <f>IF(X7="",NA(),X7)</f>
        <v>118.23</v>
      </c>
      <c r="Y6" s="22">
        <f t="shared" ref="Y6:AG6" si="4">IF(Y7="",NA(),Y7)</f>
        <v>120.67</v>
      </c>
      <c r="Z6" s="22">
        <f t="shared" si="4"/>
        <v>116.97</v>
      </c>
      <c r="AA6" s="22">
        <f t="shared" si="4"/>
        <v>119.34</v>
      </c>
      <c r="AB6" s="22">
        <f t="shared" si="4"/>
        <v>101.21</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697.26</v>
      </c>
      <c r="AU6" s="22">
        <f t="shared" ref="AU6:BC6" si="6">IF(AU7="",NA(),AU7)</f>
        <v>663.8</v>
      </c>
      <c r="AV6" s="22">
        <f t="shared" si="6"/>
        <v>299.52999999999997</v>
      </c>
      <c r="AW6" s="22">
        <f t="shared" si="6"/>
        <v>687.64</v>
      </c>
      <c r="AX6" s="22">
        <f t="shared" si="6"/>
        <v>639.30999999999995</v>
      </c>
      <c r="AY6" s="22">
        <f t="shared" si="6"/>
        <v>379.08</v>
      </c>
      <c r="AZ6" s="22">
        <f t="shared" si="6"/>
        <v>367.55</v>
      </c>
      <c r="BA6" s="22">
        <f t="shared" si="6"/>
        <v>378.56</v>
      </c>
      <c r="BB6" s="22">
        <f t="shared" si="6"/>
        <v>364.46</v>
      </c>
      <c r="BC6" s="22">
        <f t="shared" si="6"/>
        <v>338.89</v>
      </c>
      <c r="BD6" s="21" t="str">
        <f>IF(BD7="","",IF(BD7="-","【-】","【"&amp;SUBSTITUTE(TEXT(BD7,"#,##0.00"),"-","△")&amp;"】"))</f>
        <v>【243.36】</v>
      </c>
      <c r="BE6" s="22">
        <f>IF(BE7="",NA(),BE7)</f>
        <v>358.01</v>
      </c>
      <c r="BF6" s="22">
        <f t="shared" ref="BF6:BN6" si="7">IF(BF7="",NA(),BF7)</f>
        <v>341.1</v>
      </c>
      <c r="BG6" s="22">
        <f t="shared" si="7"/>
        <v>383.14</v>
      </c>
      <c r="BH6" s="22">
        <f t="shared" si="7"/>
        <v>400.71</v>
      </c>
      <c r="BI6" s="22">
        <f t="shared" si="7"/>
        <v>399.66</v>
      </c>
      <c r="BJ6" s="22">
        <f t="shared" si="7"/>
        <v>398.98</v>
      </c>
      <c r="BK6" s="22">
        <f t="shared" si="7"/>
        <v>418.68</v>
      </c>
      <c r="BL6" s="22">
        <f t="shared" si="7"/>
        <v>395.68</v>
      </c>
      <c r="BM6" s="22">
        <f t="shared" si="7"/>
        <v>403.72</v>
      </c>
      <c r="BN6" s="22">
        <f t="shared" si="7"/>
        <v>400.21</v>
      </c>
      <c r="BO6" s="21" t="str">
        <f>IF(BO7="","",IF(BO7="-","【-】","【"&amp;SUBSTITUTE(TEXT(BO7,"#,##0.00"),"-","△")&amp;"】"))</f>
        <v>【265.93】</v>
      </c>
      <c r="BP6" s="22">
        <f>IF(BP7="",NA(),BP7)</f>
        <v>114.03</v>
      </c>
      <c r="BQ6" s="22">
        <f t="shared" ref="BQ6:BY6" si="8">IF(BQ7="",NA(),BQ7)</f>
        <v>117.82</v>
      </c>
      <c r="BR6" s="22">
        <f t="shared" si="8"/>
        <v>112.3</v>
      </c>
      <c r="BS6" s="22">
        <f t="shared" si="8"/>
        <v>104.13</v>
      </c>
      <c r="BT6" s="22">
        <f t="shared" si="8"/>
        <v>94.03</v>
      </c>
      <c r="BU6" s="22">
        <f t="shared" si="8"/>
        <v>98.64</v>
      </c>
      <c r="BV6" s="22">
        <f t="shared" si="8"/>
        <v>94.78</v>
      </c>
      <c r="BW6" s="22">
        <f t="shared" si="8"/>
        <v>97.59</v>
      </c>
      <c r="BX6" s="22">
        <f t="shared" si="8"/>
        <v>92.17</v>
      </c>
      <c r="BY6" s="22">
        <f t="shared" si="8"/>
        <v>92.83</v>
      </c>
      <c r="BZ6" s="21" t="str">
        <f>IF(BZ7="","",IF(BZ7="-","【-】","【"&amp;SUBSTITUTE(TEXT(BZ7,"#,##0.00"),"-","△")&amp;"】"))</f>
        <v>【97.82】</v>
      </c>
      <c r="CA6" s="22">
        <f>IF(CA7="",NA(),CA7)</f>
        <v>109.76</v>
      </c>
      <c r="CB6" s="22">
        <f t="shared" ref="CB6:CJ6" si="9">IF(CB7="",NA(),CB7)</f>
        <v>105.68</v>
      </c>
      <c r="CC6" s="22">
        <f t="shared" si="9"/>
        <v>110.69</v>
      </c>
      <c r="CD6" s="22">
        <f t="shared" si="9"/>
        <v>119.61</v>
      </c>
      <c r="CE6" s="22">
        <f t="shared" si="9"/>
        <v>137.4</v>
      </c>
      <c r="CF6" s="22">
        <f t="shared" si="9"/>
        <v>178.92</v>
      </c>
      <c r="CG6" s="22">
        <f t="shared" si="9"/>
        <v>181.3</v>
      </c>
      <c r="CH6" s="22">
        <f t="shared" si="9"/>
        <v>181.71</v>
      </c>
      <c r="CI6" s="22">
        <f t="shared" si="9"/>
        <v>188.51</v>
      </c>
      <c r="CJ6" s="22">
        <f t="shared" si="9"/>
        <v>189.43</v>
      </c>
      <c r="CK6" s="21" t="str">
        <f>IF(CK7="","",IF(CK7="-","【-】","【"&amp;SUBSTITUTE(TEXT(CK7,"#,##0.00"),"-","△")&amp;"】"))</f>
        <v>【177.56】</v>
      </c>
      <c r="CL6" s="22">
        <f>IF(CL7="",NA(),CL7)</f>
        <v>67.03</v>
      </c>
      <c r="CM6" s="22">
        <f t="shared" ref="CM6:CU6" si="10">IF(CM7="",NA(),CM7)</f>
        <v>68.13</v>
      </c>
      <c r="CN6" s="22">
        <f t="shared" si="10"/>
        <v>65</v>
      </c>
      <c r="CO6" s="22">
        <f t="shared" si="10"/>
        <v>63.29</v>
      </c>
      <c r="CP6" s="22">
        <f t="shared" si="10"/>
        <v>62.41</v>
      </c>
      <c r="CQ6" s="22">
        <f t="shared" si="10"/>
        <v>55.14</v>
      </c>
      <c r="CR6" s="22">
        <f t="shared" si="10"/>
        <v>55.89</v>
      </c>
      <c r="CS6" s="22">
        <f t="shared" si="10"/>
        <v>55.72</v>
      </c>
      <c r="CT6" s="22">
        <f t="shared" si="10"/>
        <v>55.31</v>
      </c>
      <c r="CU6" s="22">
        <f t="shared" si="10"/>
        <v>55.14</v>
      </c>
      <c r="CV6" s="21" t="str">
        <f>IF(CV7="","",IF(CV7="-","【-】","【"&amp;SUBSTITUTE(TEXT(CV7,"#,##0.00"),"-","△")&amp;"】"))</f>
        <v>【59.81】</v>
      </c>
      <c r="CW6" s="22">
        <f>IF(CW7="",NA(),CW7)</f>
        <v>88.99</v>
      </c>
      <c r="CX6" s="22">
        <f t="shared" ref="CX6:DF6" si="11">IF(CX7="",NA(),CX7)</f>
        <v>88.44</v>
      </c>
      <c r="CY6" s="22">
        <f t="shared" si="11"/>
        <v>90.67</v>
      </c>
      <c r="CZ6" s="22">
        <f t="shared" si="11"/>
        <v>92.18</v>
      </c>
      <c r="DA6" s="22">
        <f t="shared" si="11"/>
        <v>90.43</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50.29</v>
      </c>
      <c r="DI6" s="22">
        <f t="shared" ref="DI6:DQ6" si="12">IF(DI7="",NA(),DI7)</f>
        <v>51.59</v>
      </c>
      <c r="DJ6" s="22">
        <f t="shared" si="12"/>
        <v>50.46</v>
      </c>
      <c r="DK6" s="22">
        <f t="shared" si="12"/>
        <v>50.03</v>
      </c>
      <c r="DL6" s="22">
        <f t="shared" si="12"/>
        <v>50.71</v>
      </c>
      <c r="DM6" s="22">
        <f t="shared" si="12"/>
        <v>49.92</v>
      </c>
      <c r="DN6" s="22">
        <f t="shared" si="12"/>
        <v>50.63</v>
      </c>
      <c r="DO6" s="22">
        <f t="shared" si="12"/>
        <v>51.29</v>
      </c>
      <c r="DP6" s="22">
        <f t="shared" si="12"/>
        <v>52.2</v>
      </c>
      <c r="DQ6" s="22">
        <f t="shared" si="12"/>
        <v>52.7</v>
      </c>
      <c r="DR6" s="21" t="str">
        <f>IF(DR7="","",IF(DR7="-","【-】","【"&amp;SUBSTITUTE(TEXT(DR7,"#,##0.00"),"-","△")&amp;"】"))</f>
        <v>【52.02】</v>
      </c>
      <c r="DS6" s="22">
        <f>IF(DS7="",NA(),DS7)</f>
        <v>10.36</v>
      </c>
      <c r="DT6" s="22">
        <f t="shared" ref="DT6:EB6" si="13">IF(DT7="",NA(),DT7)</f>
        <v>10.35</v>
      </c>
      <c r="DU6" s="22">
        <f t="shared" si="13"/>
        <v>9.7799999999999994</v>
      </c>
      <c r="DV6" s="22">
        <f t="shared" si="13"/>
        <v>12.25</v>
      </c>
      <c r="DW6" s="22">
        <f t="shared" si="13"/>
        <v>16.07</v>
      </c>
      <c r="DX6" s="22">
        <f t="shared" si="13"/>
        <v>16.88</v>
      </c>
      <c r="DY6" s="22">
        <f t="shared" si="13"/>
        <v>18.28</v>
      </c>
      <c r="DZ6" s="22">
        <f t="shared" si="13"/>
        <v>19.61</v>
      </c>
      <c r="EA6" s="22">
        <f t="shared" si="13"/>
        <v>20.73</v>
      </c>
      <c r="EB6" s="22">
        <f t="shared" si="13"/>
        <v>22.86</v>
      </c>
      <c r="EC6" s="21" t="str">
        <f>IF(EC7="","",IF(EC7="-","【-】","【"&amp;SUBSTITUTE(TEXT(EC7,"#,##0.00"),"-","△")&amp;"】"))</f>
        <v>【25.37】</v>
      </c>
      <c r="ED6" s="22">
        <f>IF(ED7="",NA(),ED7)</f>
        <v>2.02</v>
      </c>
      <c r="EE6" s="21">
        <f t="shared" ref="EE6:EM6" si="14">IF(EE7="",NA(),EE7)</f>
        <v>0</v>
      </c>
      <c r="EF6" s="22">
        <f t="shared" si="14"/>
        <v>1.39</v>
      </c>
      <c r="EG6" s="22">
        <f t="shared" si="14"/>
        <v>1.37</v>
      </c>
      <c r="EH6" s="22">
        <f t="shared" si="14"/>
        <v>0.52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392031</v>
      </c>
      <c r="D7" s="24">
        <v>46</v>
      </c>
      <c r="E7" s="24">
        <v>1</v>
      </c>
      <c r="F7" s="24">
        <v>0</v>
      </c>
      <c r="G7" s="24">
        <v>1</v>
      </c>
      <c r="H7" s="24" t="s">
        <v>93</v>
      </c>
      <c r="I7" s="24" t="s">
        <v>94</v>
      </c>
      <c r="J7" s="24" t="s">
        <v>95</v>
      </c>
      <c r="K7" s="24" t="s">
        <v>96</v>
      </c>
      <c r="L7" s="24" t="s">
        <v>97</v>
      </c>
      <c r="M7" s="24" t="s">
        <v>98</v>
      </c>
      <c r="N7" s="25" t="s">
        <v>99</v>
      </c>
      <c r="O7" s="25">
        <v>74.88</v>
      </c>
      <c r="P7" s="25">
        <v>97.41</v>
      </c>
      <c r="Q7" s="25">
        <v>2568</v>
      </c>
      <c r="R7" s="25">
        <v>15900</v>
      </c>
      <c r="S7" s="25">
        <v>317.16000000000003</v>
      </c>
      <c r="T7" s="25">
        <v>50.13</v>
      </c>
      <c r="U7" s="25">
        <v>15336</v>
      </c>
      <c r="V7" s="25">
        <v>26.4</v>
      </c>
      <c r="W7" s="25">
        <v>580.91</v>
      </c>
      <c r="X7" s="25">
        <v>118.23</v>
      </c>
      <c r="Y7" s="25">
        <v>120.67</v>
      </c>
      <c r="Z7" s="25">
        <v>116.97</v>
      </c>
      <c r="AA7" s="25">
        <v>119.34</v>
      </c>
      <c r="AB7" s="25">
        <v>101.21</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697.26</v>
      </c>
      <c r="AU7" s="25">
        <v>663.8</v>
      </c>
      <c r="AV7" s="25">
        <v>299.52999999999997</v>
      </c>
      <c r="AW7" s="25">
        <v>687.64</v>
      </c>
      <c r="AX7" s="25">
        <v>639.30999999999995</v>
      </c>
      <c r="AY7" s="25">
        <v>379.08</v>
      </c>
      <c r="AZ7" s="25">
        <v>367.55</v>
      </c>
      <c r="BA7" s="25">
        <v>378.56</v>
      </c>
      <c r="BB7" s="25">
        <v>364.46</v>
      </c>
      <c r="BC7" s="25">
        <v>338.89</v>
      </c>
      <c r="BD7" s="25">
        <v>243.36</v>
      </c>
      <c r="BE7" s="25">
        <v>358.01</v>
      </c>
      <c r="BF7" s="25">
        <v>341.1</v>
      </c>
      <c r="BG7" s="25">
        <v>383.14</v>
      </c>
      <c r="BH7" s="25">
        <v>400.71</v>
      </c>
      <c r="BI7" s="25">
        <v>399.66</v>
      </c>
      <c r="BJ7" s="25">
        <v>398.98</v>
      </c>
      <c r="BK7" s="25">
        <v>418.68</v>
      </c>
      <c r="BL7" s="25">
        <v>395.68</v>
      </c>
      <c r="BM7" s="25">
        <v>403.72</v>
      </c>
      <c r="BN7" s="25">
        <v>400.21</v>
      </c>
      <c r="BO7" s="25">
        <v>265.93</v>
      </c>
      <c r="BP7" s="25">
        <v>114.03</v>
      </c>
      <c r="BQ7" s="25">
        <v>117.82</v>
      </c>
      <c r="BR7" s="25">
        <v>112.3</v>
      </c>
      <c r="BS7" s="25">
        <v>104.13</v>
      </c>
      <c r="BT7" s="25">
        <v>94.03</v>
      </c>
      <c r="BU7" s="25">
        <v>98.64</v>
      </c>
      <c r="BV7" s="25">
        <v>94.78</v>
      </c>
      <c r="BW7" s="25">
        <v>97.59</v>
      </c>
      <c r="BX7" s="25">
        <v>92.17</v>
      </c>
      <c r="BY7" s="25">
        <v>92.83</v>
      </c>
      <c r="BZ7" s="25">
        <v>97.82</v>
      </c>
      <c r="CA7" s="25">
        <v>109.76</v>
      </c>
      <c r="CB7" s="25">
        <v>105.68</v>
      </c>
      <c r="CC7" s="25">
        <v>110.69</v>
      </c>
      <c r="CD7" s="25">
        <v>119.61</v>
      </c>
      <c r="CE7" s="25">
        <v>137.4</v>
      </c>
      <c r="CF7" s="25">
        <v>178.92</v>
      </c>
      <c r="CG7" s="25">
        <v>181.3</v>
      </c>
      <c r="CH7" s="25">
        <v>181.71</v>
      </c>
      <c r="CI7" s="25">
        <v>188.51</v>
      </c>
      <c r="CJ7" s="25">
        <v>189.43</v>
      </c>
      <c r="CK7" s="25">
        <v>177.56</v>
      </c>
      <c r="CL7" s="25">
        <v>67.03</v>
      </c>
      <c r="CM7" s="25">
        <v>68.13</v>
      </c>
      <c r="CN7" s="25">
        <v>65</v>
      </c>
      <c r="CO7" s="25">
        <v>63.29</v>
      </c>
      <c r="CP7" s="25">
        <v>62.41</v>
      </c>
      <c r="CQ7" s="25">
        <v>55.14</v>
      </c>
      <c r="CR7" s="25">
        <v>55.89</v>
      </c>
      <c r="CS7" s="25">
        <v>55.72</v>
      </c>
      <c r="CT7" s="25">
        <v>55.31</v>
      </c>
      <c r="CU7" s="25">
        <v>55.14</v>
      </c>
      <c r="CV7" s="25">
        <v>59.81</v>
      </c>
      <c r="CW7" s="25">
        <v>88.99</v>
      </c>
      <c r="CX7" s="25">
        <v>88.44</v>
      </c>
      <c r="CY7" s="25">
        <v>90.67</v>
      </c>
      <c r="CZ7" s="25">
        <v>92.18</v>
      </c>
      <c r="DA7" s="25">
        <v>90.43</v>
      </c>
      <c r="DB7" s="25">
        <v>81.39</v>
      </c>
      <c r="DC7" s="25">
        <v>81.27</v>
      </c>
      <c r="DD7" s="25">
        <v>81.260000000000005</v>
      </c>
      <c r="DE7" s="25">
        <v>80.36</v>
      </c>
      <c r="DF7" s="25">
        <v>80.13</v>
      </c>
      <c r="DG7" s="25">
        <v>89.42</v>
      </c>
      <c r="DH7" s="25">
        <v>50.29</v>
      </c>
      <c r="DI7" s="25">
        <v>51.59</v>
      </c>
      <c r="DJ7" s="25">
        <v>50.46</v>
      </c>
      <c r="DK7" s="25">
        <v>50.03</v>
      </c>
      <c r="DL7" s="25">
        <v>50.71</v>
      </c>
      <c r="DM7" s="25">
        <v>49.92</v>
      </c>
      <c r="DN7" s="25">
        <v>50.63</v>
      </c>
      <c r="DO7" s="25">
        <v>51.29</v>
      </c>
      <c r="DP7" s="25">
        <v>52.2</v>
      </c>
      <c r="DQ7" s="25">
        <v>52.7</v>
      </c>
      <c r="DR7" s="25">
        <v>52.02</v>
      </c>
      <c r="DS7" s="25">
        <v>10.36</v>
      </c>
      <c r="DT7" s="25">
        <v>10.35</v>
      </c>
      <c r="DU7" s="25">
        <v>9.7799999999999994</v>
      </c>
      <c r="DV7" s="25">
        <v>12.25</v>
      </c>
      <c r="DW7" s="25">
        <v>16.07</v>
      </c>
      <c r="DX7" s="25">
        <v>16.88</v>
      </c>
      <c r="DY7" s="25">
        <v>18.28</v>
      </c>
      <c r="DZ7" s="25">
        <v>19.61</v>
      </c>
      <c r="EA7" s="25">
        <v>20.73</v>
      </c>
      <c r="EB7" s="25">
        <v>22.86</v>
      </c>
      <c r="EC7" s="25">
        <v>25.37</v>
      </c>
      <c r="ED7" s="25">
        <v>2.02</v>
      </c>
      <c r="EE7" s="25">
        <v>0</v>
      </c>
      <c r="EF7" s="25">
        <v>1.39</v>
      </c>
      <c r="EG7" s="25">
        <v>1.37</v>
      </c>
      <c r="EH7" s="25">
        <v>0.52</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2025-01-24T06:54:22Z</dcterms:created>
  <dcterms:modified xsi:type="dcterms:W3CDTF">2025-01-28T05:10:52Z</dcterms:modified>
  <cp:category/>
</cp:coreProperties>
</file>