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3_安芸市\下水\"/>
    </mc:Choice>
  </mc:AlternateContent>
  <workbookProtection workbookAlgorithmName="SHA-512" workbookHashValue="u1GzrHANm6GaMEPvbuY70r5uSg/ejMSsdLl1+7hFZ9ThH1jO4WgzO9Sk6Gy+LOhV6WFbqCAbZMwPVUfW7HBEcQ==" workbookSaltValue="wmhzsdcykpu9tRrKW5gx4w=="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I10" i="4"/>
  <c r="AL8" i="4"/>
  <c r="P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<sst xmlns="http://schemas.openxmlformats.org/spreadsheetml/2006/main" count="297" uniqueCount="115">
  <si>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</si>
  <si>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</si>
  <si>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</si>
  <si>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</si>
  <si>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</si>
  <si>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</si>
  <si>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</si>
  <si>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</si>
  <si>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</si>
  <si>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</si>
  <si>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</si>
  <si>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</si>
  <si>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</si>
  <si>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</si>
  <si>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</si>
  <si>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</si>
  <si>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</si>
  <si>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</si>
  <si>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</si>
  <si>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</si>
  <si>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</si>
  <si>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</si>
  <si>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</si>
  <si>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</si>
  <si>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</si>
  <si>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</si>
  <si>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</si>
  <si>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</si>
  <si>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</si>
  <si>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</si>
  <si>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</si>
  <si>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</si>
  <si>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</si>
  <si>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</si>
  <si>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</si>
  <si>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</si>
  <si>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</si>
  <si>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</si>
  <si>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</si>
  <si>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</si>
  <si>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</si>
  <si>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</si>
  <si>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</si>
  <si>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</si>
  <si>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</si>
  <si>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</si>
  <si>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</si>
  <si>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</si>
  <si>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</si>
  <si>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</si>
  <si>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</si>
  <si>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</si>
  <si>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</si>
  <si>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</si>
  <si>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</si>
  <si>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</si>
  <si>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</si>
  <si>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</si>
  <si>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</si>
  <si>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</si>
  <si>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</si>
  <si>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</si>
  <si>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</si>
  <si>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</si>
  <si>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</si>
  <si>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</si>
  <si>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</si>
  <si>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</si>
  <si>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</si>
  <si>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</si>
  <si>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</si>
  <si>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</si>
  <si>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</si>
  <si>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</si>
  <si>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</si>
  <si>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</si>
  <si>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</si>
  <si>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</si>
  <si>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</si>
  <si>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</si>
  <si>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</si>
  <si>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</si>
  <si>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</si>
  <si>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</si>
  <si>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</si>
  <si>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</si>
  <si>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</si>
  <si>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</si>
  <si>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</si>
  <si>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</si>
  <si>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</si>
  <si>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</si>
  <si>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</si>
  <si>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</si>
  <si>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</si>
  <si>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</si>
  <si>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</si>
  <si>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</si>
  <si>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</si>
  <si>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</si>
  <si>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</si>
  <si>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</si>
  <si>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</si>
  <si>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</si>
  <si>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</si>
  <si>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</si>
  <si>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</si>
  <si>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</si>
  <si>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</si>
  <si>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</si>
  <si>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</si>
  <si>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</si>
  <si>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①単年度の収支について表すものである。100%を超えているが、経費回収率が100％を下回っていることから使用料収入以外で賄われている。使用料の見直しなどの改善が必要である。
②営業収益に対する累積欠損金の状況を表す指標である。現在は累積欠損金が発生していないため、引き続き健全な経営を続ける。
③短期的な債務に対する支払能力を表す指標である。類似団体平均より低い数値となっており、経営改善を図っていく必要がある。
④企業債残高の規模を表す指標である。平成25年度に一般会計からの繰出基準を見直した結果、比率が極端に下がった。企業債残高は年々減少しているが、残高自体が無くなったわけではないため、引き続き経営改善に取り組む必要がある。
⑤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⑥１㎥あたりの汚水処理に要した費用を表すものである。類似団体より低い数値となっているが、経費回収率は100％を下回っているため、今後も汚水処理の効率化を図っていく必要がある。
⑦施設の処理能力に対する実際の処理水量の割合である。類似団体平均より低い数値となっており、施設利用率を上げるためには接続率の向上が必要である。そのため、普及啓発活動の強化に取り組んでいく。
⑧処理区域内で実際に汚水処理を行っている人口の割合を表した指標である。類似団体平均よりも低い数値となっており、水洗化率向上のための普及啓発活動の強化が必要である。</t>
    <phoneticPr fontId="4"/>
  </si>
  <si>
    <t>①有形固定資産の減価償却がどの程度進んでいるかを表す指標で資産の老朽化度合いを示している。類似団体平均より低い数値となっているが令和4年度より機能強化対策工事を実施している。
②法定耐用年数を超えた管渠延長の割合を表した表した指標で、管渠の老朽化度合いを表している。現在、法定耐用年数を経過した管渠は該当なし。
③当年度に更新した管渠延長の割合を表すものである。令和5年度は該当なし。</t>
    <phoneticPr fontId="4"/>
  </si>
  <si>
    <t>料金水準適正化の検討、接続率向上のための啓発などに取り組み、他会計繰入金の依存度を下げる必要がある。
今後は処理場の長寿命化も必要であり、より健全・効率的な経営が求められる。
平成29年度　　　機能診断（赤野処理区）
平成30年度　　　機能診断（奈比賀処理区）
令和元年度　　　最適整備構想
令和２年度　　　計画策定
令和４年度～令和７年度　
　　　　　　　　機能強化対策工事
令和７年度　　　維持管理適正化計画策定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</si>
</sst>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0C-4573-A672-D6AD0569B9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0.03</c:v>
                </c:pt>
                <c:pt idx="4">
                  <c:v>0.03</c:v>
                </c:pt>
              </c:numCache>
            </c:numRef>
          </c:val>
          <c:smooth val="0"/>
          <c:extLst>
            <c:ext xmlns:c16="http://schemas.microsoft.com/office/drawing/2014/chart" uri="{C3380CC4-5D6E-409C-BE32-E72D297353CC}">
              <c16:uniqueId val="{00000001-9F0C-4573-A672-D6AD0569B9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40.69</c:v>
                </c:pt>
                <c:pt idx="4">
                  <c:v>37.25</c:v>
                </c:pt>
              </c:numCache>
            </c:numRef>
          </c:val>
          <c:extLst>
            <c:ext xmlns:c16="http://schemas.microsoft.com/office/drawing/2014/chart" uri="{C3380CC4-5D6E-409C-BE32-E72D297353CC}">
              <c16:uniqueId val="{00000000-EE36-4EBB-8802-F0EDE7D800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52.35</c:v>
                </c:pt>
                <c:pt idx="4">
                  <c:v>46.25</c:v>
                </c:pt>
              </c:numCache>
            </c:numRef>
          </c:val>
          <c:smooth val="0"/>
          <c:extLst>
            <c:ext xmlns:c16="http://schemas.microsoft.com/office/drawing/2014/chart" uri="{C3380CC4-5D6E-409C-BE32-E72D297353CC}">
              <c16:uniqueId val="{00000001-EE36-4EBB-8802-F0EDE7D800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66.55</c:v>
                </c:pt>
                <c:pt idx="4">
                  <c:v>66.45</c:v>
                </c:pt>
              </c:numCache>
            </c:numRef>
          </c:val>
          <c:extLst>
            <c:ext xmlns:c16="http://schemas.microsoft.com/office/drawing/2014/chart" uri="{C3380CC4-5D6E-409C-BE32-E72D297353CC}">
              <c16:uniqueId val="{00000000-12A5-42F4-96B3-4047672125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84.39</c:v>
                </c:pt>
                <c:pt idx="4">
                  <c:v>83.96</c:v>
                </c:pt>
              </c:numCache>
            </c:numRef>
          </c:val>
          <c:smooth val="0"/>
          <c:extLst>
            <c:ext xmlns:c16="http://schemas.microsoft.com/office/drawing/2014/chart" uri="{C3380CC4-5D6E-409C-BE32-E72D297353CC}">
              <c16:uniqueId val="{00000001-12A5-42F4-96B3-4047672125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134.97999999999999</c:v>
                </c:pt>
                <c:pt idx="4">
                  <c:v>107.84</c:v>
                </c:pt>
              </c:numCache>
            </c:numRef>
          </c:val>
          <c:extLst>
            <c:ext xmlns:c16="http://schemas.microsoft.com/office/drawing/2014/chart" uri="{C3380CC4-5D6E-409C-BE32-E72D297353CC}">
              <c16:uniqueId val="{00000000-3320-4825-A5F7-6C54C88FD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105.5</c:v>
                </c:pt>
                <c:pt idx="4">
                  <c:v>106.35</c:v>
                </c:pt>
              </c:numCache>
            </c:numRef>
          </c:val>
          <c:smooth val="0"/>
          <c:extLst>
            <c:ext xmlns:c16="http://schemas.microsoft.com/office/drawing/2014/chart" uri="{C3380CC4-5D6E-409C-BE32-E72D297353CC}">
              <c16:uniqueId val="{00000001-3320-4825-A5F7-6C54C88FD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3.63</c:v>
                </c:pt>
                <c:pt idx="4">
                  <c:v>7.11</c:v>
                </c:pt>
              </c:numCache>
            </c:numRef>
          </c:val>
          <c:extLst>
            <c:ext xmlns:c16="http://schemas.microsoft.com/office/drawing/2014/chart" uri="{C3380CC4-5D6E-409C-BE32-E72D297353CC}">
              <c16:uniqueId val="{00000000-FFD8-4600-9593-AF5863ACB9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25.19</c:v>
                </c:pt>
                <c:pt idx="4">
                  <c:v>25.46</c:v>
                </c:pt>
              </c:numCache>
            </c:numRef>
          </c:val>
          <c:smooth val="0"/>
          <c:extLst>
            <c:ext xmlns:c16="http://schemas.microsoft.com/office/drawing/2014/chart" uri="{C3380CC4-5D6E-409C-BE32-E72D297353CC}">
              <c16:uniqueId val="{00000001-FFD8-4600-9593-AF5863ACB9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911-4B9F-8E2C-95840A31FF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0.19</c:v>
                </c:pt>
              </c:numCache>
            </c:numRef>
          </c:val>
          <c:smooth val="0"/>
          <c:extLst>
            <c:ext xmlns:c16="http://schemas.microsoft.com/office/drawing/2014/chart" uri="{C3380CC4-5D6E-409C-BE32-E72D297353CC}">
              <c16:uniqueId val="{00000001-1911-4B9F-8E2C-95840A31FF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E2-4BA2-95A8-F55ACDEECB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145.43</c:v>
                </c:pt>
                <c:pt idx="4">
                  <c:v>129.88999999999999</c:v>
                </c:pt>
              </c:numCache>
            </c:numRef>
          </c:val>
          <c:smooth val="0"/>
          <c:extLst>
            <c:ext xmlns:c16="http://schemas.microsoft.com/office/drawing/2014/chart" uri="{C3380CC4-5D6E-409C-BE32-E72D297353CC}">
              <c16:uniqueId val="{00000001-1EE2-4BA2-95A8-F55ACDEECB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20.75</c:v>
                </c:pt>
                <c:pt idx="4">
                  <c:v>24.48</c:v>
                </c:pt>
              </c:numCache>
            </c:numRef>
          </c:val>
          <c:extLst>
            <c:ext xmlns:c16="http://schemas.microsoft.com/office/drawing/2014/chart" uri="{C3380CC4-5D6E-409C-BE32-E72D297353CC}">
              <c16:uniqueId val="{00000000-A40F-4CAD-8882-9E30FD8EF2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38.4</c:v>
                </c:pt>
                <c:pt idx="4">
                  <c:v>44.04</c:v>
                </c:pt>
              </c:numCache>
            </c:numRef>
          </c:val>
          <c:smooth val="0"/>
          <c:extLst>
            <c:ext xmlns:c16="http://schemas.microsoft.com/office/drawing/2014/chart" uri="{C3380CC4-5D6E-409C-BE32-E72D297353CC}">
              <c16:uniqueId val="{00000001-A40F-4CAD-8882-9E30FD8EF2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5A-4E37-A2FF-873C94EADA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900.82</c:v>
                </c:pt>
                <c:pt idx="4">
                  <c:v>839.21</c:v>
                </c:pt>
              </c:numCache>
            </c:numRef>
          </c:val>
          <c:smooth val="0"/>
          <c:extLst>
            <c:ext xmlns:c16="http://schemas.microsoft.com/office/drawing/2014/chart" uri="{C3380CC4-5D6E-409C-BE32-E72D297353CC}">
              <c16:uniqueId val="{00000001-AF5A-4E37-A2FF-873C94EADA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79.22</c:v>
                </c:pt>
                <c:pt idx="4">
                  <c:v>76.36</c:v>
                </c:pt>
              </c:numCache>
            </c:numRef>
          </c:val>
          <c:extLst>
            <c:ext xmlns:c16="http://schemas.microsoft.com/office/drawing/2014/chart" uri="{C3380CC4-5D6E-409C-BE32-E72D297353CC}">
              <c16:uniqueId val="{00000000-55AB-4646-B965-2E34BFB5E6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52.94</c:v>
                </c:pt>
                <c:pt idx="4">
                  <c:v>52.05</c:v>
                </c:pt>
              </c:numCache>
            </c:numRef>
          </c:val>
          <c:smooth val="0"/>
          <c:extLst>
            <c:ext xmlns:c16="http://schemas.microsoft.com/office/drawing/2014/chart" uri="{C3380CC4-5D6E-409C-BE32-E72D297353CC}">
              <c16:uniqueId val="{00000001-55AB-4646-B965-2E34BFB5E6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152.85</c:v>
                </c:pt>
                <c:pt idx="4">
                  <c:v>158.36000000000001</c:v>
                </c:pt>
              </c:numCache>
            </c:numRef>
          </c:val>
          <c:extLst>
            <c:ext xmlns:c16="http://schemas.microsoft.com/office/drawing/2014/chart" uri="{C3380CC4-5D6E-409C-BE32-E72D297353CC}">
              <c16:uniqueId val="{00000000-1D65-402F-B9A9-6FB4C5644B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303.27999999999997</c:v>
                </c:pt>
                <c:pt idx="4">
                  <c:v>301.86</c:v>
                </c:pt>
              </c:numCache>
            </c:numRef>
          </c:val>
          <c:smooth val="0"/>
          <c:extLst>
            <c:ext xmlns:c16="http://schemas.microsoft.com/office/drawing/2014/chart" uri="{C3380CC4-5D6E-409C-BE32-E72D297353CC}">
              <c16:uniqueId val="{00000001-1D65-402F-B9A9-6FB4C5644B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安芸市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15900</v>
      </c>
      <c r="AM8" s="41"/>
      <c r="AN8" s="41"/>
      <c r="AO8" s="41"/>
      <c r="AP8" s="41"/>
      <c r="AQ8" s="41"/>
      <c r="AR8" s="41"/>
      <c r="AS8" s="41"/>
      <c r="AT8" s="34">
        <f>データ!T6</f>
        <v>317.16000000000003</v>
      </c>
      <c r="AU8" s="34"/>
      <c r="AV8" s="34"/>
      <c r="AW8" s="34"/>
      <c r="AX8" s="34"/>
      <c r="AY8" s="34"/>
      <c r="AZ8" s="34"/>
      <c r="BA8" s="34"/>
      <c r="BB8" s="34">
        <f>データ!U6</f>
        <v>50.13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51.57</v>
      </c>
      <c r="J10" s="34"/>
      <c r="K10" s="34"/>
      <c r="L10" s="34"/>
      <c r="M10" s="34"/>
      <c r="N10" s="34"/>
      <c r="O10" s="34"/>
      <c r="P10" s="34">
        <f>データ!P6</f>
        <v>5</v>
      </c>
      <c r="Q10" s="34"/>
      <c r="R10" s="34"/>
      <c r="S10" s="34"/>
      <c r="T10" s="34"/>
      <c r="U10" s="34"/>
      <c r="V10" s="34"/>
      <c r="W10" s="34">
        <f>データ!Q6</f>
        <v>99.55</v>
      </c>
      <c r="X10" s="34"/>
      <c r="Y10" s="34"/>
      <c r="Z10" s="34"/>
      <c r="AA10" s="34"/>
      <c r="AB10" s="34"/>
      <c r="AC10" s="34"/>
      <c r="AD10" s="41">
        <f>データ!R6</f>
        <v>2310</v>
      </c>
      <c r="AE10" s="41"/>
      <c r="AF10" s="41"/>
      <c r="AG10" s="41"/>
      <c r="AH10" s="41"/>
      <c r="AI10" s="41"/>
      <c r="AJ10" s="41"/>
      <c r="AK10" s="2"/>
      <c r="AL10" s="41">
        <f>データ!V6</f>
        <v>787</v>
      </c>
      <c r="AM10" s="41"/>
      <c r="AN10" s="41"/>
      <c r="AO10" s="41"/>
      <c r="AP10" s="41"/>
      <c r="AQ10" s="41"/>
      <c r="AR10" s="41"/>
      <c r="AS10" s="41"/>
      <c r="AT10" s="34">
        <f>データ!W6</f>
        <v>0.43</v>
      </c>
      <c r="AU10" s="34"/>
      <c r="AV10" s="34"/>
      <c r="AW10" s="34"/>
      <c r="AX10" s="34"/>
      <c r="AY10" s="34"/>
      <c r="AZ10" s="34"/>
      <c r="BA10" s="34"/>
      <c r="BB10" s="34">
        <f>データ!X6</f>
        <v>1830.23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92.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Qx6WVi4stkwavDjgaY+0iUIXGuaoh2Fpp/h6kXrEfKuHIMPLeilYnXFPFkMhEQp6i+LiLdzHCXbml8cGc4U/A==" saltValue="NgoRYI9ImIsEJX6rlc7V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392031</v>
      </c>
      <c r="D6" s="19">
        <f t="shared" si="3"/>
        <v>46</v>
      </c>
      <c r="E6" s="19">
        <f t="shared" si="3"/>
        <v>17</v>
      </c>
      <c r="F6" s="19">
        <f t="shared" si="3"/>
        <v>5</v>
      </c>
      <c r="G6" s="19">
        <f t="shared" si="3"/>
        <v>0</v>
      </c>
      <c r="H6" s="19" t="str">
        <f t="shared" si="3"/>
        <v>高知県　安芸市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51.57</v>
      </c>
      <c r="P6" s="20">
        <f t="shared" si="3"/>
        <v>5</v>
      </c>
      <c r="Q6" s="20">
        <f t="shared" si="3"/>
        <v>99.55</v>
      </c>
      <c r="R6" s="20">
        <f t="shared" si="3"/>
        <v>2310</v>
      </c>
      <c r="S6" s="20">
        <f t="shared" si="3"/>
        <v>15900</v>
      </c>
      <c r="T6" s="20">
        <f t="shared" si="3"/>
        <v>317.16000000000003</v>
      </c>
      <c r="U6" s="20">
        <f t="shared" si="3"/>
        <v>50.13</v>
      </c>
      <c r="V6" s="20">
        <f t="shared" si="3"/>
        <v>787</v>
      </c>
      <c r="W6" s="20">
        <f t="shared" si="3"/>
        <v>0.43</v>
      </c>
      <c r="X6" s="20">
        <f t="shared" si="3"/>
        <v>1830.23</v>
      </c>
      <c r="Y6" s="21" t="str">
        <f>IF(Y7="",NA(),Y7)</f>
        <v>-</v>
      </c>
      <c r="Z6" s="21" t="str">
        <f t="shared" ref="Z6:AH6" si="4">IF(Z7="",NA(),Z7)</f>
        <v>-</v>
      </c>
      <c r="AA6" s="21" t="str">
        <f t="shared" si="4"/>
        <v>-</v>
      </c>
      <c r="AB6" s="21">
        <f t="shared" si="4"/>
        <v>134.97999999999999</v>
      </c>
      <c r="AC6" s="21">
        <f t="shared" si="4"/>
        <v>107.84</v>
      </c>
      <c r="AD6" s="21" t="str">
        <f t="shared" si="4"/>
        <v>-</v>
      </c>
      <c r="AE6" s="21" t="str">
        <f t="shared" si="4"/>
        <v>-</v>
      </c>
      <c r="AF6" s="21" t="str">
        <f t="shared" si="4"/>
        <v>-</v>
      </c>
      <c r="AG6" s="21">
        <f t="shared" si="4"/>
        <v>105.5</v>
      </c>
      <c r="AH6" s="21">
        <f t="shared" si="4"/>
        <v>106.35</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145.43</v>
      </c>
      <c r="AS6" s="21">
        <f t="shared" si="5"/>
        <v>129.88999999999999</v>
      </c>
      <c r="AT6" s="20" t="str">
        <f>IF(AT7="","",IF(AT7="-","【-】","【"&amp;SUBSTITUTE(TEXT(AT7,"#,##0.00"),"-","△")&amp;"】"))</f>
        <v>【124.06】</v>
      </c>
      <c r="AU6" s="21" t="str">
        <f>IF(AU7="",NA(),AU7)</f>
        <v>-</v>
      </c>
      <c r="AV6" s="21" t="str">
        <f t="shared" ref="AV6:BD6" si="6">IF(AV7="",NA(),AV7)</f>
        <v>-</v>
      </c>
      <c r="AW6" s="21" t="str">
        <f t="shared" si="6"/>
        <v>-</v>
      </c>
      <c r="AX6" s="21">
        <f t="shared" si="6"/>
        <v>20.75</v>
      </c>
      <c r="AY6" s="21">
        <f t="shared" si="6"/>
        <v>24.48</v>
      </c>
      <c r="AZ6" s="21" t="str">
        <f t="shared" si="6"/>
        <v>-</v>
      </c>
      <c r="BA6" s="21" t="str">
        <f t="shared" si="6"/>
        <v>-</v>
      </c>
      <c r="BB6" s="21" t="str">
        <f t="shared" si="6"/>
        <v>-</v>
      </c>
      <c r="BC6" s="21">
        <f t="shared" si="6"/>
        <v>38.4</v>
      </c>
      <c r="BD6" s="21">
        <f t="shared" si="6"/>
        <v>44.04</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900.82</v>
      </c>
      <c r="BO6" s="21">
        <f t="shared" si="7"/>
        <v>839.21</v>
      </c>
      <c r="BP6" s="20" t="str">
        <f>IF(BP7="","",IF(BP7="-","【-】","【"&amp;SUBSTITUTE(TEXT(BP7,"#,##0.00"),"-","△")&amp;"】"))</f>
        <v>【785.10】</v>
      </c>
      <c r="BQ6" s="21" t="str">
        <f>IF(BQ7="",NA(),BQ7)</f>
        <v>-</v>
      </c>
      <c r="BR6" s="21" t="str">
        <f t="shared" ref="BR6:BZ6" si="8">IF(BR7="",NA(),BR7)</f>
        <v>-</v>
      </c>
      <c r="BS6" s="21" t="str">
        <f t="shared" si="8"/>
        <v>-</v>
      </c>
      <c r="BT6" s="21">
        <f t="shared" si="8"/>
        <v>79.22</v>
      </c>
      <c r="BU6" s="21">
        <f t="shared" si="8"/>
        <v>76.36</v>
      </c>
      <c r="BV6" s="21" t="str">
        <f t="shared" si="8"/>
        <v>-</v>
      </c>
      <c r="BW6" s="21" t="str">
        <f t="shared" si="8"/>
        <v>-</v>
      </c>
      <c r="BX6" s="21" t="str">
        <f t="shared" si="8"/>
        <v>-</v>
      </c>
      <c r="BY6" s="21">
        <f t="shared" si="8"/>
        <v>52.94</v>
      </c>
      <c r="BZ6" s="21">
        <f t="shared" si="8"/>
        <v>52.05</v>
      </c>
      <c r="CA6" s="20" t="str">
        <f>IF(CA7="","",IF(CA7="-","【-】","【"&amp;SUBSTITUTE(TEXT(CA7,"#,##0.00"),"-","△")&amp;"】"))</f>
        <v>【56.93】</v>
      </c>
      <c r="CB6" s="21" t="str">
        <f>IF(CB7="",NA(),CB7)</f>
        <v>-</v>
      </c>
      <c r="CC6" s="21" t="str">
        <f t="shared" ref="CC6:CK6" si="9">IF(CC7="",NA(),CC7)</f>
        <v>-</v>
      </c>
      <c r="CD6" s="21" t="str">
        <f t="shared" si="9"/>
        <v>-</v>
      </c>
      <c r="CE6" s="21">
        <f t="shared" si="9"/>
        <v>152.85</v>
      </c>
      <c r="CF6" s="21">
        <f t="shared" si="9"/>
        <v>158.36000000000001</v>
      </c>
      <c r="CG6" s="21" t="str">
        <f t="shared" si="9"/>
        <v>-</v>
      </c>
      <c r="CH6" s="21" t="str">
        <f t="shared" si="9"/>
        <v>-</v>
      </c>
      <c r="CI6" s="21" t="str">
        <f t="shared" si="9"/>
        <v>-</v>
      </c>
      <c r="CJ6" s="21">
        <f t="shared" si="9"/>
        <v>303.27999999999997</v>
      </c>
      <c r="CK6" s="21">
        <f t="shared" si="9"/>
        <v>301.86</v>
      </c>
      <c r="CL6" s="20" t="str">
        <f>IF(CL7="","",IF(CL7="-","【-】","【"&amp;SUBSTITUTE(TEXT(CL7,"#,##0.00"),"-","△")&amp;"】"))</f>
        <v>【271.15】</v>
      </c>
      <c r="CM6" s="21" t="str">
        <f>IF(CM7="",NA(),CM7)</f>
        <v>-</v>
      </c>
      <c r="CN6" s="21" t="str">
        <f t="shared" ref="CN6:CV6" si="10">IF(CN7="",NA(),CN7)</f>
        <v>-</v>
      </c>
      <c r="CO6" s="21" t="str">
        <f t="shared" si="10"/>
        <v>-</v>
      </c>
      <c r="CP6" s="21">
        <f t="shared" si="10"/>
        <v>40.69</v>
      </c>
      <c r="CQ6" s="21">
        <f t="shared" si="10"/>
        <v>37.25</v>
      </c>
      <c r="CR6" s="21" t="str">
        <f t="shared" si="10"/>
        <v>-</v>
      </c>
      <c r="CS6" s="21" t="str">
        <f t="shared" si="10"/>
        <v>-</v>
      </c>
      <c r="CT6" s="21" t="str">
        <f t="shared" si="10"/>
        <v>-</v>
      </c>
      <c r="CU6" s="21">
        <f t="shared" si="10"/>
        <v>52.35</v>
      </c>
      <c r="CV6" s="21">
        <f t="shared" si="10"/>
        <v>46.25</v>
      </c>
      <c r="CW6" s="20" t="str">
        <f>IF(CW7="","",IF(CW7="-","【-】","【"&amp;SUBSTITUTE(TEXT(CW7,"#,##0.00"),"-","△")&amp;"】"))</f>
        <v>【49.87】</v>
      </c>
      <c r="CX6" s="21" t="str">
        <f>IF(CX7="",NA(),CX7)</f>
        <v>-</v>
      </c>
      <c r="CY6" s="21" t="str">
        <f t="shared" ref="CY6:DG6" si="11">IF(CY7="",NA(),CY7)</f>
        <v>-</v>
      </c>
      <c r="CZ6" s="21" t="str">
        <f t="shared" si="11"/>
        <v>-</v>
      </c>
      <c r="DA6" s="21">
        <f t="shared" si="11"/>
        <v>66.55</v>
      </c>
      <c r="DB6" s="21">
        <f t="shared" si="11"/>
        <v>66.45</v>
      </c>
      <c r="DC6" s="21" t="str">
        <f t="shared" si="11"/>
        <v>-</v>
      </c>
      <c r="DD6" s="21" t="str">
        <f t="shared" si="11"/>
        <v>-</v>
      </c>
      <c r="DE6" s="21" t="str">
        <f t="shared" si="11"/>
        <v>-</v>
      </c>
      <c r="DF6" s="21">
        <f t="shared" si="11"/>
        <v>84.39</v>
      </c>
      <c r="DG6" s="21">
        <f t="shared" si="11"/>
        <v>83.96</v>
      </c>
      <c r="DH6" s="20" t="str">
        <f>IF(DH7="","",IF(DH7="-","【-】","【"&amp;SUBSTITUTE(TEXT(DH7,"#,##0.00"),"-","△")&amp;"】"))</f>
        <v>【87.54】</v>
      </c>
      <c r="DI6" s="21" t="str">
        <f>IF(DI7="",NA(),DI7)</f>
        <v>-</v>
      </c>
      <c r="DJ6" s="21" t="str">
        <f t="shared" ref="DJ6:DR6" si="12">IF(DJ7="",NA(),DJ7)</f>
        <v>-</v>
      </c>
      <c r="DK6" s="21" t="str">
        <f t="shared" si="12"/>
        <v>-</v>
      </c>
      <c r="DL6" s="21">
        <f t="shared" si="12"/>
        <v>3.63</v>
      </c>
      <c r="DM6" s="21">
        <f t="shared" si="12"/>
        <v>7.11</v>
      </c>
      <c r="DN6" s="21" t="str">
        <f t="shared" si="12"/>
        <v>-</v>
      </c>
      <c r="DO6" s="21" t="str">
        <f t="shared" si="12"/>
        <v>-</v>
      </c>
      <c r="DP6" s="21" t="str">
        <f t="shared" si="12"/>
        <v>-</v>
      </c>
      <c r="DQ6" s="21">
        <f t="shared" si="12"/>
        <v>25.19</v>
      </c>
      <c r="DR6" s="21">
        <f t="shared" si="12"/>
        <v>25.46</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0.19</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0.03</v>
      </c>
      <c r="EN6" s="21">
        <f t="shared" si="14"/>
        <v>0.03</v>
      </c>
      <c r="EO6" s="20" t="str">
        <f>IF(EO7="","",IF(EO7="-","【-】","【"&amp;SUBSTITUTE(TEXT(EO7,"#,##0.00"),"-","△")&amp;"】"))</f>
        <v>【0.02】</v>
      </c>
    </row>
    <row r="7" spans="1:148" s="22" customFormat="1" x14ac:dyDescent="0.15">
      <c r="A7" s="14"/>
      <c r="B7" s="23">
        <v>2023</v>
      </c>
      <c r="C7" s="23">
        <v>392031</v>
      </c>
      <c r="D7" s="23">
        <v>46</v>
      </c>
      <c r="E7" s="23">
        <v>17</v>
      </c>
      <c r="F7" s="23">
        <v>5</v>
      </c>
      <c r="G7" s="23">
        <v>0</v>
      </c>
      <c r="H7" s="23" t="s">
        <v>96</v>
      </c>
      <c r="I7" s="23" t="s">
        <v>97</v>
      </c>
      <c r="J7" s="23" t="s">
        <v>98</v>
      </c>
      <c r="K7" s="23" t="s">
        <v>99</v>
      </c>
      <c r="L7" s="23" t="s">
        <v>100</v>
      </c>
      <c r="M7" s="23" t="s">
        <v>101</v>
      </c>
      <c r="N7" s="24" t="s">
        <v>102</v>
      </c>
      <c r="O7" s="24">
        <v>51.57</v>
      </c>
      <c r="P7" s="24">
        <v>5</v>
      </c>
      <c r="Q7" s="24">
        <v>99.55</v>
      </c>
      <c r="R7" s="24">
        <v>2310</v>
      </c>
      <c r="S7" s="24">
        <v>15900</v>
      </c>
      <c r="T7" s="24">
        <v>317.16000000000003</v>
      </c>
      <c r="U7" s="24">
        <v>50.13</v>
      </c>
      <c r="V7" s="24">
        <v>787</v>
      </c>
      <c r="W7" s="24">
        <v>0.43</v>
      </c>
      <c r="X7" s="24">
        <v>1830.23</v>
      </c>
      <c r="Y7" s="24" t="s">
        <v>102</v>
      </c>
      <c r="Z7" s="24" t="s">
        <v>102</v>
      </c>
      <c r="AA7" s="24" t="s">
        <v>102</v>
      </c>
      <c r="AB7" s="24">
        <v>134.97999999999999</v>
      </c>
      <c r="AC7" s="24">
        <v>107.84</v>
      </c>
      <c r="AD7" s="24" t="s">
        <v>102</v>
      </c>
      <c r="AE7" s="24" t="s">
        <v>102</v>
      </c>
      <c r="AF7" s="24" t="s">
        <v>102</v>
      </c>
      <c r="AG7" s="24">
        <v>105.5</v>
      </c>
      <c r="AH7" s="24">
        <v>106.35</v>
      </c>
      <c r="AI7" s="24">
        <v>104.44</v>
      </c>
      <c r="AJ7" s="24" t="s">
        <v>102</v>
      </c>
      <c r="AK7" s="24" t="s">
        <v>102</v>
      </c>
      <c r="AL7" s="24" t="s">
        <v>102</v>
      </c>
      <c r="AM7" s="24">
        <v>0</v>
      </c>
      <c r="AN7" s="24">
        <v>0</v>
      </c>
      <c r="AO7" s="24" t="s">
        <v>102</v>
      </c>
      <c r="AP7" s="24" t="s">
        <v>102</v>
      </c>
      <c r="AQ7" s="24" t="s">
        <v>102</v>
      </c>
      <c r="AR7" s="24">
        <v>145.43</v>
      </c>
      <c r="AS7" s="24">
        <v>129.88999999999999</v>
      </c>
      <c r="AT7" s="24">
        <v>124.06</v>
      </c>
      <c r="AU7" s="24" t="s">
        <v>102</v>
      </c>
      <c r="AV7" s="24" t="s">
        <v>102</v>
      </c>
      <c r="AW7" s="24" t="s">
        <v>102</v>
      </c>
      <c r="AX7" s="24">
        <v>20.75</v>
      </c>
      <c r="AY7" s="24">
        <v>24.48</v>
      </c>
      <c r="AZ7" s="24" t="s">
        <v>102</v>
      </c>
      <c r="BA7" s="24" t="s">
        <v>102</v>
      </c>
      <c r="BB7" s="24" t="s">
        <v>102</v>
      </c>
      <c r="BC7" s="24">
        <v>38.4</v>
      </c>
      <c r="BD7" s="24">
        <v>44.04</v>
      </c>
      <c r="BE7" s="24">
        <v>42.02</v>
      </c>
      <c r="BF7" s="24" t="s">
        <v>102</v>
      </c>
      <c r="BG7" s="24" t="s">
        <v>102</v>
      </c>
      <c r="BH7" s="24" t="s">
        <v>102</v>
      </c>
      <c r="BI7" s="24">
        <v>0</v>
      </c>
      <c r="BJ7" s="24">
        <v>0</v>
      </c>
      <c r="BK7" s="24" t="s">
        <v>102</v>
      </c>
      <c r="BL7" s="24" t="s">
        <v>102</v>
      </c>
      <c r="BM7" s="24" t="s">
        <v>102</v>
      </c>
      <c r="BN7" s="24">
        <v>900.82</v>
      </c>
      <c r="BO7" s="24">
        <v>839.21</v>
      </c>
      <c r="BP7" s="24">
        <v>785.1</v>
      </c>
      <c r="BQ7" s="24" t="s">
        <v>102</v>
      </c>
      <c r="BR7" s="24" t="s">
        <v>102</v>
      </c>
      <c r="BS7" s="24" t="s">
        <v>102</v>
      </c>
      <c r="BT7" s="24">
        <v>79.22</v>
      </c>
      <c r="BU7" s="24">
        <v>76.36</v>
      </c>
      <c r="BV7" s="24" t="s">
        <v>102</v>
      </c>
      <c r="BW7" s="24" t="s">
        <v>102</v>
      </c>
      <c r="BX7" s="24" t="s">
        <v>102</v>
      </c>
      <c r="BY7" s="24">
        <v>52.94</v>
      </c>
      <c r="BZ7" s="24">
        <v>52.05</v>
      </c>
      <c r="CA7" s="24">
        <v>56.93</v>
      </c>
      <c r="CB7" s="24" t="s">
        <v>102</v>
      </c>
      <c r="CC7" s="24" t="s">
        <v>102</v>
      </c>
      <c r="CD7" s="24" t="s">
        <v>102</v>
      </c>
      <c r="CE7" s="24">
        <v>152.85</v>
      </c>
      <c r="CF7" s="24">
        <v>158.36000000000001</v>
      </c>
      <c r="CG7" s="24" t="s">
        <v>102</v>
      </c>
      <c r="CH7" s="24" t="s">
        <v>102</v>
      </c>
      <c r="CI7" s="24" t="s">
        <v>102</v>
      </c>
      <c r="CJ7" s="24">
        <v>303.27999999999997</v>
      </c>
      <c r="CK7" s="24">
        <v>301.86</v>
      </c>
      <c r="CL7" s="24">
        <v>271.14999999999998</v>
      </c>
      <c r="CM7" s="24" t="s">
        <v>102</v>
      </c>
      <c r="CN7" s="24" t="s">
        <v>102</v>
      </c>
      <c r="CO7" s="24" t="s">
        <v>102</v>
      </c>
      <c r="CP7" s="24">
        <v>40.69</v>
      </c>
      <c r="CQ7" s="24">
        <v>37.25</v>
      </c>
      <c r="CR7" s="24" t="s">
        <v>102</v>
      </c>
      <c r="CS7" s="24" t="s">
        <v>102</v>
      </c>
      <c r="CT7" s="24" t="s">
        <v>102</v>
      </c>
      <c r="CU7" s="24">
        <v>52.35</v>
      </c>
      <c r="CV7" s="24">
        <v>46.25</v>
      </c>
      <c r="CW7" s="24">
        <v>49.87</v>
      </c>
      <c r="CX7" s="24" t="s">
        <v>102</v>
      </c>
      <c r="CY7" s="24" t="s">
        <v>102</v>
      </c>
      <c r="CZ7" s="24" t="s">
        <v>102</v>
      </c>
      <c r="DA7" s="24">
        <v>66.55</v>
      </c>
      <c r="DB7" s="24">
        <v>66.45</v>
      </c>
      <c r="DC7" s="24" t="s">
        <v>102</v>
      </c>
      <c r="DD7" s="24" t="s">
        <v>102</v>
      </c>
      <c r="DE7" s="24" t="s">
        <v>102</v>
      </c>
      <c r="DF7" s="24">
        <v>84.39</v>
      </c>
      <c r="DG7" s="24">
        <v>83.96</v>
      </c>
      <c r="DH7" s="24">
        <v>87.54</v>
      </c>
      <c r="DI7" s="24" t="s">
        <v>102</v>
      </c>
      <c r="DJ7" s="24" t="s">
        <v>102</v>
      </c>
      <c r="DK7" s="24" t="s">
        <v>102</v>
      </c>
      <c r="DL7" s="24">
        <v>3.63</v>
      </c>
      <c r="DM7" s="24">
        <v>7.11</v>
      </c>
      <c r="DN7" s="24" t="s">
        <v>102</v>
      </c>
      <c r="DO7" s="24" t="s">
        <v>102</v>
      </c>
      <c r="DP7" s="24" t="s">
        <v>102</v>
      </c>
      <c r="DQ7" s="24">
        <v>25.19</v>
      </c>
      <c r="DR7" s="24">
        <v>25.46</v>
      </c>
      <c r="DS7" s="24">
        <v>28.42</v>
      </c>
      <c r="DT7" s="24" t="s">
        <v>102</v>
      </c>
      <c r="DU7" s="24" t="s">
        <v>102</v>
      </c>
      <c r="DV7" s="24" t="s">
        <v>102</v>
      </c>
      <c r="DW7" s="24">
        <v>0</v>
      </c>
      <c r="DX7" s="24">
        <v>0</v>
      </c>
      <c r="DY7" s="24" t="s">
        <v>102</v>
      </c>
      <c r="DZ7" s="24" t="s">
        <v>102</v>
      </c>
      <c r="EA7" s="24" t="s">
        <v>102</v>
      </c>
      <c r="EB7" s="24">
        <v>0</v>
      </c>
      <c r="EC7" s="24">
        <v>0.19</v>
      </c>
      <c r="ED7" s="24">
        <v>0.08</v>
      </c>
      <c r="EE7" s="24" t="s">
        <v>102</v>
      </c>
      <c r="EF7" s="24" t="s">
        <v>102</v>
      </c>
      <c r="EG7" s="24" t="s">
        <v>102</v>
      </c>
      <c r="EH7" s="24">
        <v>0</v>
      </c>
      <c r="EI7" s="24">
        <v>0</v>
      </c>
      <c r="EJ7" s="24" t="s">
        <v>102</v>
      </c>
      <c r="EK7" s="24" t="s">
        <v>102</v>
      </c>
      <c r="EL7" s="24" t="s">
        <v>102</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2025-01-28T07:19:53Z</cp:lastPrinted>
  <dcterms:created xsi:type="dcterms:W3CDTF">2025-01-24T07:20:25Z</dcterms:created>
  <dcterms:modified xsi:type="dcterms:W3CDTF">2025-02-19T01:05:10Z</dcterms:modified>
  <cp:category/>
</cp:coreProperties>
</file>