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11701NEW\111701share\D_財政班\D06_公営企業\15.経営比較分析表\R6（R5決統ベース）\04_市町村→県\04_南国市\下水道\"/>
    </mc:Choice>
  </mc:AlternateContent>
  <workbookProtection workbookAlgorithmName="SHA-512" workbookHashValue="zpIeVmc1Sx1epRBfZ0Jf6+QrwznkoA7BqiXrPP7cU3iM6GWIUS7BZ2h6Bvf/mlTtk/WGnlhujt7JfxybUkuqtg==" workbookSaltValue="PxSEmDdn0fBSvhuFiO+Abg==" workbookSpinCount="100000" lockStructure="1"/>
  <bookViews>
    <workbookView xWindow="0" yWindow="0" windowWidth="23040" windowHeight="921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K85" i="4"/>
  <c r="J85" i="4"/>
  <c r="I85" i="4"/>
  <c r="G85" i="4"/>
  <c r="F85" i="4"/>
  <c r="E85" i="4"/>
  <c r="AT10" i="4"/>
  <c r="AL10" i="4"/>
  <c r="I10" i="4"/>
  <c r="AL8" i="4"/>
  <c r="P8" i="4"/>
  <c r="I8" i="4"/>
</calcChain>
</file>

<file path=xl/sharedStrings.xml><?xml version="1.0" encoding="utf-8"?>
<sst xmlns="http://schemas.openxmlformats.org/spreadsheetml/2006/main" count="231" uniqueCount="116">
  <si>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</si>
  <si>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</si>
  <si>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</si>
  <si>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</si>
  <si>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</si>
  <si>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</si>
  <si>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</si>
  <si>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</si>
  <si>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</si>
  <si>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</si>
  <si>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</si>
  <si>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</si>
  <si>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</si>
  <si>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</si>
  <si>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</si>
  <si>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</si>
  <si>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</si>
  <si>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</si>
  <si>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</si>
  <si>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</si>
  <si>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</si>
  <si>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</si>
  <si>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</si>
  <si>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</si>
  <si>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</si>
  <si>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</si>
  <si>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</si>
  <si>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</si>
  <si>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</si>
  <si>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</si>
  <si>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</si>
  <si>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</si>
  <si>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</si>
  <si>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</si>
  <si>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</si>
  <si>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</si>
  <si>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</si>
  <si>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</si>
  <si>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</si>
  <si>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</si>
  <si>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</si>
  <si>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</si>
  <si>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</si>
  <si>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</si>
  <si>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</si>
  <si>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</si>
  <si>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</si>
  <si>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</si>
  <si>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</si>
  <si>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</si>
  <si>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</si>
  <si>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</si>
  <si>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</si>
  <si>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</si>
  <si>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</si>
  <si>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</si>
  <si>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</si>
  <si>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</si>
  <si>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</si>
  <si>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</si>
  <si>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</si>
  <si>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</si>
  <si>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</si>
  <si>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</si>
  <si>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</si>
  <si>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</si>
  <si>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</si>
  <si>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</si>
  <si>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</si>
  <si>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</si>
  <si>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</si>
  <si>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</si>
  <si>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</si>
  <si>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</si>
  <si>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</si>
  <si>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</si>
  <si>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</si>
  <si>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</si>
  <si>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</si>
  <si>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</si>
  <si>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</si>
  <si>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</si>
  <si>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</si>
  <si>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</si>
  <si>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</si>
  <si>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</si>
  <si>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</si>
  <si>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</si>
  <si>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</si>
  <si>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</si>
  <si>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</si>
  <si>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</si>
  <si>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</si>
  <si>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</si>
  <si>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</si>
  <si>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</si>
  <si>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高知県　南国市</t>
  </si>
  <si>
    <t>法適用</t>
  </si>
  <si>
    <t>下水道事業</t>
  </si>
  <si>
    <t>公共下水道</t>
  </si>
  <si>
    <t>Cb1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</si>
  <si>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</si>
  <si>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</si>
  <si>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</si>
  <si>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</si>
  <si>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</si>
  <si>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</si>
  <si>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</si>
  <si>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</si>
  <si>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</si>
  <si>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</si>
  <si>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</si>
  <si>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</si>
  <si>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経営の健全性については、経常収支比率は１００％以上かつ類似団体平均値を上回っており、概ね良好な状態にあると言えます。流動比率は一般会計からの繰入金により実質的には１００％を超過しており流動資産の不足は生じていません。企業債残高対事業規模比率は類似団体平均値の約半分と低い水準にありますが、人口減少により汚水処理量の縮小が確実な事業環境下においては可能な限り抑制していくことが重要です。経営の効率性については、汚水処理原価が類似団体平均値と同等であり、維持管理費用が上昇傾向にあることから引き続き経費の削減に努めます。施設利用率が類似団体平均値より低い状態にあるため、更新時には適正規模になるようダウンサイジングの検討が必要です。</t>
    <rPh sb="1" eb="3">
      <t>ケイエイ</t>
    </rPh>
    <rPh sb="4" eb="7">
      <t>ケンゼンセイ</t>
    </rPh>
    <rPh sb="13" eb="15">
      <t>ケイジョウ</t>
    </rPh>
    <rPh sb="15" eb="17">
      <t>シュウシ</t>
    </rPh>
    <rPh sb="17" eb="19">
      <t>ヒリツ</t>
    </rPh>
    <rPh sb="24" eb="26">
      <t>イジョウ</t>
    </rPh>
    <rPh sb="28" eb="30">
      <t>ルイジ</t>
    </rPh>
    <rPh sb="30" eb="32">
      <t>ダンタイ</t>
    </rPh>
    <rPh sb="32" eb="35">
      <t>ヘイキンチ</t>
    </rPh>
    <rPh sb="36" eb="37">
      <t>ウワ</t>
    </rPh>
    <rPh sb="37" eb="38">
      <t>マワ</t>
    </rPh>
    <rPh sb="43" eb="44">
      <t>オオム</t>
    </rPh>
    <rPh sb="45" eb="47">
      <t>リョウコウ</t>
    </rPh>
    <rPh sb="48" eb="50">
      <t>ジョウタイ</t>
    </rPh>
    <rPh sb="54" eb="55">
      <t>イ</t>
    </rPh>
    <rPh sb="59" eb="61">
      <t>リュウドウ</t>
    </rPh>
    <rPh sb="61" eb="63">
      <t>ヒリツ</t>
    </rPh>
    <rPh sb="64" eb="66">
      <t>イッパン</t>
    </rPh>
    <rPh sb="66" eb="68">
      <t>カイケイ</t>
    </rPh>
    <rPh sb="71" eb="73">
      <t>クリイレ</t>
    </rPh>
    <rPh sb="73" eb="74">
      <t>キン</t>
    </rPh>
    <rPh sb="77" eb="80">
      <t>ジッシツテキ</t>
    </rPh>
    <rPh sb="87" eb="89">
      <t>チョウカ</t>
    </rPh>
    <rPh sb="93" eb="95">
      <t>リュウドウ</t>
    </rPh>
    <rPh sb="95" eb="97">
      <t>シサン</t>
    </rPh>
    <rPh sb="98" eb="100">
      <t>フソク</t>
    </rPh>
    <rPh sb="101" eb="102">
      <t>ショウ</t>
    </rPh>
    <rPh sb="109" eb="111">
      <t>キギョウ</t>
    </rPh>
    <rPh sb="111" eb="112">
      <t>サイ</t>
    </rPh>
    <rPh sb="112" eb="113">
      <t>ザン</t>
    </rPh>
    <rPh sb="113" eb="114">
      <t>タカ</t>
    </rPh>
    <rPh sb="114" eb="115">
      <t>タイ</t>
    </rPh>
    <rPh sb="115" eb="117">
      <t>ジギョウ</t>
    </rPh>
    <rPh sb="117" eb="119">
      <t>キボ</t>
    </rPh>
    <rPh sb="119" eb="121">
      <t>ヒリツ</t>
    </rPh>
    <rPh sb="122" eb="124">
      <t>ルイジ</t>
    </rPh>
    <rPh sb="124" eb="126">
      <t>ダンタイ</t>
    </rPh>
    <rPh sb="126" eb="129">
      <t>ヘイキンチ</t>
    </rPh>
    <rPh sb="130" eb="133">
      <t>ヤクハンブン</t>
    </rPh>
    <rPh sb="134" eb="135">
      <t>ヒク</t>
    </rPh>
    <rPh sb="136" eb="138">
      <t>スイジュン</t>
    </rPh>
    <rPh sb="145" eb="147">
      <t>ジンコウ</t>
    </rPh>
    <rPh sb="147" eb="149">
      <t>ゲンショウ</t>
    </rPh>
    <rPh sb="152" eb="154">
      <t>オスイ</t>
    </rPh>
    <rPh sb="154" eb="156">
      <t>ショリ</t>
    </rPh>
    <rPh sb="156" eb="157">
      <t>リョウ</t>
    </rPh>
    <rPh sb="158" eb="160">
      <t>シュクショウ</t>
    </rPh>
    <rPh sb="161" eb="163">
      <t>カクジツ</t>
    </rPh>
    <rPh sb="164" eb="166">
      <t>ジギョウ</t>
    </rPh>
    <rPh sb="166" eb="168">
      <t>カンキョウ</t>
    </rPh>
    <rPh sb="168" eb="169">
      <t>シタ</t>
    </rPh>
    <rPh sb="174" eb="176">
      <t>カノウ</t>
    </rPh>
    <rPh sb="177" eb="178">
      <t>カギ</t>
    </rPh>
    <rPh sb="179" eb="181">
      <t>ヨクセイ</t>
    </rPh>
    <rPh sb="188" eb="190">
      <t>ジュウヨウ</t>
    </rPh>
    <rPh sb="193" eb="195">
      <t>ケイエイ</t>
    </rPh>
    <rPh sb="196" eb="199">
      <t>コウリツセイ</t>
    </rPh>
    <rPh sb="205" eb="207">
      <t>オスイ</t>
    </rPh>
    <rPh sb="207" eb="209">
      <t>ショリ</t>
    </rPh>
    <rPh sb="209" eb="211">
      <t>ゲンカ</t>
    </rPh>
    <rPh sb="212" eb="214">
      <t>ルイジ</t>
    </rPh>
    <rPh sb="214" eb="216">
      <t>ダンタイ</t>
    </rPh>
    <rPh sb="216" eb="219">
      <t>ヘイキンチ</t>
    </rPh>
    <rPh sb="220" eb="222">
      <t>ドウトウ</t>
    </rPh>
    <rPh sb="226" eb="228">
      <t>イジ</t>
    </rPh>
    <rPh sb="228" eb="230">
      <t>カンリ</t>
    </rPh>
    <rPh sb="230" eb="232">
      <t>ヒヨウ</t>
    </rPh>
    <rPh sb="233" eb="235">
      <t>ジョウショウ</t>
    </rPh>
    <rPh sb="235" eb="237">
      <t>ケイコウ</t>
    </rPh>
    <rPh sb="244" eb="245">
      <t>ヒ</t>
    </rPh>
    <rPh sb="246" eb="247">
      <t>ツヅ</t>
    </rPh>
    <rPh sb="248" eb="250">
      <t>ケイヒ</t>
    </rPh>
    <rPh sb="251" eb="253">
      <t>サクゲン</t>
    </rPh>
    <rPh sb="254" eb="255">
      <t>ツト</t>
    </rPh>
    <rPh sb="259" eb="261">
      <t>シセツ</t>
    </rPh>
    <rPh sb="261" eb="263">
      <t>リヨウ</t>
    </rPh>
    <rPh sb="263" eb="264">
      <t>リツ</t>
    </rPh>
    <rPh sb="265" eb="267">
      <t>ルイジ</t>
    </rPh>
    <rPh sb="267" eb="269">
      <t>ダンタイ</t>
    </rPh>
    <rPh sb="269" eb="272">
      <t>ヘイキンチ</t>
    </rPh>
    <rPh sb="274" eb="275">
      <t>ヒク</t>
    </rPh>
    <rPh sb="276" eb="278">
      <t>ジョウタイ</t>
    </rPh>
    <rPh sb="284" eb="286">
      <t>コウシン</t>
    </rPh>
    <rPh sb="286" eb="287">
      <t>ジ</t>
    </rPh>
    <rPh sb="289" eb="291">
      <t>テキセイ</t>
    </rPh>
    <rPh sb="291" eb="293">
      <t>キボ</t>
    </rPh>
    <rPh sb="307" eb="309">
      <t>ケントウ</t>
    </rPh>
    <rPh sb="310" eb="312">
      <t>ヒツヨウ</t>
    </rPh>
    <phoneticPr fontId="4"/>
  </si>
  <si>
    <t>　供用開始から３０年経過しておりますが、管渠老朽化による不具合はありません。今後は点検、更新計画の策定が必要となります。</t>
    <rPh sb="1" eb="3">
      <t>キョウヨウ</t>
    </rPh>
    <rPh sb="3" eb="5">
      <t>カイシ</t>
    </rPh>
    <rPh sb="9" eb="10">
      <t>ネン</t>
    </rPh>
    <rPh sb="10" eb="12">
      <t>ケイカ</t>
    </rPh>
    <rPh sb="20" eb="22">
      <t>カンキョ</t>
    </rPh>
    <rPh sb="22" eb="25">
      <t>ロウキュウカ</t>
    </rPh>
    <rPh sb="28" eb="31">
      <t>フグアイ</t>
    </rPh>
    <rPh sb="38" eb="40">
      <t>コンゴ</t>
    </rPh>
    <rPh sb="41" eb="43">
      <t>テンケン</t>
    </rPh>
    <rPh sb="44" eb="46">
      <t>コウシン</t>
    </rPh>
    <rPh sb="46" eb="48">
      <t>ケイカク</t>
    </rPh>
    <rPh sb="49" eb="51">
      <t>サクテイ</t>
    </rPh>
    <rPh sb="52" eb="54">
      <t>ヒツヨウ</t>
    </rPh>
    <phoneticPr fontId="4"/>
  </si>
  <si>
    <t>　類似団体と比較して、経営の健全性は良好な状態にあると言えますが、人口減少により汚水処理量の長期的な現象が確実な情勢であることから、さらなる経営の健全化を図るため、未普及地域の解消による収益の増加や、管路及び施設の長寿命化計画等のコスト削減などの取組みを推進する必要があります。</t>
    <rPh sb="1" eb="3">
      <t>ルイジ</t>
    </rPh>
    <rPh sb="3" eb="5">
      <t>ダンタイ</t>
    </rPh>
    <rPh sb="6" eb="8">
      <t>ヒカク</t>
    </rPh>
    <rPh sb="11" eb="13">
      <t>ケイエイ</t>
    </rPh>
    <rPh sb="14" eb="17">
      <t>ケンゼンセイ</t>
    </rPh>
    <rPh sb="18" eb="20">
      <t>リョウコウ</t>
    </rPh>
    <rPh sb="21" eb="23">
      <t>ジョウタイ</t>
    </rPh>
    <rPh sb="27" eb="28">
      <t>イ</t>
    </rPh>
    <rPh sb="33" eb="35">
      <t>ジンコウ</t>
    </rPh>
    <rPh sb="35" eb="37">
      <t>ゲンショウ</t>
    </rPh>
    <rPh sb="40" eb="42">
      <t>オスイ</t>
    </rPh>
    <rPh sb="42" eb="44">
      <t>ショリ</t>
    </rPh>
    <rPh sb="44" eb="45">
      <t>リョウ</t>
    </rPh>
    <rPh sb="46" eb="49">
      <t>チョウキテキ</t>
    </rPh>
    <rPh sb="50" eb="52">
      <t>ゲンショウ</t>
    </rPh>
    <rPh sb="53" eb="55">
      <t>カクジツ</t>
    </rPh>
    <rPh sb="56" eb="58">
      <t>ジョウセイ</t>
    </rPh>
    <rPh sb="70" eb="72">
      <t>ケイエイ</t>
    </rPh>
    <rPh sb="73" eb="76">
      <t>ケンゼンカ</t>
    </rPh>
    <rPh sb="77" eb="78">
      <t>ハカ</t>
    </rPh>
    <rPh sb="82" eb="85">
      <t>ミフキュウ</t>
    </rPh>
    <rPh sb="85" eb="87">
      <t>チイキ</t>
    </rPh>
    <rPh sb="88" eb="90">
      <t>カイショウ</t>
    </rPh>
    <rPh sb="93" eb="95">
      <t>シュウエキ</t>
    </rPh>
    <rPh sb="96" eb="98">
      <t>ゾウカ</t>
    </rPh>
    <rPh sb="100" eb="102">
      <t>カンロ</t>
    </rPh>
    <rPh sb="102" eb="103">
      <t>オヨ</t>
    </rPh>
    <rPh sb="104" eb="106">
      <t>シセツ</t>
    </rPh>
    <rPh sb="107" eb="111">
      <t>チョウジュミョウカ</t>
    </rPh>
    <rPh sb="111" eb="113">
      <t>ケイカク</t>
    </rPh>
    <rPh sb="113" eb="114">
      <t>トウ</t>
    </rPh>
    <rPh sb="118" eb="120">
      <t>サクゲン</t>
    </rPh>
    <rPh sb="123" eb="125">
      <t>トリク</t>
    </rPh>
    <rPh sb="127" eb="129">
      <t>スイシン</t>
    </rPh>
    <rPh sb="131" eb="133">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</si>
</sst>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2.2999999999999998</c:v>
                </c:pt>
                <c:pt idx="1">
                  <c:v>1.37</c:v>
                </c:pt>
                <c:pt idx="2">
                  <c:v>1.35</c:v>
                </c:pt>
                <c:pt idx="3">
                  <c:v>1.33</c:v>
                </c:pt>
                <c:pt idx="4">
                  <c:v>2.6</c:v>
                </c:pt>
              </c:numCache>
            </c:numRef>
          </c:val>
          <c:extLst>
            <c:ext xmlns:c16="http://schemas.microsoft.com/office/drawing/2014/chart" uri="{C3380CC4-5D6E-409C-BE32-E72D297353CC}">
              <c16:uniqueId val="{00000000-5708-4D7F-9663-6A752A4165CA}"/>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0.34</c:v>
                </c:pt>
                <c:pt idx="1">
                  <c:v>0.19</c:v>
                </c:pt>
                <c:pt idx="2">
                  <c:v>0.15</c:v>
                </c:pt>
                <c:pt idx="3">
                  <c:v>0.12</c:v>
                </c:pt>
                <c:pt idx="4">
                  <c:v>0.18</c:v>
                </c:pt>
              </c:numCache>
            </c:numRef>
          </c:val>
          <c:smooth val="0"/>
          <c:extLst>
            <c:ext xmlns:c16="http://schemas.microsoft.com/office/drawing/2014/chart" uri="{C3380CC4-5D6E-409C-BE32-E72D297353CC}">
              <c16:uniqueId val="{00000001-5708-4D7F-9663-6A752A4165CA}"/>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37.61</c:v>
                </c:pt>
                <c:pt idx="1">
                  <c:v>38.659999999999997</c:v>
                </c:pt>
                <c:pt idx="2">
                  <c:v>37.200000000000003</c:v>
                </c:pt>
                <c:pt idx="3">
                  <c:v>35.6</c:v>
                </c:pt>
                <c:pt idx="4">
                  <c:v>35.6</c:v>
                </c:pt>
              </c:numCache>
            </c:numRef>
          </c:val>
          <c:extLst>
            <c:ext xmlns:c16="http://schemas.microsoft.com/office/drawing/2014/chart" uri="{C3380CC4-5D6E-409C-BE32-E72D297353CC}">
              <c16:uniqueId val="{00000000-A38C-4720-838F-F1535C16A81F}"/>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50.06</c:v>
                </c:pt>
                <c:pt idx="1">
                  <c:v>58.12</c:v>
                </c:pt>
                <c:pt idx="2">
                  <c:v>58.14</c:v>
                </c:pt>
                <c:pt idx="3">
                  <c:v>58.55</c:v>
                </c:pt>
                <c:pt idx="4">
                  <c:v>59.45</c:v>
                </c:pt>
              </c:numCache>
            </c:numRef>
          </c:val>
          <c:smooth val="0"/>
          <c:extLst>
            <c:ext xmlns:c16="http://schemas.microsoft.com/office/drawing/2014/chart" uri="{C3380CC4-5D6E-409C-BE32-E72D297353CC}">
              <c16:uniqueId val="{00000001-A38C-4720-838F-F1535C16A81F}"/>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2963-4A07-BC08-02AD41C3973D}"/>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85.79</c:v>
                </c:pt>
                <c:pt idx="1">
                  <c:v>92.55</c:v>
                </c:pt>
                <c:pt idx="2">
                  <c:v>92.44</c:v>
                </c:pt>
                <c:pt idx="3">
                  <c:v>91.97</c:v>
                </c:pt>
                <c:pt idx="4">
                  <c:v>91.93</c:v>
                </c:pt>
              </c:numCache>
            </c:numRef>
          </c:val>
          <c:smooth val="0"/>
          <c:extLst>
            <c:ext xmlns:c16="http://schemas.microsoft.com/office/drawing/2014/chart" uri="{C3380CC4-5D6E-409C-BE32-E72D297353CC}">
              <c16:uniqueId val="{00000001-2963-4A07-BC08-02AD41C3973D}"/>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106.52</c:v>
                </c:pt>
                <c:pt idx="1">
                  <c:v>109.09</c:v>
                </c:pt>
                <c:pt idx="2">
                  <c:v>112.96</c:v>
                </c:pt>
                <c:pt idx="3">
                  <c:v>111.32</c:v>
                </c:pt>
                <c:pt idx="4">
                  <c:v>111.32</c:v>
                </c:pt>
              </c:numCache>
            </c:numRef>
          </c:val>
          <c:extLst>
            <c:ext xmlns:c16="http://schemas.microsoft.com/office/drawing/2014/chart" uri="{C3380CC4-5D6E-409C-BE32-E72D297353CC}">
              <c16:uniqueId val="{00000000-D619-49A1-8405-9A0EEDEDD414}"/>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105.14</c:v>
                </c:pt>
                <c:pt idx="1">
                  <c:v>103.78</c:v>
                </c:pt>
                <c:pt idx="2">
                  <c:v>103.57</c:v>
                </c:pt>
                <c:pt idx="3">
                  <c:v>102.34</c:v>
                </c:pt>
                <c:pt idx="4">
                  <c:v>104.17</c:v>
                </c:pt>
              </c:numCache>
            </c:numRef>
          </c:val>
          <c:smooth val="0"/>
          <c:extLst>
            <c:ext xmlns:c16="http://schemas.microsoft.com/office/drawing/2014/chart" uri="{C3380CC4-5D6E-409C-BE32-E72D297353CC}">
              <c16:uniqueId val="{00000001-D619-49A1-8405-9A0EEDEDD414}"/>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8.39</c:v>
                </c:pt>
                <c:pt idx="1">
                  <c:v>11.14</c:v>
                </c:pt>
                <c:pt idx="2">
                  <c:v>13.56</c:v>
                </c:pt>
                <c:pt idx="3">
                  <c:v>16.16</c:v>
                </c:pt>
                <c:pt idx="4">
                  <c:v>17.87</c:v>
                </c:pt>
              </c:numCache>
            </c:numRef>
          </c:val>
          <c:extLst>
            <c:ext xmlns:c16="http://schemas.microsoft.com/office/drawing/2014/chart" uri="{C3380CC4-5D6E-409C-BE32-E72D297353CC}">
              <c16:uniqueId val="{00000000-8E9D-4552-9658-6D0C62947725}"/>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18.04</c:v>
                </c:pt>
                <c:pt idx="1">
                  <c:v>18.829999999999998</c:v>
                </c:pt>
                <c:pt idx="2">
                  <c:v>23.14</c:v>
                </c:pt>
                <c:pt idx="3">
                  <c:v>23.95</c:v>
                </c:pt>
                <c:pt idx="4">
                  <c:v>25.32</c:v>
                </c:pt>
              </c:numCache>
            </c:numRef>
          </c:val>
          <c:smooth val="0"/>
          <c:extLst>
            <c:ext xmlns:c16="http://schemas.microsoft.com/office/drawing/2014/chart" uri="{C3380CC4-5D6E-409C-BE32-E72D297353CC}">
              <c16:uniqueId val="{00000001-8E9D-4552-9658-6D0C62947725}"/>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C3A-48B7-A619-AE5AB6CA721B}"/>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
                  <c:v>0</c:v>
                </c:pt>
                <c:pt idx="1">
                  <c:v>0.56999999999999995</c:v>
                </c:pt>
                <c:pt idx="2">
                  <c:v>0.55000000000000004</c:v>
                </c:pt>
                <c:pt idx="3">
                  <c:v>0.78</c:v>
                </c:pt>
                <c:pt idx="4">
                  <c:v>0.91</c:v>
                </c:pt>
              </c:numCache>
            </c:numRef>
          </c:val>
          <c:smooth val="0"/>
          <c:extLst>
            <c:ext xmlns:c16="http://schemas.microsoft.com/office/drawing/2014/chart" uri="{C3380CC4-5D6E-409C-BE32-E72D297353CC}">
              <c16:uniqueId val="{00000001-FC3A-48B7-A619-AE5AB6CA721B}"/>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EEB-43F4-8D3E-740E8C55A7CB}"/>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11.56</c:v>
                </c:pt>
                <c:pt idx="1">
                  <c:v>19.829999999999998</c:v>
                </c:pt>
                <c:pt idx="2">
                  <c:v>21.3</c:v>
                </c:pt>
                <c:pt idx="3">
                  <c:v>39.799999999999997</c:v>
                </c:pt>
                <c:pt idx="4">
                  <c:v>20.04</c:v>
                </c:pt>
              </c:numCache>
            </c:numRef>
          </c:val>
          <c:smooth val="0"/>
          <c:extLst>
            <c:ext xmlns:c16="http://schemas.microsoft.com/office/drawing/2014/chart" uri="{C3380CC4-5D6E-409C-BE32-E72D297353CC}">
              <c16:uniqueId val="{00000001-AEEB-43F4-8D3E-740E8C55A7CB}"/>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81.97</c:v>
                </c:pt>
                <c:pt idx="1">
                  <c:v>106.65</c:v>
                </c:pt>
                <c:pt idx="2">
                  <c:v>120.23</c:v>
                </c:pt>
                <c:pt idx="3">
                  <c:v>137.49</c:v>
                </c:pt>
                <c:pt idx="4">
                  <c:v>153.13999999999999</c:v>
                </c:pt>
              </c:numCache>
            </c:numRef>
          </c:val>
          <c:extLst>
            <c:ext xmlns:c16="http://schemas.microsoft.com/office/drawing/2014/chart" uri="{C3380CC4-5D6E-409C-BE32-E72D297353CC}">
              <c16:uniqueId val="{00000000-41F2-41CC-961D-5EF4A90E95B3}"/>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54.41</c:v>
                </c:pt>
                <c:pt idx="1">
                  <c:v>54.3</c:v>
                </c:pt>
                <c:pt idx="2">
                  <c:v>57.92</c:v>
                </c:pt>
                <c:pt idx="3">
                  <c:v>63.17</c:v>
                </c:pt>
                <c:pt idx="4">
                  <c:v>69.150000000000006</c:v>
                </c:pt>
              </c:numCache>
            </c:numRef>
          </c:val>
          <c:smooth val="0"/>
          <c:extLst>
            <c:ext xmlns:c16="http://schemas.microsoft.com/office/drawing/2014/chart" uri="{C3380CC4-5D6E-409C-BE32-E72D297353CC}">
              <c16:uniqueId val="{00000001-41F2-41CC-961D-5EF4A90E95B3}"/>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498.2</c:v>
                </c:pt>
                <c:pt idx="1">
                  <c:v>496.69</c:v>
                </c:pt>
                <c:pt idx="2">
                  <c:v>484.46</c:v>
                </c:pt>
                <c:pt idx="3">
                  <c:v>462.53</c:v>
                </c:pt>
                <c:pt idx="4">
                  <c:v>453.13</c:v>
                </c:pt>
              </c:numCache>
            </c:numRef>
          </c:val>
          <c:extLst>
            <c:ext xmlns:c16="http://schemas.microsoft.com/office/drawing/2014/chart" uri="{C3380CC4-5D6E-409C-BE32-E72D297353CC}">
              <c16:uniqueId val="{00000000-B66F-4A00-ADC8-CD00BD36DB2D}"/>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1105.9100000000001</c:v>
                </c:pt>
                <c:pt idx="1">
                  <c:v>856.88</c:v>
                </c:pt>
                <c:pt idx="2">
                  <c:v>799.49</c:v>
                </c:pt>
                <c:pt idx="3">
                  <c:v>863.92</c:v>
                </c:pt>
                <c:pt idx="4">
                  <c:v>793.41</c:v>
                </c:pt>
              </c:numCache>
            </c:numRef>
          </c:val>
          <c:smooth val="0"/>
          <c:extLst>
            <c:ext xmlns:c16="http://schemas.microsoft.com/office/drawing/2014/chart" uri="{C3380CC4-5D6E-409C-BE32-E72D297353CC}">
              <c16:uniqueId val="{00000001-B66F-4A00-ADC8-CD00BD36DB2D}"/>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84.33</c:v>
                </c:pt>
                <c:pt idx="1">
                  <c:v>84.11</c:v>
                </c:pt>
                <c:pt idx="2">
                  <c:v>94.44</c:v>
                </c:pt>
                <c:pt idx="3">
                  <c:v>91.85</c:v>
                </c:pt>
                <c:pt idx="4">
                  <c:v>92.18</c:v>
                </c:pt>
              </c:numCache>
            </c:numRef>
          </c:val>
          <c:extLst>
            <c:ext xmlns:c16="http://schemas.microsoft.com/office/drawing/2014/chart" uri="{C3380CC4-5D6E-409C-BE32-E72D297353CC}">
              <c16:uniqueId val="{00000000-0F2A-4231-AE38-DB9E26DA8935}"/>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76.319999999999993</c:v>
                </c:pt>
                <c:pt idx="1">
                  <c:v>89.01</c:v>
                </c:pt>
                <c:pt idx="2">
                  <c:v>89.09</c:v>
                </c:pt>
                <c:pt idx="3">
                  <c:v>87.28</c:v>
                </c:pt>
                <c:pt idx="4">
                  <c:v>84.86</c:v>
                </c:pt>
              </c:numCache>
            </c:numRef>
          </c:val>
          <c:smooth val="0"/>
          <c:extLst>
            <c:ext xmlns:c16="http://schemas.microsoft.com/office/drawing/2014/chart" uri="{C3380CC4-5D6E-409C-BE32-E72D297353CC}">
              <c16:uniqueId val="{00000001-0F2A-4231-AE38-DB9E26DA8935}"/>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152.27000000000001</c:v>
                </c:pt>
                <c:pt idx="1">
                  <c:v>150</c:v>
                </c:pt>
                <c:pt idx="2">
                  <c:v>131.86000000000001</c:v>
                </c:pt>
                <c:pt idx="3">
                  <c:v>136.03</c:v>
                </c:pt>
                <c:pt idx="4">
                  <c:v>135.11000000000001</c:v>
                </c:pt>
              </c:numCache>
            </c:numRef>
          </c:val>
          <c:extLst>
            <c:ext xmlns:c16="http://schemas.microsoft.com/office/drawing/2014/chart" uri="{C3380CC4-5D6E-409C-BE32-E72D297353CC}">
              <c16:uniqueId val="{00000000-4042-4FE5-B49F-894FDDE69923}"/>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171.08</c:v>
                </c:pt>
                <c:pt idx="1">
                  <c:v>147.08000000000001</c:v>
                </c:pt>
                <c:pt idx="2">
                  <c:v>142.76</c:v>
                </c:pt>
                <c:pt idx="3">
                  <c:v>145.58000000000001</c:v>
                </c:pt>
                <c:pt idx="4">
                  <c:v>147.69</c:v>
                </c:pt>
              </c:numCache>
            </c:numRef>
          </c:val>
          <c:smooth val="0"/>
          <c:extLst>
            <c:ext xmlns:c16="http://schemas.microsoft.com/office/drawing/2014/chart" uri="{C3380CC4-5D6E-409C-BE32-E72D297353CC}">
              <c16:uniqueId val="{00000001-4042-4FE5-B49F-894FDDE69923}"/>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P10" zoomScaleNormal="100" workbookViewId="0">
      <selection activeCell="AV13" sqref="AV1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高知県　南国市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4" t="str">
        <f>データ!I6</f>
        <v>法適用</v>
      </c>
      <c r="C8" s="34"/>
      <c r="D8" s="34"/>
      <c r="E8" s="34"/>
      <c r="F8" s="34"/>
      <c r="G8" s="34"/>
      <c r="H8" s="34"/>
      <c r="I8" s="34" t="str">
        <f>データ!J6</f>
        <v>下水道事業</v>
      </c>
      <c r="J8" s="34"/>
      <c r="K8" s="34"/>
      <c r="L8" s="34"/>
      <c r="M8" s="34"/>
      <c r="N8" s="34"/>
      <c r="O8" s="34"/>
      <c r="P8" s="34" t="str">
        <f>データ!K6</f>
        <v>公共下水道</v>
      </c>
      <c r="Q8" s="34"/>
      <c r="R8" s="34"/>
      <c r="S8" s="34"/>
      <c r="T8" s="34"/>
      <c r="U8" s="34"/>
      <c r="V8" s="34"/>
      <c r="W8" s="34" t="str">
        <f>データ!L6</f>
        <v>Cb1</v>
      </c>
      <c r="X8" s="34"/>
      <c r="Y8" s="34"/>
      <c r="Z8" s="34"/>
      <c r="AA8" s="34"/>
      <c r="AB8" s="34"/>
      <c r="AC8" s="34"/>
      <c r="AD8" s="35" t="str">
        <f>データ!$M$6</f>
        <v>非設置</v>
      </c>
      <c r="AE8" s="35"/>
      <c r="AF8" s="35"/>
      <c r="AG8" s="35"/>
      <c r="AH8" s="35"/>
      <c r="AI8" s="35"/>
      <c r="AJ8" s="35"/>
      <c r="AK8" s="3"/>
      <c r="AL8" s="36">
        <f>データ!S6</f>
        <v>46133</v>
      </c>
      <c r="AM8" s="36"/>
      <c r="AN8" s="36"/>
      <c r="AO8" s="36"/>
      <c r="AP8" s="36"/>
      <c r="AQ8" s="36"/>
      <c r="AR8" s="36"/>
      <c r="AS8" s="36"/>
      <c r="AT8" s="37">
        <f>データ!T6</f>
        <v>125.3</v>
      </c>
      <c r="AU8" s="37"/>
      <c r="AV8" s="37"/>
      <c r="AW8" s="37"/>
      <c r="AX8" s="37"/>
      <c r="AY8" s="37"/>
      <c r="AZ8" s="37"/>
      <c r="BA8" s="37"/>
      <c r="BB8" s="37">
        <f>データ!U6</f>
        <v>368.18</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7" t="str">
        <f>データ!N6</f>
        <v>-</v>
      </c>
      <c r="C10" s="37"/>
      <c r="D10" s="37"/>
      <c r="E10" s="37"/>
      <c r="F10" s="37"/>
      <c r="G10" s="37"/>
      <c r="H10" s="37"/>
      <c r="I10" s="37">
        <f>データ!O6</f>
        <v>65.38</v>
      </c>
      <c r="J10" s="37"/>
      <c r="K10" s="37"/>
      <c r="L10" s="37"/>
      <c r="M10" s="37"/>
      <c r="N10" s="37"/>
      <c r="O10" s="37"/>
      <c r="P10" s="37">
        <f>データ!P6</f>
        <v>34.72</v>
      </c>
      <c r="Q10" s="37"/>
      <c r="R10" s="37"/>
      <c r="S10" s="37"/>
      <c r="T10" s="37"/>
      <c r="U10" s="37"/>
      <c r="V10" s="37"/>
      <c r="W10" s="37">
        <f>データ!Q6</f>
        <v>88.56</v>
      </c>
      <c r="X10" s="37"/>
      <c r="Y10" s="37"/>
      <c r="Z10" s="37"/>
      <c r="AA10" s="37"/>
      <c r="AB10" s="37"/>
      <c r="AC10" s="37"/>
      <c r="AD10" s="36">
        <f>データ!R6</f>
        <v>2275</v>
      </c>
      <c r="AE10" s="36"/>
      <c r="AF10" s="36"/>
      <c r="AG10" s="36"/>
      <c r="AH10" s="36"/>
      <c r="AI10" s="36"/>
      <c r="AJ10" s="36"/>
      <c r="AK10" s="2"/>
      <c r="AL10" s="36">
        <f>データ!V6</f>
        <v>15933</v>
      </c>
      <c r="AM10" s="36"/>
      <c r="AN10" s="36"/>
      <c r="AO10" s="36"/>
      <c r="AP10" s="36"/>
      <c r="AQ10" s="36"/>
      <c r="AR10" s="36"/>
      <c r="AS10" s="36"/>
      <c r="AT10" s="37">
        <f>データ!W6</f>
        <v>2.7</v>
      </c>
      <c r="AU10" s="37"/>
      <c r="AV10" s="37"/>
      <c r="AW10" s="37"/>
      <c r="AX10" s="37"/>
      <c r="AY10" s="37"/>
      <c r="AZ10" s="37"/>
      <c r="BA10" s="37"/>
      <c r="BB10" s="37">
        <f>データ!X6</f>
        <v>5901.11</v>
      </c>
      <c r="BC10" s="37"/>
      <c r="BD10" s="37"/>
      <c r="BE10" s="37"/>
      <c r="BF10" s="37"/>
      <c r="BG10" s="37"/>
      <c r="BH10" s="37"/>
      <c r="BI10" s="37"/>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113</v>
      </c>
      <c r="BM16" s="65"/>
      <c r="BN16" s="65"/>
      <c r="BO16" s="65"/>
      <c r="BP16" s="65"/>
      <c r="BQ16" s="65"/>
      <c r="BR16" s="65"/>
      <c r="BS16" s="65"/>
      <c r="BT16" s="65"/>
      <c r="BU16" s="65"/>
      <c r="BV16" s="65"/>
      <c r="BW16" s="65"/>
      <c r="BX16" s="65"/>
      <c r="BY16" s="65"/>
      <c r="BZ16" s="6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114</v>
      </c>
      <c r="BM47" s="65"/>
      <c r="BN47" s="65"/>
      <c r="BO47" s="65"/>
      <c r="BP47" s="65"/>
      <c r="BQ47" s="65"/>
      <c r="BR47" s="65"/>
      <c r="BS47" s="65"/>
      <c r="BT47" s="65"/>
      <c r="BU47" s="65"/>
      <c r="BV47" s="65"/>
      <c r="BW47" s="65"/>
      <c r="BX47" s="65"/>
      <c r="BY47" s="65"/>
      <c r="BZ47" s="6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15">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115</v>
      </c>
      <c r="BM66" s="65"/>
      <c r="BN66" s="65"/>
      <c r="BO66" s="65"/>
      <c r="BP66" s="65"/>
      <c r="BQ66" s="65"/>
      <c r="BR66" s="65"/>
      <c r="BS66" s="65"/>
      <c r="BT66" s="65"/>
      <c r="BU66" s="65"/>
      <c r="BV66" s="65"/>
      <c r="BW66" s="65"/>
      <c r="BX66" s="65"/>
      <c r="BY66" s="65"/>
      <c r="BZ66" s="6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15">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w+2TPQ+Z2DxQO0Jx+5q8Xtk2Rt7SVvlRLMG1pIPZIFPVygock6CSmTvrWPZnYg05LS/cpAN9n051PBv2qBMACw==" saltValue="DdXANOUVkkJ52EefuUt8ig=="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392049</v>
      </c>
      <c r="D6" s="19">
        <f t="shared" si="3"/>
        <v>46</v>
      </c>
      <c r="E6" s="19">
        <f t="shared" si="3"/>
        <v>17</v>
      </c>
      <c r="F6" s="19">
        <f t="shared" si="3"/>
        <v>1</v>
      </c>
      <c r="G6" s="19">
        <f t="shared" si="3"/>
        <v>0</v>
      </c>
      <c r="H6" s="19" t="str">
        <f t="shared" si="3"/>
        <v>高知県　南国市</v>
      </c>
      <c r="I6" s="19" t="str">
        <f t="shared" si="3"/>
        <v>法適用</v>
      </c>
      <c r="J6" s="19" t="str">
        <f t="shared" si="3"/>
        <v>下水道事業</v>
      </c>
      <c r="K6" s="19" t="str">
        <f t="shared" si="3"/>
        <v>公共下水道</v>
      </c>
      <c r="L6" s="19" t="str">
        <f t="shared" si="3"/>
        <v>Cb1</v>
      </c>
      <c r="M6" s="19" t="str">
        <f t="shared" si="3"/>
        <v>非設置</v>
      </c>
      <c r="N6" s="20" t="str">
        <f t="shared" si="3"/>
        <v>-</v>
      </c>
      <c r="O6" s="20">
        <f t="shared" si="3"/>
        <v>65.38</v>
      </c>
      <c r="P6" s="20">
        <f t="shared" si="3"/>
        <v>34.72</v>
      </c>
      <c r="Q6" s="20">
        <f t="shared" si="3"/>
        <v>88.56</v>
      </c>
      <c r="R6" s="20">
        <f t="shared" si="3"/>
        <v>2275</v>
      </c>
      <c r="S6" s="20">
        <f t="shared" si="3"/>
        <v>46133</v>
      </c>
      <c r="T6" s="20">
        <f t="shared" si="3"/>
        <v>125.3</v>
      </c>
      <c r="U6" s="20">
        <f t="shared" si="3"/>
        <v>368.18</v>
      </c>
      <c r="V6" s="20">
        <f t="shared" si="3"/>
        <v>15933</v>
      </c>
      <c r="W6" s="20">
        <f t="shared" si="3"/>
        <v>2.7</v>
      </c>
      <c r="X6" s="20">
        <f t="shared" si="3"/>
        <v>5901.11</v>
      </c>
      <c r="Y6" s="21">
        <f>IF(Y7="",NA(),Y7)</f>
        <v>106.52</v>
      </c>
      <c r="Z6" s="21">
        <f t="shared" ref="Z6:AH6" si="4">IF(Z7="",NA(),Z7)</f>
        <v>109.09</v>
      </c>
      <c r="AA6" s="21">
        <f t="shared" si="4"/>
        <v>112.96</v>
      </c>
      <c r="AB6" s="21">
        <f t="shared" si="4"/>
        <v>111.32</v>
      </c>
      <c r="AC6" s="21">
        <f t="shared" si="4"/>
        <v>111.32</v>
      </c>
      <c r="AD6" s="21">
        <f t="shared" si="4"/>
        <v>105.14</v>
      </c>
      <c r="AE6" s="21">
        <f t="shared" si="4"/>
        <v>103.78</v>
      </c>
      <c r="AF6" s="21">
        <f t="shared" si="4"/>
        <v>103.57</v>
      </c>
      <c r="AG6" s="21">
        <f t="shared" si="4"/>
        <v>102.34</v>
      </c>
      <c r="AH6" s="21">
        <f t="shared" si="4"/>
        <v>104.17</v>
      </c>
      <c r="AI6" s="20" t="str">
        <f>IF(AI7="","",IF(AI7="-","【-】","【"&amp;SUBSTITUTE(TEXT(AI7,"#,##0.00"),"-","△")&amp;"】"))</f>
        <v>【105.91】</v>
      </c>
      <c r="AJ6" s="20">
        <f>IF(AJ7="",NA(),AJ7)</f>
        <v>0</v>
      </c>
      <c r="AK6" s="20">
        <f t="shared" ref="AK6:AS6" si="5">IF(AK7="",NA(),AK7)</f>
        <v>0</v>
      </c>
      <c r="AL6" s="20">
        <f t="shared" si="5"/>
        <v>0</v>
      </c>
      <c r="AM6" s="20">
        <f t="shared" si="5"/>
        <v>0</v>
      </c>
      <c r="AN6" s="20">
        <f t="shared" si="5"/>
        <v>0</v>
      </c>
      <c r="AO6" s="21">
        <f t="shared" si="5"/>
        <v>11.56</v>
      </c>
      <c r="AP6" s="21">
        <f t="shared" si="5"/>
        <v>19.829999999999998</v>
      </c>
      <c r="AQ6" s="21">
        <f t="shared" si="5"/>
        <v>21.3</v>
      </c>
      <c r="AR6" s="21">
        <f t="shared" si="5"/>
        <v>39.799999999999997</v>
      </c>
      <c r="AS6" s="21">
        <f t="shared" si="5"/>
        <v>20.04</v>
      </c>
      <c r="AT6" s="20" t="str">
        <f>IF(AT7="","",IF(AT7="-","【-】","【"&amp;SUBSTITUTE(TEXT(AT7,"#,##0.00"),"-","△")&amp;"】"))</f>
        <v>【3.03】</v>
      </c>
      <c r="AU6" s="21">
        <f>IF(AU7="",NA(),AU7)</f>
        <v>81.97</v>
      </c>
      <c r="AV6" s="21">
        <f t="shared" ref="AV6:BD6" si="6">IF(AV7="",NA(),AV7)</f>
        <v>106.65</v>
      </c>
      <c r="AW6" s="21">
        <f t="shared" si="6"/>
        <v>120.23</v>
      </c>
      <c r="AX6" s="21">
        <f t="shared" si="6"/>
        <v>137.49</v>
      </c>
      <c r="AY6" s="21">
        <f t="shared" si="6"/>
        <v>153.13999999999999</v>
      </c>
      <c r="AZ6" s="21">
        <f t="shared" si="6"/>
        <v>54.41</v>
      </c>
      <c r="BA6" s="21">
        <f t="shared" si="6"/>
        <v>54.3</v>
      </c>
      <c r="BB6" s="21">
        <f t="shared" si="6"/>
        <v>57.92</v>
      </c>
      <c r="BC6" s="21">
        <f t="shared" si="6"/>
        <v>63.17</v>
      </c>
      <c r="BD6" s="21">
        <f t="shared" si="6"/>
        <v>69.150000000000006</v>
      </c>
      <c r="BE6" s="20" t="str">
        <f>IF(BE7="","",IF(BE7="-","【-】","【"&amp;SUBSTITUTE(TEXT(BE7,"#,##0.00"),"-","△")&amp;"】"))</f>
        <v>【78.43】</v>
      </c>
      <c r="BF6" s="21">
        <f>IF(BF7="",NA(),BF7)</f>
        <v>498.2</v>
      </c>
      <c r="BG6" s="21">
        <f t="shared" ref="BG6:BO6" si="7">IF(BG7="",NA(),BG7)</f>
        <v>496.69</v>
      </c>
      <c r="BH6" s="21">
        <f t="shared" si="7"/>
        <v>484.46</v>
      </c>
      <c r="BI6" s="21">
        <f t="shared" si="7"/>
        <v>462.53</v>
      </c>
      <c r="BJ6" s="21">
        <f t="shared" si="7"/>
        <v>453.13</v>
      </c>
      <c r="BK6" s="21">
        <f t="shared" si="7"/>
        <v>1105.9100000000001</v>
      </c>
      <c r="BL6" s="21">
        <f t="shared" si="7"/>
        <v>856.88</v>
      </c>
      <c r="BM6" s="21">
        <f t="shared" si="7"/>
        <v>799.49</v>
      </c>
      <c r="BN6" s="21">
        <f t="shared" si="7"/>
        <v>863.92</v>
      </c>
      <c r="BO6" s="21">
        <f t="shared" si="7"/>
        <v>793.41</v>
      </c>
      <c r="BP6" s="20" t="str">
        <f>IF(BP7="","",IF(BP7="-","【-】","【"&amp;SUBSTITUTE(TEXT(BP7,"#,##0.00"),"-","△")&amp;"】"))</f>
        <v>【630.82】</v>
      </c>
      <c r="BQ6" s="21">
        <f>IF(BQ7="",NA(),BQ7)</f>
        <v>84.33</v>
      </c>
      <c r="BR6" s="21">
        <f t="shared" ref="BR6:BZ6" si="8">IF(BR7="",NA(),BR7)</f>
        <v>84.11</v>
      </c>
      <c r="BS6" s="21">
        <f t="shared" si="8"/>
        <v>94.44</v>
      </c>
      <c r="BT6" s="21">
        <f t="shared" si="8"/>
        <v>91.85</v>
      </c>
      <c r="BU6" s="21">
        <f t="shared" si="8"/>
        <v>92.18</v>
      </c>
      <c r="BV6" s="21">
        <f t="shared" si="8"/>
        <v>76.319999999999993</v>
      </c>
      <c r="BW6" s="21">
        <f t="shared" si="8"/>
        <v>89.01</v>
      </c>
      <c r="BX6" s="21">
        <f t="shared" si="8"/>
        <v>89.09</v>
      </c>
      <c r="BY6" s="21">
        <f t="shared" si="8"/>
        <v>87.28</v>
      </c>
      <c r="BZ6" s="21">
        <f t="shared" si="8"/>
        <v>84.86</v>
      </c>
      <c r="CA6" s="20" t="str">
        <f>IF(CA7="","",IF(CA7="-","【-】","【"&amp;SUBSTITUTE(TEXT(CA7,"#,##0.00"),"-","△")&amp;"】"))</f>
        <v>【97.81】</v>
      </c>
      <c r="CB6" s="21">
        <f>IF(CB7="",NA(),CB7)</f>
        <v>152.27000000000001</v>
      </c>
      <c r="CC6" s="21">
        <f t="shared" ref="CC6:CK6" si="9">IF(CC7="",NA(),CC7)</f>
        <v>150</v>
      </c>
      <c r="CD6" s="21">
        <f t="shared" si="9"/>
        <v>131.86000000000001</v>
      </c>
      <c r="CE6" s="21">
        <f t="shared" si="9"/>
        <v>136.03</v>
      </c>
      <c r="CF6" s="21">
        <f t="shared" si="9"/>
        <v>135.11000000000001</v>
      </c>
      <c r="CG6" s="21">
        <f t="shared" si="9"/>
        <v>171.08</v>
      </c>
      <c r="CH6" s="21">
        <f t="shared" si="9"/>
        <v>147.08000000000001</v>
      </c>
      <c r="CI6" s="21">
        <f t="shared" si="9"/>
        <v>142.76</v>
      </c>
      <c r="CJ6" s="21">
        <f t="shared" si="9"/>
        <v>145.58000000000001</v>
      </c>
      <c r="CK6" s="21">
        <f t="shared" si="9"/>
        <v>147.69</v>
      </c>
      <c r="CL6" s="20" t="str">
        <f>IF(CL7="","",IF(CL7="-","【-】","【"&amp;SUBSTITUTE(TEXT(CL7,"#,##0.00"),"-","△")&amp;"】"))</f>
        <v>【138.75】</v>
      </c>
      <c r="CM6" s="21">
        <f>IF(CM7="",NA(),CM7)</f>
        <v>37.61</v>
      </c>
      <c r="CN6" s="21">
        <f t="shared" ref="CN6:CV6" si="10">IF(CN7="",NA(),CN7)</f>
        <v>38.659999999999997</v>
      </c>
      <c r="CO6" s="21">
        <f t="shared" si="10"/>
        <v>37.200000000000003</v>
      </c>
      <c r="CP6" s="21">
        <f t="shared" si="10"/>
        <v>35.6</v>
      </c>
      <c r="CQ6" s="21">
        <f t="shared" si="10"/>
        <v>35.6</v>
      </c>
      <c r="CR6" s="21">
        <f t="shared" si="10"/>
        <v>50.06</v>
      </c>
      <c r="CS6" s="21">
        <f t="shared" si="10"/>
        <v>58.12</v>
      </c>
      <c r="CT6" s="21">
        <f t="shared" si="10"/>
        <v>58.14</v>
      </c>
      <c r="CU6" s="21">
        <f t="shared" si="10"/>
        <v>58.55</v>
      </c>
      <c r="CV6" s="21">
        <f t="shared" si="10"/>
        <v>59.45</v>
      </c>
      <c r="CW6" s="20" t="str">
        <f>IF(CW7="","",IF(CW7="-","【-】","【"&amp;SUBSTITUTE(TEXT(CW7,"#,##0.00"),"-","△")&amp;"】"))</f>
        <v>【58.94】</v>
      </c>
      <c r="CX6" s="21">
        <f>IF(CX7="",NA(),CX7)</f>
        <v>100</v>
      </c>
      <c r="CY6" s="21">
        <f t="shared" ref="CY6:DG6" si="11">IF(CY7="",NA(),CY7)</f>
        <v>100</v>
      </c>
      <c r="CZ6" s="21">
        <f t="shared" si="11"/>
        <v>100</v>
      </c>
      <c r="DA6" s="21">
        <f t="shared" si="11"/>
        <v>100</v>
      </c>
      <c r="DB6" s="21">
        <f t="shared" si="11"/>
        <v>100</v>
      </c>
      <c r="DC6" s="21">
        <f t="shared" si="11"/>
        <v>85.79</v>
      </c>
      <c r="DD6" s="21">
        <f t="shared" si="11"/>
        <v>92.55</v>
      </c>
      <c r="DE6" s="21">
        <f t="shared" si="11"/>
        <v>92.44</v>
      </c>
      <c r="DF6" s="21">
        <f t="shared" si="11"/>
        <v>91.97</v>
      </c>
      <c r="DG6" s="21">
        <f t="shared" si="11"/>
        <v>91.93</v>
      </c>
      <c r="DH6" s="20" t="str">
        <f>IF(DH7="","",IF(DH7="-","【-】","【"&amp;SUBSTITUTE(TEXT(DH7,"#,##0.00"),"-","△")&amp;"】"))</f>
        <v>【95.91】</v>
      </c>
      <c r="DI6" s="21">
        <f>IF(DI7="",NA(),DI7)</f>
        <v>8.39</v>
      </c>
      <c r="DJ6" s="21">
        <f t="shared" ref="DJ6:DR6" si="12">IF(DJ7="",NA(),DJ7)</f>
        <v>11.14</v>
      </c>
      <c r="DK6" s="21">
        <f t="shared" si="12"/>
        <v>13.56</v>
      </c>
      <c r="DL6" s="21">
        <f t="shared" si="12"/>
        <v>16.16</v>
      </c>
      <c r="DM6" s="21">
        <f t="shared" si="12"/>
        <v>17.87</v>
      </c>
      <c r="DN6" s="21">
        <f t="shared" si="12"/>
        <v>18.04</v>
      </c>
      <c r="DO6" s="21">
        <f t="shared" si="12"/>
        <v>18.829999999999998</v>
      </c>
      <c r="DP6" s="21">
        <f t="shared" si="12"/>
        <v>23.14</v>
      </c>
      <c r="DQ6" s="21">
        <f t="shared" si="12"/>
        <v>23.95</v>
      </c>
      <c r="DR6" s="21">
        <f t="shared" si="12"/>
        <v>25.32</v>
      </c>
      <c r="DS6" s="20" t="str">
        <f>IF(DS7="","",IF(DS7="-","【-】","【"&amp;SUBSTITUTE(TEXT(DS7,"#,##0.00"),"-","△")&amp;"】"))</f>
        <v>【41.09】</v>
      </c>
      <c r="DT6" s="20">
        <f>IF(DT7="",NA(),DT7)</f>
        <v>0</v>
      </c>
      <c r="DU6" s="20">
        <f t="shared" ref="DU6:EC6" si="13">IF(DU7="",NA(),DU7)</f>
        <v>0</v>
      </c>
      <c r="DV6" s="20">
        <f t="shared" si="13"/>
        <v>0</v>
      </c>
      <c r="DW6" s="20">
        <f t="shared" si="13"/>
        <v>0</v>
      </c>
      <c r="DX6" s="20">
        <f t="shared" si="13"/>
        <v>0</v>
      </c>
      <c r="DY6" s="20">
        <f t="shared" si="13"/>
        <v>0</v>
      </c>
      <c r="DZ6" s="21">
        <f t="shared" si="13"/>
        <v>0.56999999999999995</v>
      </c>
      <c r="EA6" s="21">
        <f t="shared" si="13"/>
        <v>0.55000000000000004</v>
      </c>
      <c r="EB6" s="21">
        <f t="shared" si="13"/>
        <v>0.78</v>
      </c>
      <c r="EC6" s="21">
        <f t="shared" si="13"/>
        <v>0.91</v>
      </c>
      <c r="ED6" s="20" t="str">
        <f>IF(ED7="","",IF(ED7="-","【-】","【"&amp;SUBSTITUTE(TEXT(ED7,"#,##0.00"),"-","△")&amp;"】"))</f>
        <v>【8.68】</v>
      </c>
      <c r="EE6" s="21">
        <f>IF(EE7="",NA(),EE7)</f>
        <v>2.2999999999999998</v>
      </c>
      <c r="EF6" s="21">
        <f t="shared" ref="EF6:EN6" si="14">IF(EF7="",NA(),EF7)</f>
        <v>1.37</v>
      </c>
      <c r="EG6" s="21">
        <f t="shared" si="14"/>
        <v>1.35</v>
      </c>
      <c r="EH6" s="21">
        <f t="shared" si="14"/>
        <v>1.33</v>
      </c>
      <c r="EI6" s="21">
        <f t="shared" si="14"/>
        <v>2.6</v>
      </c>
      <c r="EJ6" s="21">
        <f t="shared" si="14"/>
        <v>0.34</v>
      </c>
      <c r="EK6" s="21">
        <f t="shared" si="14"/>
        <v>0.19</v>
      </c>
      <c r="EL6" s="21">
        <f t="shared" si="14"/>
        <v>0.15</v>
      </c>
      <c r="EM6" s="21">
        <f t="shared" si="14"/>
        <v>0.12</v>
      </c>
      <c r="EN6" s="21">
        <f t="shared" si="14"/>
        <v>0.18</v>
      </c>
      <c r="EO6" s="20" t="str">
        <f>IF(EO7="","",IF(EO7="-","【-】","【"&amp;SUBSTITUTE(TEXT(EO7,"#,##0.00"),"-","△")&amp;"】"))</f>
        <v>【0.22】</v>
      </c>
    </row>
    <row r="7" spans="1:148" s="22" customFormat="1" x14ac:dyDescent="0.15">
      <c r="A7" s="14"/>
      <c r="B7" s="23">
        <v>2023</v>
      </c>
      <c r="C7" s="23">
        <v>392049</v>
      </c>
      <c r="D7" s="23">
        <v>46</v>
      </c>
      <c r="E7" s="23">
        <v>17</v>
      </c>
      <c r="F7" s="23">
        <v>1</v>
      </c>
      <c r="G7" s="23">
        <v>0</v>
      </c>
      <c r="H7" s="23" t="s">
        <v>96</v>
      </c>
      <c r="I7" s="23" t="s">
        <v>97</v>
      </c>
      <c r="J7" s="23" t="s">
        <v>98</v>
      </c>
      <c r="K7" s="23" t="s">
        <v>99</v>
      </c>
      <c r="L7" s="23" t="s">
        <v>100</v>
      </c>
      <c r="M7" s="23" t="s">
        <v>101</v>
      </c>
      <c r="N7" s="24" t="s">
        <v>102</v>
      </c>
      <c r="O7" s="24">
        <v>65.38</v>
      </c>
      <c r="P7" s="24">
        <v>34.72</v>
      </c>
      <c r="Q7" s="24">
        <v>88.56</v>
      </c>
      <c r="R7" s="24">
        <v>2275</v>
      </c>
      <c r="S7" s="24">
        <v>46133</v>
      </c>
      <c r="T7" s="24">
        <v>125.3</v>
      </c>
      <c r="U7" s="24">
        <v>368.18</v>
      </c>
      <c r="V7" s="24">
        <v>15933</v>
      </c>
      <c r="W7" s="24">
        <v>2.7</v>
      </c>
      <c r="X7" s="24">
        <v>5901.11</v>
      </c>
      <c r="Y7" s="24">
        <v>106.52</v>
      </c>
      <c r="Z7" s="24">
        <v>109.09</v>
      </c>
      <c r="AA7" s="24">
        <v>112.96</v>
      </c>
      <c r="AB7" s="24">
        <v>111.32</v>
      </c>
      <c r="AC7" s="24">
        <v>111.32</v>
      </c>
      <c r="AD7" s="24">
        <v>105.14</v>
      </c>
      <c r="AE7" s="24">
        <v>103.78</v>
      </c>
      <c r="AF7" s="24">
        <v>103.57</v>
      </c>
      <c r="AG7" s="24">
        <v>102.34</v>
      </c>
      <c r="AH7" s="24">
        <v>104.17</v>
      </c>
      <c r="AI7" s="24">
        <v>105.91</v>
      </c>
      <c r="AJ7" s="24">
        <v>0</v>
      </c>
      <c r="AK7" s="24">
        <v>0</v>
      </c>
      <c r="AL7" s="24">
        <v>0</v>
      </c>
      <c r="AM7" s="24">
        <v>0</v>
      </c>
      <c r="AN7" s="24">
        <v>0</v>
      </c>
      <c r="AO7" s="24">
        <v>11.56</v>
      </c>
      <c r="AP7" s="24">
        <v>19.829999999999998</v>
      </c>
      <c r="AQ7" s="24">
        <v>21.3</v>
      </c>
      <c r="AR7" s="24">
        <v>39.799999999999997</v>
      </c>
      <c r="AS7" s="24">
        <v>20.04</v>
      </c>
      <c r="AT7" s="24">
        <v>3.03</v>
      </c>
      <c r="AU7" s="24">
        <v>81.97</v>
      </c>
      <c r="AV7" s="24">
        <v>106.65</v>
      </c>
      <c r="AW7" s="24">
        <v>120.23</v>
      </c>
      <c r="AX7" s="24">
        <v>137.49</v>
      </c>
      <c r="AY7" s="24">
        <v>153.13999999999999</v>
      </c>
      <c r="AZ7" s="24">
        <v>54.41</v>
      </c>
      <c r="BA7" s="24">
        <v>54.3</v>
      </c>
      <c r="BB7" s="24">
        <v>57.92</v>
      </c>
      <c r="BC7" s="24">
        <v>63.17</v>
      </c>
      <c r="BD7" s="24">
        <v>69.150000000000006</v>
      </c>
      <c r="BE7" s="24">
        <v>78.430000000000007</v>
      </c>
      <c r="BF7" s="24">
        <v>498.2</v>
      </c>
      <c r="BG7" s="24">
        <v>496.69</v>
      </c>
      <c r="BH7" s="24">
        <v>484.46</v>
      </c>
      <c r="BI7" s="24">
        <v>462.53</v>
      </c>
      <c r="BJ7" s="24">
        <v>453.13</v>
      </c>
      <c r="BK7" s="24">
        <v>1105.9100000000001</v>
      </c>
      <c r="BL7" s="24">
        <v>856.88</v>
      </c>
      <c r="BM7" s="24">
        <v>799.49</v>
      </c>
      <c r="BN7" s="24">
        <v>863.92</v>
      </c>
      <c r="BO7" s="24">
        <v>793.41</v>
      </c>
      <c r="BP7" s="24">
        <v>630.82000000000005</v>
      </c>
      <c r="BQ7" s="24">
        <v>84.33</v>
      </c>
      <c r="BR7" s="24">
        <v>84.11</v>
      </c>
      <c r="BS7" s="24">
        <v>94.44</v>
      </c>
      <c r="BT7" s="24">
        <v>91.85</v>
      </c>
      <c r="BU7" s="24">
        <v>92.18</v>
      </c>
      <c r="BV7" s="24">
        <v>76.319999999999993</v>
      </c>
      <c r="BW7" s="24">
        <v>89.01</v>
      </c>
      <c r="BX7" s="24">
        <v>89.09</v>
      </c>
      <c r="BY7" s="24">
        <v>87.28</v>
      </c>
      <c r="BZ7" s="24">
        <v>84.86</v>
      </c>
      <c r="CA7" s="24">
        <v>97.81</v>
      </c>
      <c r="CB7" s="24">
        <v>152.27000000000001</v>
      </c>
      <c r="CC7" s="24">
        <v>150</v>
      </c>
      <c r="CD7" s="24">
        <v>131.86000000000001</v>
      </c>
      <c r="CE7" s="24">
        <v>136.03</v>
      </c>
      <c r="CF7" s="24">
        <v>135.11000000000001</v>
      </c>
      <c r="CG7" s="24">
        <v>171.08</v>
      </c>
      <c r="CH7" s="24">
        <v>147.08000000000001</v>
      </c>
      <c r="CI7" s="24">
        <v>142.76</v>
      </c>
      <c r="CJ7" s="24">
        <v>145.58000000000001</v>
      </c>
      <c r="CK7" s="24">
        <v>147.69</v>
      </c>
      <c r="CL7" s="24">
        <v>138.75</v>
      </c>
      <c r="CM7" s="24">
        <v>37.61</v>
      </c>
      <c r="CN7" s="24">
        <v>38.659999999999997</v>
      </c>
      <c r="CO7" s="24">
        <v>37.200000000000003</v>
      </c>
      <c r="CP7" s="24">
        <v>35.6</v>
      </c>
      <c r="CQ7" s="24">
        <v>35.6</v>
      </c>
      <c r="CR7" s="24">
        <v>50.06</v>
      </c>
      <c r="CS7" s="24">
        <v>58.12</v>
      </c>
      <c r="CT7" s="24">
        <v>58.14</v>
      </c>
      <c r="CU7" s="24">
        <v>58.55</v>
      </c>
      <c r="CV7" s="24">
        <v>59.45</v>
      </c>
      <c r="CW7" s="24">
        <v>58.94</v>
      </c>
      <c r="CX7" s="24">
        <v>100</v>
      </c>
      <c r="CY7" s="24">
        <v>100</v>
      </c>
      <c r="CZ7" s="24">
        <v>100</v>
      </c>
      <c r="DA7" s="24">
        <v>100</v>
      </c>
      <c r="DB7" s="24">
        <v>100</v>
      </c>
      <c r="DC7" s="24">
        <v>85.79</v>
      </c>
      <c r="DD7" s="24">
        <v>92.55</v>
      </c>
      <c r="DE7" s="24">
        <v>92.44</v>
      </c>
      <c r="DF7" s="24">
        <v>91.97</v>
      </c>
      <c r="DG7" s="24">
        <v>91.93</v>
      </c>
      <c r="DH7" s="24">
        <v>95.91</v>
      </c>
      <c r="DI7" s="24">
        <v>8.39</v>
      </c>
      <c r="DJ7" s="24">
        <v>11.14</v>
      </c>
      <c r="DK7" s="24">
        <v>13.56</v>
      </c>
      <c r="DL7" s="24">
        <v>16.16</v>
      </c>
      <c r="DM7" s="24">
        <v>17.87</v>
      </c>
      <c r="DN7" s="24">
        <v>18.04</v>
      </c>
      <c r="DO7" s="24">
        <v>18.829999999999998</v>
      </c>
      <c r="DP7" s="24">
        <v>23.14</v>
      </c>
      <c r="DQ7" s="24">
        <v>23.95</v>
      </c>
      <c r="DR7" s="24">
        <v>25.32</v>
      </c>
      <c r="DS7" s="24">
        <v>41.09</v>
      </c>
      <c r="DT7" s="24">
        <v>0</v>
      </c>
      <c r="DU7" s="24">
        <v>0</v>
      </c>
      <c r="DV7" s="24">
        <v>0</v>
      </c>
      <c r="DW7" s="24">
        <v>0</v>
      </c>
      <c r="DX7" s="24">
        <v>0</v>
      </c>
      <c r="DY7" s="24">
        <v>0</v>
      </c>
      <c r="DZ7" s="24">
        <v>0.56999999999999995</v>
      </c>
      <c r="EA7" s="24">
        <v>0.55000000000000004</v>
      </c>
      <c r="EB7" s="24">
        <v>0.78</v>
      </c>
      <c r="EC7" s="24">
        <v>0.91</v>
      </c>
      <c r="ED7" s="24">
        <v>8.68</v>
      </c>
      <c r="EE7" s="24">
        <v>2.2999999999999998</v>
      </c>
      <c r="EF7" s="24">
        <v>1.37</v>
      </c>
      <c r="EG7" s="24">
        <v>1.35</v>
      </c>
      <c r="EH7" s="24">
        <v>1.33</v>
      </c>
      <c r="EI7" s="24">
        <v>2.6</v>
      </c>
      <c r="EJ7" s="24">
        <v>0.34</v>
      </c>
      <c r="EK7" s="24">
        <v>0.19</v>
      </c>
      <c r="EL7" s="24">
        <v>0.15</v>
      </c>
      <c r="EM7" s="24">
        <v>0.12</v>
      </c>
      <c r="EN7" s="24">
        <v>0.18</v>
      </c>
      <c r="EO7" s="24">
        <v>0.22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110</v>
      </c>
      <c r="D13" t="s">
        <v>110</v>
      </c>
      <c r="E13" t="s">
        <v>111</v>
      </c>
      <c r="F13" t="s">
        <v>110</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2025-02-19T01:38:30Z</cp:lastPrinted>
  <dcterms:created xsi:type="dcterms:W3CDTF">2025-01-24T07:06:21Z</dcterms:created>
  <dcterms:modified xsi:type="dcterms:W3CDTF">2025-02-19T01:38:31Z</dcterms:modified>
  <cp:category/>
</cp:coreProperties>
</file>