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78\Desktop\【経営比較分析表】2023_392057_46_010\"/>
    </mc:Choice>
  </mc:AlternateContent>
  <workbookProtection workbookAlgorithmName="SHA-512" workbookHashValue="GJnSsZ9fcC4SB2Bzy2Ld1YclEz23FGG1FdWqSHyi6+uG4EH8zR6Y0F+1IC89k2tYnxx3Xv7ZCqUXWEEboQxSCQ==" workbookSaltValue="a25QrP4icuza99WTamXcWw=="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<sst xmlns="http://schemas.openxmlformats.org/spreadsheetml/2006/main" count="228" uniqueCount="113">
  <si>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</si>
  <si>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</si>
  <si>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</si>
  <si>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</si>
  <si>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</si>
  <si>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</si>
  <si>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</si>
  <si>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</si>
  <si>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</si>
  <si>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</si>
  <si>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</si>
  <si>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</si>
  <si>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</si>
  <si>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</si>
  <si>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</si>
  <si>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</si>
  <si>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</si>
  <si>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</si>
  <si>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</si>
  <si>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</si>
  <si>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</si>
  <si>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</si>
  <si>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</si>
  <si>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</si>
  <si>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</si>
  <si>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</si>
  <si>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</si>
  <si>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</si>
  <si>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</si>
  <si>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</si>
  <si>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</si>
  <si>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</si>
  <si>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</si>
  <si>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</si>
  <si>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</si>
  <si>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</si>
  <si>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</si>
  <si>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</si>
  <si>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</si>
  <si>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</si>
  <si>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</si>
  <si>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</si>
  <si>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</si>
  <si>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</si>
  <si>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</si>
  <si>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</si>
  <si>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</si>
  <si>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</si>
  <si>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</si>
  <si>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</si>
  <si>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</si>
  <si>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</si>
  <si>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</si>
  <si>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</si>
  <si>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</si>
  <si>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</si>
  <si>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</si>
  <si>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</si>
  <si>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</si>
  <si>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</si>
  <si>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</si>
  <si>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</si>
  <si>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</si>
  <si>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</si>
  <si>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</si>
  <si>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</si>
  <si>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</si>
  <si>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</si>
  <si>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</si>
  <si>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</si>
  <si>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</si>
  <si>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</si>
  <si>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</si>
  <si>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</si>
  <si>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</si>
  <si>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</si>
  <si>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</si>
  <si>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</si>
  <si>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</si>
  <si>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</si>
  <si>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</si>
  <si>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</si>
  <si>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</si>
  <si>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</si>
  <si>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</si>
  <si>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</si>
  <si>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</si>
  <si>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</si>
  <si>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</si>
  <si>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</si>
  <si>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</si>
  <si>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</si>
  <si>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</si>
  <si>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</si>
  <si>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</si>
  <si>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</si>
  <si>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</si>
  <si>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</si>
  <si>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</si>
  <si>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</si>
  <si>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</si>
  <si>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</si>
  <si>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</si>
  <si>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</si>
  <si>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</si>
  <si>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</si>
  <si>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</si>
  <si>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</si>
  <si>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</si>
  <si>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</si>
  <si>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過去5年間において一貫して経常収支比率、料金回収率は100％以上、累積欠損金比率は0％であり一定の健全性は保たれているが、給水人口の減少や節水家電の普及により給水収益が減少傾向にあること、物価上昇に伴い維持管理費が増加傾向にあることなどから、今後も健全経営を続けていくためには、更なる経営改善を図っていく必要がある。
　流動比率が令和5年度には738.25%と高く、流動資産が流動負債を大幅に上回っていることで、短期的な支払能力は高い。一方、 企業債残高対給水収益比率は近年の管路等耐震化事業実施により868.42%と類似団体平均値の2倍以上高くなっており、投資規模及び料金水準を適正に保つことが必要である。
　有収率は類似団体平均値を上回っており、給水原価は類似団体平均値を下回っている。施設利用率が類似団体平均値を下回っており、今後の給水人口の減少を踏まえ施設のダウンサイジング等の検討を行うことが必要である。
</t>
    <phoneticPr fontId="4"/>
  </si>
  <si>
    <t xml:space="preserve"> 有形固定資産の減価償却率は、令和2年度以降における管路等の耐震化事業の増大により減少傾向にある。その結果、管路更新率が大幅に増加している。
　一方、管路経年化率については、管路総延長のうち30％超にあたる管路の耐用年数40年が令和4年度・令和5年度に到来したため、大幅に増加している。これらを踏まえ、財源確保や経営状況への影響を考慮しつつ、管路の耐震化と老朽化対策を実施する必要がある。
</t>
    <phoneticPr fontId="4"/>
  </si>
  <si>
    <t>　過去5年間において、経営の健全性を維持してきた。しかし、給水人口の減少や節水家電の普及、および物価上昇の影響を受け、今後は給水収益の減少と維持管理費の増加が懸念されている。また、企業債残高対給水収益比率が非常に高くなっていることから、投資規模や料金水準の適正化が急務である。
　一方で、耐震化事業の増大により管路更新率は向上しているものの、老朽化している管路の割合が増加しており、更なる老朽化・耐震化対策が必要である。このため、料金水準の調整や投資の最適化、効率的な施設運営といった包括的な取り組みを行い、持続可能な経営体制を築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</si>
</sst>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0.59</c:v>
                </c:pt>
                <c:pt idx="1">
                  <c:v>0.79</c:v>
                </c:pt>
                <c:pt idx="2">
                  <c:v>1.45</c:v>
                </c:pt>
                <c:pt idx="3">
                  <c:v>1.07</c:v>
                </c:pt>
                <c:pt idx="4">
                  <c:v>1.07</c:v>
                </c:pt>
              </c:numCache>
            </c:numRef>
          </c:val>
          <c:extLst>
            <c:ext xmlns:c16="http://schemas.microsoft.com/office/drawing/2014/chart" uri="{C3380CC4-5D6E-409C-BE32-E72D297353CC}">
              <c16:uniqueId val="{00000000-9330-49C2-9D74-453B0FC07E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330-49C2-9D74-453B0FC07E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49.58</c:v>
                </c:pt>
                <c:pt idx="1">
                  <c:v>50.17</c:v>
                </c:pt>
                <c:pt idx="2">
                  <c:v>49.26</c:v>
                </c:pt>
                <c:pt idx="3">
                  <c:v>49.15</c:v>
                </c:pt>
                <c:pt idx="4">
                  <c:v>47.26</c:v>
                </c:pt>
              </c:numCache>
            </c:numRef>
          </c:val>
          <c:extLst>
            <c:ext xmlns:c16="http://schemas.microsoft.com/office/drawing/2014/chart" uri="{C3380CC4-5D6E-409C-BE32-E72D297353CC}">
              <c16:uniqueId val="{00000000-A5F3-46B2-A4C3-6DDC379279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5F3-46B2-A4C3-6DDC379279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83.84</c:v>
                </c:pt>
                <c:pt idx="1">
                  <c:v>83.18</c:v>
                </c:pt>
                <c:pt idx="2">
                  <c:v>83.52</c:v>
                </c:pt>
                <c:pt idx="3">
                  <c:v>83.64</c:v>
                </c:pt>
                <c:pt idx="4">
                  <c:v>85.5</c:v>
                </c:pt>
              </c:numCache>
            </c:numRef>
          </c:val>
          <c:extLst>
            <c:ext xmlns:c16="http://schemas.microsoft.com/office/drawing/2014/chart" uri="{C3380CC4-5D6E-409C-BE32-E72D297353CC}">
              <c16:uniqueId val="{00000000-8A8D-4229-867A-3654E79DEE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A8D-4229-867A-3654E79DEE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110.76</c:v>
                </c:pt>
                <c:pt idx="1">
                  <c:v>115.24</c:v>
                </c:pt>
                <c:pt idx="2">
                  <c:v>114.62</c:v>
                </c:pt>
                <c:pt idx="3">
                  <c:v>111.07</c:v>
                </c:pt>
                <c:pt idx="4">
                  <c:v>107.17</c:v>
                </c:pt>
              </c:numCache>
            </c:numRef>
          </c:val>
          <c:extLst>
            <c:ext xmlns:c16="http://schemas.microsoft.com/office/drawing/2014/chart" uri="{C3380CC4-5D6E-409C-BE32-E72D297353CC}">
              <c16:uniqueId val="{00000000-1660-4A91-B596-473242F18A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660-4A91-B596-473242F18A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49.45</c:v>
                </c:pt>
                <c:pt idx="1">
                  <c:v>47.5</c:v>
                </c:pt>
                <c:pt idx="2">
                  <c:v>46.71</c:v>
                </c:pt>
                <c:pt idx="3">
                  <c:v>45.69</c:v>
                </c:pt>
                <c:pt idx="4">
                  <c:v>45.44</c:v>
                </c:pt>
              </c:numCache>
            </c:numRef>
          </c:val>
          <c:extLst>
            <c:ext xmlns:c16="http://schemas.microsoft.com/office/drawing/2014/chart" uri="{C3380CC4-5D6E-409C-BE32-E72D297353CC}">
              <c16:uniqueId val="{00000000-0AE9-498E-B4EC-235D9B27D0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0AE9-498E-B4EC-235D9B27D0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21.19</c:v>
                </c:pt>
                <c:pt idx="1">
                  <c:v>23.1</c:v>
                </c:pt>
                <c:pt idx="2">
                  <c:v>23.44</c:v>
                </c:pt>
                <c:pt idx="3">
                  <c:v>40.07</c:v>
                </c:pt>
                <c:pt idx="4">
                  <c:v>54.17</c:v>
                </c:pt>
              </c:numCache>
            </c:numRef>
          </c:val>
          <c:extLst>
            <c:ext xmlns:c16="http://schemas.microsoft.com/office/drawing/2014/chart" uri="{C3380CC4-5D6E-409C-BE32-E72D297353CC}">
              <c16:uniqueId val="{00000000-B038-4FB7-AECA-46E3F65737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B038-4FB7-AECA-46E3F65737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BC-4897-A644-C7E14AAF72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AABC-4897-A644-C7E14AAF72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914.86</c:v>
                </c:pt>
                <c:pt idx="1">
                  <c:v>558.88</c:v>
                </c:pt>
                <c:pt idx="2">
                  <c:v>622.39</c:v>
                </c:pt>
                <c:pt idx="3">
                  <c:v>521.11</c:v>
                </c:pt>
                <c:pt idx="4">
                  <c:v>738.25</c:v>
                </c:pt>
              </c:numCache>
            </c:numRef>
          </c:val>
          <c:extLst>
            <c:ext xmlns:c16="http://schemas.microsoft.com/office/drawing/2014/chart" uri="{C3380CC4-5D6E-409C-BE32-E72D297353CC}">
              <c16:uniqueId val="{00000000-5774-4C43-8008-3415F51CAD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774-4C43-8008-3415F51CAD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672.28</c:v>
                </c:pt>
                <c:pt idx="1">
                  <c:v>738.39</c:v>
                </c:pt>
                <c:pt idx="2">
                  <c:v>789.95</c:v>
                </c:pt>
                <c:pt idx="3">
                  <c:v>840.98</c:v>
                </c:pt>
                <c:pt idx="4">
                  <c:v>868.42</c:v>
                </c:pt>
              </c:numCache>
            </c:numRef>
          </c:val>
          <c:extLst>
            <c:ext xmlns:c16="http://schemas.microsoft.com/office/drawing/2014/chart" uri="{C3380CC4-5D6E-409C-BE32-E72D297353CC}">
              <c16:uniqueId val="{00000000-5F14-4B86-AA4D-216B623A26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F14-4B86-AA4D-216B623A26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110.79</c:v>
                </c:pt>
                <c:pt idx="1">
                  <c:v>115.91</c:v>
                </c:pt>
                <c:pt idx="2">
                  <c:v>115.12</c:v>
                </c:pt>
                <c:pt idx="3">
                  <c:v>111.06</c:v>
                </c:pt>
                <c:pt idx="4">
                  <c:v>106.76</c:v>
                </c:pt>
              </c:numCache>
            </c:numRef>
          </c:val>
          <c:extLst>
            <c:ext xmlns:c16="http://schemas.microsoft.com/office/drawing/2014/chart" uri="{C3380CC4-5D6E-409C-BE32-E72D297353CC}">
              <c16:uniqueId val="{00000000-D1CE-4BDC-9CFE-36027FBE25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D1CE-4BDC-9CFE-36027FBE25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114.56</c:v>
                </c:pt>
                <c:pt idx="1">
                  <c:v>109.1</c:v>
                </c:pt>
                <c:pt idx="2">
                  <c:v>110.13</c:v>
                </c:pt>
                <c:pt idx="3">
                  <c:v>114.25</c:v>
                </c:pt>
                <c:pt idx="4">
                  <c:v>119.24</c:v>
                </c:pt>
              </c:numCache>
            </c:numRef>
          </c:val>
          <c:extLst>
            <c:ext xmlns:c16="http://schemas.microsoft.com/office/drawing/2014/chart" uri="{C3380CC4-5D6E-409C-BE32-E72D297353CC}">
              <c16:uniqueId val="{00000000-3A92-4F10-82DE-32567BE756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A92-4F10-82DE-32567BE756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土佐市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25975</v>
      </c>
      <c r="AM8" s="58"/>
      <c r="AN8" s="58"/>
      <c r="AO8" s="58"/>
      <c r="AP8" s="58"/>
      <c r="AQ8" s="58"/>
      <c r="AR8" s="58"/>
      <c r="AS8" s="58"/>
      <c r="AT8" s="55">
        <f>データ!$S$6</f>
        <v>91.5</v>
      </c>
      <c r="AU8" s="56"/>
      <c r="AV8" s="56"/>
      <c r="AW8" s="56"/>
      <c r="AX8" s="56"/>
      <c r="AY8" s="56"/>
      <c r="AZ8" s="56"/>
      <c r="BA8" s="56"/>
      <c r="BB8" s="45">
        <f>データ!$T$6</f>
        <v>283.88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55.49</v>
      </c>
      <c r="J10" s="56"/>
      <c r="K10" s="56"/>
      <c r="L10" s="56"/>
      <c r="M10" s="56"/>
      <c r="N10" s="56"/>
      <c r="O10" s="57"/>
      <c r="P10" s="45">
        <f>データ!$P$6</f>
        <v>96.43</v>
      </c>
      <c r="Q10" s="45"/>
      <c r="R10" s="45"/>
      <c r="S10" s="45"/>
      <c r="T10" s="45"/>
      <c r="U10" s="45"/>
      <c r="V10" s="45"/>
      <c r="W10" s="58">
        <f>データ!$Q$6</f>
        <v>2373</v>
      </c>
      <c r="X10" s="58"/>
      <c r="Y10" s="58"/>
      <c r="Z10" s="58"/>
      <c r="AA10" s="58"/>
      <c r="AB10" s="58"/>
      <c r="AC10" s="58"/>
      <c r="AD10" s="2"/>
      <c r="AE10" s="2"/>
      <c r="AF10" s="2"/>
      <c r="AG10" s="2"/>
      <c r="AH10" s="2"/>
      <c r="AI10" s="2"/>
      <c r="AJ10" s="2"/>
      <c r="AK10" s="2"/>
      <c r="AL10" s="58">
        <f>データ!$U$6</f>
        <v>24926</v>
      </c>
      <c r="AM10" s="58"/>
      <c r="AN10" s="58"/>
      <c r="AO10" s="58"/>
      <c r="AP10" s="58"/>
      <c r="AQ10" s="58"/>
      <c r="AR10" s="58"/>
      <c r="AS10" s="58"/>
      <c r="AT10" s="55">
        <f>データ!$V$6</f>
        <v>25.6</v>
      </c>
      <c r="AU10" s="56"/>
      <c r="AV10" s="56"/>
      <c r="AW10" s="56"/>
      <c r="AX10" s="56"/>
      <c r="AY10" s="56"/>
      <c r="AZ10" s="56"/>
      <c r="BA10" s="56"/>
      <c r="BB10" s="45">
        <f>データ!$W$6</f>
        <v>973.67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PUMRvibmt615N5rB+99wUcR9IyRBSZWqG0hlO1vkxoelq+9M9BJ2S8RzK0XOp0IjdevaiPuOdSCG3ojjZ+XqQ==" saltValue="iwyGFMqaA8SOGZf013yG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392057</v>
      </c>
      <c r="D6" s="20">
        <f t="shared" si="3"/>
        <v>46</v>
      </c>
      <c r="E6" s="20">
        <f t="shared" si="3"/>
        <v>1</v>
      </c>
      <c r="F6" s="20">
        <f t="shared" si="3"/>
        <v>0</v>
      </c>
      <c r="G6" s="20">
        <f t="shared" si="3"/>
        <v>1</v>
      </c>
      <c r="H6" s="20" t="str">
        <f t="shared" si="3"/>
        <v>高知県　土佐市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55.49</v>
      </c>
      <c r="P6" s="21">
        <f t="shared" si="3"/>
        <v>96.43</v>
      </c>
      <c r="Q6" s="21">
        <f t="shared" si="3"/>
        <v>2373</v>
      </c>
      <c r="R6" s="21">
        <f t="shared" si="3"/>
        <v>25975</v>
      </c>
      <c r="S6" s="21">
        <f t="shared" si="3"/>
        <v>91.5</v>
      </c>
      <c r="T6" s="21">
        <f t="shared" si="3"/>
        <v>283.88</v>
      </c>
      <c r="U6" s="21">
        <f t="shared" si="3"/>
        <v>24926</v>
      </c>
      <c r="V6" s="21">
        <f t="shared" si="3"/>
        <v>25.6</v>
      </c>
      <c r="W6" s="21">
        <f t="shared" si="3"/>
        <v>973.67</v>
      </c>
      <c r="X6" s="22">
        <f>IF(X7="",NA(),X7)</f>
        <v>110.76</v>
      </c>
      <c r="Y6" s="22">
        <f t="shared" ref="Y6:AG6" si="4">IF(Y7="",NA(),Y7)</f>
        <v>115.24</v>
      </c>
      <c r="Z6" s="22">
        <f t="shared" si="4"/>
        <v>114.62</v>
      </c>
      <c r="AA6" s="22">
        <f t="shared" si="4"/>
        <v>111.07</v>
      </c>
      <c r="AB6" s="22">
        <f t="shared" si="4"/>
        <v>107.17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914.86</v>
      </c>
      <c r="AU6" s="22">
        <f t="shared" ref="AU6:BC6" si="6">IF(AU7="",NA(),AU7)</f>
        <v>558.88</v>
      </c>
      <c r="AV6" s="22">
        <f t="shared" si="6"/>
        <v>622.39</v>
      </c>
      <c r="AW6" s="22">
        <f t="shared" si="6"/>
        <v>521.11</v>
      </c>
      <c r="AX6" s="22">
        <f t="shared" si="6"/>
        <v>738.25</v>
      </c>
      <c r="AY6" s="22">
        <f t="shared" si="6"/>
        <v>379.08</v>
      </c>
      <c r="AZ6" s="22">
        <f t="shared" si="6"/>
        <v>367.55</v>
      </c>
      <c r="BA6" s="22">
        <f t="shared" si="6"/>
        <v>378.56</v>
      </c>
      <c r="BB6" s="22">
        <f t="shared" si="6"/>
        <v>364.46</v>
      </c>
      <c r="BC6" s="22">
        <f t="shared" si="6"/>
        <v>338.89</v>
      </c>
      <c r="BD6" s="21" t="str">
        <f>IF(BD7="","",IF(BD7="-","【-】","【"&amp;SUBSTITUTE(TEXT(BD7,"#,##0.00"),"-","△")&amp;"】"))</f>
        <v>【243.36】</v>
      </c>
      <c r="BE6" s="22">
        <f>IF(BE7="",NA(),BE7)</f>
        <v>672.28</v>
      </c>
      <c r="BF6" s="22">
        <f t="shared" ref="BF6:BN6" si="7">IF(BF7="",NA(),BF7)</f>
        <v>738.39</v>
      </c>
      <c r="BG6" s="22">
        <f t="shared" si="7"/>
        <v>789.95</v>
      </c>
      <c r="BH6" s="22">
        <f t="shared" si="7"/>
        <v>840.98</v>
      </c>
      <c r="BI6" s="22">
        <f t="shared" si="7"/>
        <v>868.42</v>
      </c>
      <c r="BJ6" s="22">
        <f t="shared" si="7"/>
        <v>398.98</v>
      </c>
      <c r="BK6" s="22">
        <f t="shared" si="7"/>
        <v>418.68</v>
      </c>
      <c r="BL6" s="22">
        <f t="shared" si="7"/>
        <v>395.68</v>
      </c>
      <c r="BM6" s="22">
        <f t="shared" si="7"/>
        <v>403.72</v>
      </c>
      <c r="BN6" s="22">
        <f t="shared" si="7"/>
        <v>400.21</v>
      </c>
      <c r="BO6" s="21" t="str">
        <f>IF(BO7="","",IF(BO7="-","【-】","【"&amp;SUBSTITUTE(TEXT(BO7,"#,##0.00"),"-","△")&amp;"】"))</f>
        <v>【265.93】</v>
      </c>
      <c r="BP6" s="22">
        <f>IF(BP7="",NA(),BP7)</f>
        <v>110.79</v>
      </c>
      <c r="BQ6" s="22">
        <f t="shared" ref="BQ6:BY6" si="8">IF(BQ7="",NA(),BQ7)</f>
        <v>115.91</v>
      </c>
      <c r="BR6" s="22">
        <f t="shared" si="8"/>
        <v>115.12</v>
      </c>
      <c r="BS6" s="22">
        <f t="shared" si="8"/>
        <v>111.06</v>
      </c>
      <c r="BT6" s="22">
        <f t="shared" si="8"/>
        <v>106.76</v>
      </c>
      <c r="BU6" s="22">
        <f t="shared" si="8"/>
        <v>98.64</v>
      </c>
      <c r="BV6" s="22">
        <f t="shared" si="8"/>
        <v>94.78</v>
      </c>
      <c r="BW6" s="22">
        <f t="shared" si="8"/>
        <v>97.59</v>
      </c>
      <c r="BX6" s="22">
        <f t="shared" si="8"/>
        <v>92.17</v>
      </c>
      <c r="BY6" s="22">
        <f t="shared" si="8"/>
        <v>92.83</v>
      </c>
      <c r="BZ6" s="21" t="str">
        <f>IF(BZ7="","",IF(BZ7="-","【-】","【"&amp;SUBSTITUTE(TEXT(BZ7,"#,##0.00"),"-","△")&amp;"】"))</f>
        <v>【97.82】</v>
      </c>
      <c r="CA6" s="22">
        <f>IF(CA7="",NA(),CA7)</f>
        <v>114.56</v>
      </c>
      <c r="CB6" s="22">
        <f t="shared" ref="CB6:CJ6" si="9">IF(CB7="",NA(),CB7)</f>
        <v>109.1</v>
      </c>
      <c r="CC6" s="22">
        <f t="shared" si="9"/>
        <v>110.13</v>
      </c>
      <c r="CD6" s="22">
        <f t="shared" si="9"/>
        <v>114.25</v>
      </c>
      <c r="CE6" s="22">
        <f t="shared" si="9"/>
        <v>119.24</v>
      </c>
      <c r="CF6" s="22">
        <f t="shared" si="9"/>
        <v>178.92</v>
      </c>
      <c r="CG6" s="22">
        <f t="shared" si="9"/>
        <v>181.3</v>
      </c>
      <c r="CH6" s="22">
        <f t="shared" si="9"/>
        <v>181.71</v>
      </c>
      <c r="CI6" s="22">
        <f t="shared" si="9"/>
        <v>188.51</v>
      </c>
      <c r="CJ6" s="22">
        <f t="shared" si="9"/>
        <v>189.43</v>
      </c>
      <c r="CK6" s="21" t="str">
        <f>IF(CK7="","",IF(CK7="-","【-】","【"&amp;SUBSTITUTE(TEXT(CK7,"#,##0.00"),"-","△")&amp;"】"))</f>
        <v>【177.56】</v>
      </c>
      <c r="CL6" s="22">
        <f>IF(CL7="",NA(),CL7)</f>
        <v>49.58</v>
      </c>
      <c r="CM6" s="22">
        <f t="shared" ref="CM6:CU6" si="10">IF(CM7="",NA(),CM7)</f>
        <v>50.17</v>
      </c>
      <c r="CN6" s="22">
        <f t="shared" si="10"/>
        <v>49.26</v>
      </c>
      <c r="CO6" s="22">
        <f t="shared" si="10"/>
        <v>49.15</v>
      </c>
      <c r="CP6" s="22">
        <f t="shared" si="10"/>
        <v>47.26</v>
      </c>
      <c r="CQ6" s="22">
        <f t="shared" si="10"/>
        <v>55.14</v>
      </c>
      <c r="CR6" s="22">
        <f t="shared" si="10"/>
        <v>55.89</v>
      </c>
      <c r="CS6" s="22">
        <f t="shared" si="10"/>
        <v>55.72</v>
      </c>
      <c r="CT6" s="22">
        <f t="shared" si="10"/>
        <v>55.31</v>
      </c>
      <c r="CU6" s="22">
        <f t="shared" si="10"/>
        <v>55.14</v>
      </c>
      <c r="CV6" s="21" t="str">
        <f>IF(CV7="","",IF(CV7="-","【-】","【"&amp;SUBSTITUTE(TEXT(CV7,"#,##0.00"),"-","△")&amp;"】"))</f>
        <v>【59.81】</v>
      </c>
      <c r="CW6" s="22">
        <f>IF(CW7="",NA(),CW7)</f>
        <v>83.84</v>
      </c>
      <c r="CX6" s="22">
        <f t="shared" ref="CX6:DF6" si="11">IF(CX7="",NA(),CX7)</f>
        <v>83.18</v>
      </c>
      <c r="CY6" s="22">
        <f t="shared" si="11"/>
        <v>83.52</v>
      </c>
      <c r="CZ6" s="22">
        <f t="shared" si="11"/>
        <v>83.64</v>
      </c>
      <c r="DA6" s="22">
        <f t="shared" si="11"/>
        <v>85.5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49.45</v>
      </c>
      <c r="DI6" s="22">
        <f t="shared" ref="DI6:DQ6" si="12">IF(DI7="",NA(),DI7)</f>
        <v>47.5</v>
      </c>
      <c r="DJ6" s="22">
        <f t="shared" si="12"/>
        <v>46.71</v>
      </c>
      <c r="DK6" s="22">
        <f t="shared" si="12"/>
        <v>45.69</v>
      </c>
      <c r="DL6" s="22">
        <f t="shared" si="12"/>
        <v>45.44</v>
      </c>
      <c r="DM6" s="22">
        <f t="shared" si="12"/>
        <v>49.92</v>
      </c>
      <c r="DN6" s="22">
        <f t="shared" si="12"/>
        <v>50.63</v>
      </c>
      <c r="DO6" s="22">
        <f t="shared" si="12"/>
        <v>51.29</v>
      </c>
      <c r="DP6" s="22">
        <f t="shared" si="12"/>
        <v>52.2</v>
      </c>
      <c r="DQ6" s="22">
        <f t="shared" si="12"/>
        <v>52.7</v>
      </c>
      <c r="DR6" s="21" t="str">
        <f>IF(DR7="","",IF(DR7="-","【-】","【"&amp;SUBSTITUTE(TEXT(DR7,"#,##0.00"),"-","△")&amp;"】"))</f>
        <v>【52.02】</v>
      </c>
      <c r="DS6" s="22">
        <f>IF(DS7="",NA(),DS7)</f>
        <v>21.19</v>
      </c>
      <c r="DT6" s="22">
        <f t="shared" ref="DT6:EB6" si="13">IF(DT7="",NA(),DT7)</f>
        <v>23.1</v>
      </c>
      <c r="DU6" s="22">
        <f t="shared" si="13"/>
        <v>23.44</v>
      </c>
      <c r="DV6" s="22">
        <f t="shared" si="13"/>
        <v>40.07</v>
      </c>
      <c r="DW6" s="22">
        <f t="shared" si="13"/>
        <v>54.17</v>
      </c>
      <c r="DX6" s="22">
        <f t="shared" si="13"/>
        <v>16.88</v>
      </c>
      <c r="DY6" s="22">
        <f t="shared" si="13"/>
        <v>18.28</v>
      </c>
      <c r="DZ6" s="22">
        <f t="shared" si="13"/>
        <v>19.61</v>
      </c>
      <c r="EA6" s="22">
        <f t="shared" si="13"/>
        <v>20.73</v>
      </c>
      <c r="EB6" s="22">
        <f t="shared" si="13"/>
        <v>22.86</v>
      </c>
      <c r="EC6" s="21" t="str">
        <f>IF(EC7="","",IF(EC7="-","【-】","【"&amp;SUBSTITUTE(TEXT(EC7,"#,##0.00"),"-","△")&amp;"】"))</f>
        <v>【25.37】</v>
      </c>
      <c r="ED6" s="22">
        <f>IF(ED7="",NA(),ED7)</f>
        <v>0.59</v>
      </c>
      <c r="EE6" s="22">
        <f t="shared" ref="EE6:EM6" si="14">IF(EE7="",NA(),EE7)</f>
        <v>0.79</v>
      </c>
      <c r="EF6" s="22">
        <f t="shared" si="14"/>
        <v>1.45</v>
      </c>
      <c r="EG6" s="22">
        <f t="shared" si="14"/>
        <v>1.07</v>
      </c>
      <c r="EH6" s="22">
        <f t="shared" si="14"/>
        <v>1.07</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392057</v>
      </c>
      <c r="D7" s="24">
        <v>46</v>
      </c>
      <c r="E7" s="24">
        <v>1</v>
      </c>
      <c r="F7" s="24">
        <v>0</v>
      </c>
      <c r="G7" s="24">
        <v>1</v>
      </c>
      <c r="H7" s="24" t="s">
        <v>93</v>
      </c>
      <c r="I7" s="24" t="s">
        <v>94</v>
      </c>
      <c r="J7" s="24" t="s">
        <v>95</v>
      </c>
      <c r="K7" s="24" t="s">
        <v>96</v>
      </c>
      <c r="L7" s="24" t="s">
        <v>97</v>
      </c>
      <c r="M7" s="24" t="s">
        <v>98</v>
      </c>
      <c r="N7" s="25" t="s">
        <v>99</v>
      </c>
      <c r="O7" s="25">
        <v>55.49</v>
      </c>
      <c r="P7" s="25">
        <v>96.43</v>
      </c>
      <c r="Q7" s="25">
        <v>2373</v>
      </c>
      <c r="R7" s="25">
        <v>25975</v>
      </c>
      <c r="S7" s="25">
        <v>91.5</v>
      </c>
      <c r="T7" s="25">
        <v>283.88</v>
      </c>
      <c r="U7" s="25">
        <v>24926</v>
      </c>
      <c r="V7" s="25">
        <v>25.6</v>
      </c>
      <c r="W7" s="25">
        <v>973.67</v>
      </c>
      <c r="X7" s="25">
        <v>110.76</v>
      </c>
      <c r="Y7" s="25">
        <v>115.24</v>
      </c>
      <c r="Z7" s="25">
        <v>114.62</v>
      </c>
      <c r="AA7" s="25">
        <v>111.07</v>
      </c>
      <c r="AB7" s="25">
        <v>107.17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914.86</v>
      </c>
      <c r="AU7" s="25">
        <v>558.88</v>
      </c>
      <c r="AV7" s="25">
        <v>622.39</v>
      </c>
      <c r="AW7" s="25">
        <v>521.11</v>
      </c>
      <c r="AX7" s="25">
        <v>738.25</v>
      </c>
      <c r="AY7" s="25">
        <v>379.08</v>
      </c>
      <c r="AZ7" s="25">
        <v>367.55</v>
      </c>
      <c r="BA7" s="25">
        <v>378.56</v>
      </c>
      <c r="BB7" s="25">
        <v>364.46</v>
      </c>
      <c r="BC7" s="25">
        <v>338.89</v>
      </c>
      <c r="BD7" s="25">
        <v>243.36</v>
      </c>
      <c r="BE7" s="25">
        <v>672.28</v>
      </c>
      <c r="BF7" s="25">
        <v>738.39</v>
      </c>
      <c r="BG7" s="25">
        <v>789.95</v>
      </c>
      <c r="BH7" s="25">
        <v>840.98</v>
      </c>
      <c r="BI7" s="25">
        <v>868.42</v>
      </c>
      <c r="BJ7" s="25">
        <v>398.98</v>
      </c>
      <c r="BK7" s="25">
        <v>418.68</v>
      </c>
      <c r="BL7" s="25">
        <v>395.68</v>
      </c>
      <c r="BM7" s="25">
        <v>403.72</v>
      </c>
      <c r="BN7" s="25">
        <v>400.21</v>
      </c>
      <c r="BO7" s="25">
        <v>265.93</v>
      </c>
      <c r="BP7" s="25">
        <v>110.79</v>
      </c>
      <c r="BQ7" s="25">
        <v>115.91</v>
      </c>
      <c r="BR7" s="25">
        <v>115.12</v>
      </c>
      <c r="BS7" s="25">
        <v>111.06</v>
      </c>
      <c r="BT7" s="25">
        <v>106.76</v>
      </c>
      <c r="BU7" s="25">
        <v>98.64</v>
      </c>
      <c r="BV7" s="25">
        <v>94.78</v>
      </c>
      <c r="BW7" s="25">
        <v>97.59</v>
      </c>
      <c r="BX7" s="25">
        <v>92.17</v>
      </c>
      <c r="BY7" s="25">
        <v>92.83</v>
      </c>
      <c r="BZ7" s="25">
        <v>97.82</v>
      </c>
      <c r="CA7" s="25">
        <v>114.56</v>
      </c>
      <c r="CB7" s="25">
        <v>109.1</v>
      </c>
      <c r="CC7" s="25">
        <v>110.13</v>
      </c>
      <c r="CD7" s="25">
        <v>114.25</v>
      </c>
      <c r="CE7" s="25">
        <v>119.24</v>
      </c>
      <c r="CF7" s="25">
        <v>178.92</v>
      </c>
      <c r="CG7" s="25">
        <v>181.3</v>
      </c>
      <c r="CH7" s="25">
        <v>181.71</v>
      </c>
      <c r="CI7" s="25">
        <v>188.51</v>
      </c>
      <c r="CJ7" s="25">
        <v>189.43</v>
      </c>
      <c r="CK7" s="25">
        <v>177.56</v>
      </c>
      <c r="CL7" s="25">
        <v>49.58</v>
      </c>
      <c r="CM7" s="25">
        <v>50.17</v>
      </c>
      <c r="CN7" s="25">
        <v>49.26</v>
      </c>
      <c r="CO7" s="25">
        <v>49.15</v>
      </c>
      <c r="CP7" s="25">
        <v>47.26</v>
      </c>
      <c r="CQ7" s="25">
        <v>55.14</v>
      </c>
      <c r="CR7" s="25">
        <v>55.89</v>
      </c>
      <c r="CS7" s="25">
        <v>55.72</v>
      </c>
      <c r="CT7" s="25">
        <v>55.31</v>
      </c>
      <c r="CU7" s="25">
        <v>55.14</v>
      </c>
      <c r="CV7" s="25">
        <v>59.81</v>
      </c>
      <c r="CW7" s="25">
        <v>83.84</v>
      </c>
      <c r="CX7" s="25">
        <v>83.18</v>
      </c>
      <c r="CY7" s="25">
        <v>83.52</v>
      </c>
      <c r="CZ7" s="25">
        <v>83.64</v>
      </c>
      <c r="DA7" s="25">
        <v>85.5</v>
      </c>
      <c r="DB7" s="25">
        <v>81.39</v>
      </c>
      <c r="DC7" s="25">
        <v>81.27</v>
      </c>
      <c r="DD7" s="25">
        <v>81.260000000000005</v>
      </c>
      <c r="DE7" s="25">
        <v>80.36</v>
      </c>
      <c r="DF7" s="25">
        <v>80.13</v>
      </c>
      <c r="DG7" s="25">
        <v>89.42</v>
      </c>
      <c r="DH7" s="25">
        <v>49.45</v>
      </c>
      <c r="DI7" s="25">
        <v>47.5</v>
      </c>
      <c r="DJ7" s="25">
        <v>46.71</v>
      </c>
      <c r="DK7" s="25">
        <v>45.69</v>
      </c>
      <c r="DL7" s="25">
        <v>45.44</v>
      </c>
      <c r="DM7" s="25">
        <v>49.92</v>
      </c>
      <c r="DN7" s="25">
        <v>50.63</v>
      </c>
      <c r="DO7" s="25">
        <v>51.29</v>
      </c>
      <c r="DP7" s="25">
        <v>52.2</v>
      </c>
      <c r="DQ7" s="25">
        <v>52.7</v>
      </c>
      <c r="DR7" s="25">
        <v>52.02</v>
      </c>
      <c r="DS7" s="25">
        <v>21.19</v>
      </c>
      <c r="DT7" s="25">
        <v>23.1</v>
      </c>
      <c r="DU7" s="25">
        <v>23.44</v>
      </c>
      <c r="DV7" s="25">
        <v>40.07</v>
      </c>
      <c r="DW7" s="25">
        <v>54.17</v>
      </c>
      <c r="DX7" s="25">
        <v>16.88</v>
      </c>
      <c r="DY7" s="25">
        <v>18.28</v>
      </c>
      <c r="DZ7" s="25">
        <v>19.61</v>
      </c>
      <c r="EA7" s="25">
        <v>20.73</v>
      </c>
      <c r="EB7" s="25">
        <v>22.86</v>
      </c>
      <c r="EC7" s="25">
        <v>25.37</v>
      </c>
      <c r="ED7" s="25">
        <v>0.59</v>
      </c>
      <c r="EE7" s="25">
        <v>0.79</v>
      </c>
      <c r="EF7" s="25">
        <v>1.45</v>
      </c>
      <c r="EG7" s="25">
        <v>1.07</v>
      </c>
      <c r="EH7" s="25">
        <v>1.07</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吉本大介</cp:lastModifiedBy>
  <cp:lastPrinted>2025-01-28T04:18:00Z</cp:lastPrinted>
  <dcterms:created xsi:type="dcterms:W3CDTF">2025-01-24T06:54:23Z</dcterms:created>
  <dcterms:modified xsi:type="dcterms:W3CDTF">2025-01-28T04:18:20Z</dcterms:modified>
  <cp:category/>
</cp:coreProperties>
</file>