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5_土佐市\下水道\"/>
    </mc:Choice>
  </mc:AlternateContent>
  <workbookProtection workbookAlgorithmName="SHA-512" workbookHashValue="lbT707AqM8MpjX0eM1WXZGjneWXO4Fh7cdv2x//C/1jRj+1pXernmDFt9pktJplk/zCR3pCWHV1/nnCVBMeuXw==" workbookSaltValue="Qhl7SFU8V0bqqp9Wu+EBGQ==" workbookSpinCount="100000" lockStructure="1"/>
  <bookViews>
    <workbookView xWindow="0" yWindow="0" windowWidth="23040" windowHeight="9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<sst xmlns="http://schemas.openxmlformats.org/spreadsheetml/2006/main" count="236" uniqueCount="116">
  <si>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</si>
  <si>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</si>
  <si>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</si>
  <si>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</si>
  <si>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</si>
  <si>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</si>
  <si>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</si>
  <si>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</si>
  <si>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</si>
  <si>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</si>
  <si>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</si>
  <si>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</si>
  <si>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</si>
  <si>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</si>
  <si>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</si>
  <si>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</si>
  <si>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</si>
  <si>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</si>
  <si>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</si>
  <si>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</si>
  <si>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</si>
  <si>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</si>
  <si>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高知県　土佐市</t>
  </si>
  <si>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</si>
  <si>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</si>
  <si>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</si>
  <si>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</si>
  <si>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</si>
  <si>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</si>
  <si>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</si>
  <si>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</si>
  <si>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</si>
  <si>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</si>
  <si>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</si>
  <si>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</si>
  <si>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</si>
  <si>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</si>
  <si>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</si>
  <si>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</si>
  <si>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</si>
  <si>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</si>
  <si>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</si>
  <si>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</si>
  <si>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</si>
  <si>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</si>
  <si>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</si>
  <si>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</si>
  <si>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</si>
  <si>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</si>
  <si>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</si>
  <si>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</si>
  <si>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</si>
  <si>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</si>
  <si>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</si>
  <si>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</si>
  <si>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</si>
  <si>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</si>
  <si>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</si>
  <si>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</si>
  <si>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</si>
  <si>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</si>
  <si>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</si>
  <si>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</si>
  <si>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</si>
  <si>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</si>
  <si>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</si>
  <si>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</si>
  <si>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</si>
  <si>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</si>
  <si>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</si>
  <si>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</si>
  <si>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</si>
  <si>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</si>
  <si>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</si>
  <si>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</si>
  <si>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</si>
  <si>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</si>
  <si>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</si>
  <si>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</si>
  <si>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</si>
  <si>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</si>
  <si>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</si>
  <si>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</si>
  <si>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</si>
  <si>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</si>
  <si>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</si>
  <si>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</si>
  <si>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</si>
  <si>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</si>
  <si>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</si>
  <si>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</si>
  <si>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</si>
  <si>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</si>
  <si>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</si>
  <si>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</si>
  <si>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</si>
  <si>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</si>
  <si>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</si>
  <si>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</si>
  <si>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</si>
  <si>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</si>
  <si>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</si>
  <si>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</si>
  <si>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</si>
  <si>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</si>
  <si>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</si>
  <si>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</si>
  <si>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</si>
  <si>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</si>
  <si>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</si>
  <si>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</si>
  <si>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</si>
  <si>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</si>
  <si>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経費回収率は平均値より、高値であるが、経費を使用料収入では賄えておらず、一般会計からの繰入に依存している。
　汚水処理原価は、類似団体と比較し低いが、長寿命化を見据えた計画的な設備投資は行えていない。費用は、必要最低限の修繕を行うなど、施設の維持管理が主である。
　市内の農業集落排水施設は、１地区のみで加入率は82％、加入者の水洗化率は100％となっている。同地区の住民の増加は見込めず、料金収入の増加は難しい。</t>
  </si>
  <si>
    <t>　施設が老朽化しており、維持修繕費の増加が見込まれる。
　直近の施設機能診断調査の実施が平成25年度であり、10年が経過している。現状の機能診断調査及び計画的な設備修繕による施設の長寿命化の検討が必要である。</t>
  </si>
  <si>
    <r>
      <t>　平成14年の供用開始から、20年以上が経過している。電気、機械などの主要な設備や</t>
    </r>
    <r>
      <rPr>
        <sz val="11"/>
        <color theme="1"/>
        <rFont val="ＭＳ ゴシック"/>
        <family val="3"/>
        <charset val="128"/>
      </rPr>
      <t>管路、ポンプ、マンホールなどの老朽化が危惧され、現状の機能診断調査及び計画的な設備修繕の検討が必要である。</t>
    </r>
    <rPh sb="41" eb="43">
      <t>カンロ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</si>
</sst>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11"/>
      <color theme="1"/>
      <name val="ＭＳ 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C5-4B03-8E19-5C60CDB03C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FC5-4B03-8E19-5C60CDB03C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39.46</c:v>
                </c:pt>
                <c:pt idx="1">
                  <c:v>33.909999999999997</c:v>
                </c:pt>
                <c:pt idx="2">
                  <c:v>37.57</c:v>
                </c:pt>
                <c:pt idx="3">
                  <c:v>31.75</c:v>
                </c:pt>
                <c:pt idx="4">
                  <c:v>24.79</c:v>
                </c:pt>
              </c:numCache>
            </c:numRef>
          </c:val>
          <c:extLst>
            <c:ext xmlns:c16="http://schemas.microsoft.com/office/drawing/2014/chart" uri="{C3380CC4-5D6E-409C-BE32-E72D297353CC}">
              <c16:uniqueId val="{00000000-C31B-48AE-9C6A-46180E654A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B-48AE-9C6A-46180E654A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F-42C8-88A0-F72114C568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F-42C8-88A0-F72114C568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8-4942-A022-33D7ACF2BF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8-4942-A022-33D7ACF2BF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8-4D27-AAD3-AB01B1FA0C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8-4D27-AAD3-AB01B1FA0C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2-4DC4-A8B1-D02843FFF4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2-4DC4-A8B1-D02843FFF4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99-4CD3-B5C3-CB3F87D189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E99-4CD3-B5C3-CB3F87D189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58.5</c:v>
                </c:pt>
                <c:pt idx="1">
                  <c:v>77.95</c:v>
                </c:pt>
                <c:pt idx="2">
                  <c:v>55.7</c:v>
                </c:pt>
                <c:pt idx="3">
                  <c:v>72.41</c:v>
                </c:pt>
                <c:pt idx="4">
                  <c:v>97.01</c:v>
                </c:pt>
              </c:numCache>
            </c:numRef>
          </c:val>
          <c:extLst>
            <c:ext xmlns:c16="http://schemas.microsoft.com/office/drawing/2014/chart" uri="{C3380CC4-5D6E-409C-BE32-E72D297353CC}">
              <c16:uniqueId val="{00000000-2FF4-48F5-B38D-4561A0D4C7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FF4-48F5-B38D-4561A0D4C7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135.6</c:v>
                </c:pt>
                <c:pt idx="1">
                  <c:v>100.52</c:v>
                </c:pt>
                <c:pt idx="2">
                  <c:v>141.49</c:v>
                </c:pt>
                <c:pt idx="3">
                  <c:v>95.44</c:v>
                </c:pt>
                <c:pt idx="4">
                  <c:v>63.68</c:v>
                </c:pt>
              </c:numCache>
            </c:numRef>
          </c:val>
          <c:extLst>
            <c:ext xmlns:c16="http://schemas.microsoft.com/office/drawing/2014/chart" uri="{C3380CC4-5D6E-409C-BE32-E72D297353CC}">
              <c16:uniqueId val="{00000000-4CE1-4520-8B80-1DD92B86D1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CE1-4520-8B80-1DD92B86D1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88.06</c:v>
                </c:pt>
                <c:pt idx="1">
                  <c:v>88.06</c:v>
                </c:pt>
                <c:pt idx="2">
                  <c:v>88.06</c:v>
                </c:pt>
                <c:pt idx="3">
                  <c:v>88.06</c:v>
                </c:pt>
                <c:pt idx="4">
                  <c:v>88.06</c:v>
                </c:pt>
              </c:numCache>
            </c:numRef>
          </c:val>
          <c:extLst>
            <c:ext xmlns:c16="http://schemas.microsoft.com/office/drawing/2014/chart" uri="{C3380CC4-5D6E-409C-BE32-E72D297353CC}">
              <c16:uniqueId val="{00000000-FD29-4D64-8488-CCECEC8E5F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D29-4D64-8488-CCECEC8E5F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2-4BF1-AA0C-74735547BA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DB2-4BF1-AA0C-74735547BA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workbookViewId="0">
      <selection activeCell="CE57" sqref="CE57"/>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高知県　土佐市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6</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法非適用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25975</v>
      </c>
      <c r="AM8" s="35"/>
      <c r="AN8" s="35"/>
      <c r="AO8" s="35"/>
      <c r="AP8" s="35"/>
      <c r="AQ8" s="35"/>
      <c r="AR8" s="35"/>
      <c r="AS8" s="35"/>
      <c r="AT8" s="36">
        <f>データ!T6</f>
        <v>91.5</v>
      </c>
      <c r="AU8" s="36"/>
      <c r="AV8" s="36"/>
      <c r="AW8" s="36"/>
      <c r="AX8" s="36"/>
      <c r="AY8" s="36"/>
      <c r="AZ8" s="36"/>
      <c r="BA8" s="36"/>
      <c r="BB8" s="36">
        <f>データ!U6</f>
        <v>283.88</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24</v>
      </c>
      <c r="C9" s="29"/>
      <c r="D9" s="29"/>
      <c r="E9" s="29"/>
      <c r="F9" s="29"/>
      <c r="G9" s="29"/>
      <c r="H9" s="29"/>
      <c r="I9" s="29" t="s">
        <v>25</v>
      </c>
      <c r="J9" s="29"/>
      <c r="K9" s="29"/>
      <c r="L9" s="29"/>
      <c r="M9" s="29"/>
      <c r="N9" s="29"/>
      <c r="O9" s="29"/>
      <c r="P9" s="29" t="s">
        <v>26</v>
      </c>
      <c r="Q9" s="29"/>
      <c r="R9" s="29"/>
      <c r="S9" s="29"/>
      <c r="T9" s="29"/>
      <c r="U9" s="29"/>
      <c r="V9" s="29"/>
      <c r="W9" s="29" t="s">
        <v>29</v>
      </c>
      <c r="X9" s="29"/>
      <c r="Y9" s="29"/>
      <c r="Z9" s="29"/>
      <c r="AA9" s="29"/>
      <c r="AB9" s="29"/>
      <c r="AC9" s="29"/>
      <c r="AD9" s="29" t="s">
        <v>23</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5</v>
      </c>
      <c r="BC9" s="29"/>
      <c r="BD9" s="29"/>
      <c r="BE9" s="29"/>
      <c r="BF9" s="29"/>
      <c r="BG9" s="29"/>
      <c r="BH9" s="29"/>
      <c r="BI9" s="29"/>
      <c r="BJ9" s="3"/>
      <c r="BK9" s="3"/>
      <c r="BL9" s="41" t="s">
        <v>34</v>
      </c>
      <c r="BM9" s="42"/>
      <c r="BN9" s="43" t="s">
        <v>36</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0.56999999999999995</v>
      </c>
      <c r="Q10" s="36"/>
      <c r="R10" s="36"/>
      <c r="S10" s="36"/>
      <c r="T10" s="36"/>
      <c r="U10" s="36"/>
      <c r="V10" s="36"/>
      <c r="W10" s="36">
        <f>データ!Q6</f>
        <v>100</v>
      </c>
      <c r="X10" s="36"/>
      <c r="Y10" s="36"/>
      <c r="Z10" s="36"/>
      <c r="AA10" s="36"/>
      <c r="AB10" s="36"/>
      <c r="AC10" s="36"/>
      <c r="AD10" s="35">
        <f>データ!R6</f>
        <v>2550</v>
      </c>
      <c r="AE10" s="35"/>
      <c r="AF10" s="35"/>
      <c r="AG10" s="35"/>
      <c r="AH10" s="35"/>
      <c r="AI10" s="35"/>
      <c r="AJ10" s="35"/>
      <c r="AK10" s="2"/>
      <c r="AL10" s="35">
        <f>データ!V6</f>
        <v>148</v>
      </c>
      <c r="AM10" s="35"/>
      <c r="AN10" s="35"/>
      <c r="AO10" s="35"/>
      <c r="AP10" s="35"/>
      <c r="AQ10" s="35"/>
      <c r="AR10" s="35"/>
      <c r="AS10" s="35"/>
      <c r="AT10" s="36">
        <f>データ!W6</f>
        <v>7.0000000000000007E-2</v>
      </c>
      <c r="AU10" s="36"/>
      <c r="AV10" s="36"/>
      <c r="AW10" s="36"/>
      <c r="AX10" s="36"/>
      <c r="AY10" s="36"/>
      <c r="AZ10" s="36"/>
      <c r="BA10" s="36"/>
      <c r="BB10" s="36">
        <f>データ!X6</f>
        <v>2114.29</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40</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31</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43</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115</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79"/>
      <c r="BN58" s="79"/>
      <c r="BO58" s="79"/>
      <c r="BP58" s="79"/>
      <c r="BQ58" s="79"/>
      <c r="BR58" s="79"/>
      <c r="BS58" s="79"/>
      <c r="BT58" s="79"/>
      <c r="BU58" s="79"/>
      <c r="BV58" s="79"/>
      <c r="BW58" s="79"/>
      <c r="BX58" s="79"/>
      <c r="BY58" s="79"/>
      <c r="BZ58" s="80"/>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79"/>
      <c r="BN59" s="79"/>
      <c r="BO59" s="79"/>
      <c r="BP59" s="79"/>
      <c r="BQ59" s="79"/>
      <c r="BR59" s="79"/>
      <c r="BS59" s="79"/>
      <c r="BT59" s="79"/>
      <c r="BU59" s="79"/>
      <c r="BV59" s="79"/>
      <c r="BW59" s="79"/>
      <c r="BX59" s="79"/>
      <c r="BY59" s="79"/>
      <c r="BZ59" s="80"/>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79"/>
      <c r="BN60" s="79"/>
      <c r="BO60" s="79"/>
      <c r="BP60" s="79"/>
      <c r="BQ60" s="79"/>
      <c r="BR60" s="79"/>
      <c r="BS60" s="79"/>
      <c r="BT60" s="79"/>
      <c r="BU60" s="79"/>
      <c r="BV60" s="79"/>
      <c r="BW60" s="79"/>
      <c r="BX60" s="79"/>
      <c r="BY60" s="79"/>
      <c r="BZ60" s="8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15">
      <c r="C84" s="2"/>
    </row>
    <row r="85" spans="1:78" hidden="1" x14ac:dyDescent="0.15">
      <c r="B85" s="6" t="s">
        <v>45</v>
      </c>
      <c r="C85" s="6"/>
      <c r="D85" s="6"/>
      <c r="E85" s="6" t="s">
        <v>47</v>
      </c>
      <c r="F85" s="6" t="s">
        <v>48</v>
      </c>
      <c r="G85" s="6" t="s">
        <v>49</v>
      </c>
      <c r="H85" s="6" t="s">
        <v>42</v>
      </c>
      <c r="I85" s="6" t="s">
        <v>11</v>
      </c>
      <c r="J85" s="6" t="s">
        <v>50</v>
      </c>
      <c r="K85" s="6" t="s">
        <v>51</v>
      </c>
      <c r="L85" s="6" t="s">
        <v>4</v>
      </c>
      <c r="M85" s="6" t="s">
        <v>35</v>
      </c>
      <c r="N85" s="6" t="s">
        <v>52</v>
      </c>
      <c r="O85" s="6" t="s">
        <v>54</v>
      </c>
    </row>
    <row r="86" spans="1:78" hidden="1" x14ac:dyDescent="0.15">
      <c r="B86" s="6"/>
      <c r="C86" s="6"/>
      <c r="D86" s="6"/>
      <c r="E86" s="6" t="str">
        <f>データ!AI6</f>
        <v/>
      </c>
      <c r="F86" s="6" t="s">
        <v>39</v>
      </c>
      <c r="G86" s="6" t="s">
        <v>39</v>
      </c>
      <c r="H86" s="6" t="str">
        <f>データ!BP6</f>
        <v>【785.10】</v>
      </c>
      <c r="I86" s="6" t="str">
        <f>データ!CA6</f>
        <v>【56.93】</v>
      </c>
      <c r="J86" s="6" t="str">
        <f>データ!CL6</f>
        <v>【271.15】</v>
      </c>
      <c r="K86" s="6" t="str">
        <f>データ!CW6</f>
        <v>【49.87】</v>
      </c>
      <c r="L86" s="6" t="str">
        <f>データ!DH6</f>
        <v>【87.54】</v>
      </c>
      <c r="M86" s="6" t="s">
        <v>39</v>
      </c>
      <c r="N86" s="6" t="s">
        <v>39</v>
      </c>
      <c r="O86" s="6" t="str">
        <f>データ!EO6</f>
        <v>【0.02】</v>
      </c>
    </row>
  </sheetData>
  <sheetProtection algorithmName="SHA-512" hashValue="fagvia/T/CmYmAcSkWdQyBRxzSEvxCRJapH9LtsR3jvWbi8S2vu999arCOYdEPRiyHL4ACIa5AzGEabQc8qp3A==" saltValue="Y5aRG/QirhWAMEegrWdDD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20</v>
      </c>
      <c r="B3" s="16" t="s">
        <v>2</v>
      </c>
      <c r="C3" s="16" t="s">
        <v>59</v>
      </c>
      <c r="D3" s="16" t="s">
        <v>60</v>
      </c>
      <c r="E3" s="16" t="s">
        <v>8</v>
      </c>
      <c r="F3" s="16" t="s">
        <v>7</v>
      </c>
      <c r="G3" s="16" t="s">
        <v>28</v>
      </c>
      <c r="H3" s="73" t="s">
        <v>56</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61</v>
      </c>
      <c r="B4" s="17"/>
      <c r="C4" s="17"/>
      <c r="D4" s="17"/>
      <c r="E4" s="17"/>
      <c r="F4" s="17"/>
      <c r="G4" s="17"/>
      <c r="H4" s="76"/>
      <c r="I4" s="77"/>
      <c r="J4" s="77"/>
      <c r="K4" s="77"/>
      <c r="L4" s="77"/>
      <c r="M4" s="77"/>
      <c r="N4" s="77"/>
      <c r="O4" s="77"/>
      <c r="P4" s="77"/>
      <c r="Q4" s="77"/>
      <c r="R4" s="77"/>
      <c r="S4" s="77"/>
      <c r="T4" s="77"/>
      <c r="U4" s="77"/>
      <c r="V4" s="77"/>
      <c r="W4" s="77"/>
      <c r="X4" s="78"/>
      <c r="Y4" s="72" t="s">
        <v>27</v>
      </c>
      <c r="Z4" s="72"/>
      <c r="AA4" s="72"/>
      <c r="AB4" s="72"/>
      <c r="AC4" s="72"/>
      <c r="AD4" s="72"/>
      <c r="AE4" s="72"/>
      <c r="AF4" s="72"/>
      <c r="AG4" s="72"/>
      <c r="AH4" s="72"/>
      <c r="AI4" s="72"/>
      <c r="AJ4" s="72" t="s">
        <v>46</v>
      </c>
      <c r="AK4" s="72"/>
      <c r="AL4" s="72"/>
      <c r="AM4" s="72"/>
      <c r="AN4" s="72"/>
      <c r="AO4" s="72"/>
      <c r="AP4" s="72"/>
      <c r="AQ4" s="72"/>
      <c r="AR4" s="72"/>
      <c r="AS4" s="72"/>
      <c r="AT4" s="72"/>
      <c r="AU4" s="72" t="s">
        <v>30</v>
      </c>
      <c r="AV4" s="72"/>
      <c r="AW4" s="72"/>
      <c r="AX4" s="72"/>
      <c r="AY4" s="72"/>
      <c r="AZ4" s="72"/>
      <c r="BA4" s="72"/>
      <c r="BB4" s="72"/>
      <c r="BC4" s="72"/>
      <c r="BD4" s="72"/>
      <c r="BE4" s="72"/>
      <c r="BF4" s="72" t="s">
        <v>63</v>
      </c>
      <c r="BG4" s="72"/>
      <c r="BH4" s="72"/>
      <c r="BI4" s="72"/>
      <c r="BJ4" s="72"/>
      <c r="BK4" s="72"/>
      <c r="BL4" s="72"/>
      <c r="BM4" s="72"/>
      <c r="BN4" s="72"/>
      <c r="BO4" s="72"/>
      <c r="BP4" s="72"/>
      <c r="BQ4" s="72" t="s">
        <v>0</v>
      </c>
      <c r="BR4" s="72"/>
      <c r="BS4" s="72"/>
      <c r="BT4" s="72"/>
      <c r="BU4" s="72"/>
      <c r="BV4" s="72"/>
      <c r="BW4" s="72"/>
      <c r="BX4" s="72"/>
      <c r="BY4" s="72"/>
      <c r="BZ4" s="72"/>
      <c r="CA4" s="72"/>
      <c r="CB4" s="72" t="s">
        <v>62</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8"/>
      <c r="C5" s="18"/>
      <c r="D5" s="18"/>
      <c r="E5" s="18"/>
      <c r="F5" s="18"/>
      <c r="G5" s="18"/>
      <c r="H5" s="22" t="s">
        <v>58</v>
      </c>
      <c r="I5" s="22" t="s">
        <v>71</v>
      </c>
      <c r="J5" s="22" t="s">
        <v>72</v>
      </c>
      <c r="K5" s="22" t="s">
        <v>73</v>
      </c>
      <c r="L5" s="22" t="s">
        <v>74</v>
      </c>
      <c r="M5" s="22" t="s">
        <v>6</v>
      </c>
      <c r="N5" s="22" t="s">
        <v>75</v>
      </c>
      <c r="O5" s="22" t="s">
        <v>76</v>
      </c>
      <c r="P5" s="22" t="s">
        <v>77</v>
      </c>
      <c r="Q5" s="22" t="s">
        <v>78</v>
      </c>
      <c r="R5" s="22" t="s">
        <v>79</v>
      </c>
      <c r="S5" s="22" t="s">
        <v>80</v>
      </c>
      <c r="T5" s="22" t="s">
        <v>81</v>
      </c>
      <c r="U5" s="22" t="s">
        <v>64</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45</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5" s="13" customFormat="1" x14ac:dyDescent="0.15">
      <c r="A6" s="14" t="s">
        <v>96</v>
      </c>
      <c r="B6" s="19">
        <f t="shared" ref="B6:X6" si="1">B7</f>
        <v>2023</v>
      </c>
      <c r="C6" s="19">
        <f t="shared" si="1"/>
        <v>392057</v>
      </c>
      <c r="D6" s="19">
        <f t="shared" si="1"/>
        <v>47</v>
      </c>
      <c r="E6" s="19">
        <f t="shared" si="1"/>
        <v>17</v>
      </c>
      <c r="F6" s="19">
        <f t="shared" si="1"/>
        <v>5</v>
      </c>
      <c r="G6" s="19">
        <f t="shared" si="1"/>
        <v>0</v>
      </c>
      <c r="H6" s="19" t="str">
        <f t="shared" si="1"/>
        <v>高知県　土佐市</v>
      </c>
      <c r="I6" s="19" t="str">
        <f t="shared" si="1"/>
        <v>法非適用</v>
      </c>
      <c r="J6" s="19" t="str">
        <f t="shared" si="1"/>
        <v>下水道事業</v>
      </c>
      <c r="K6" s="19" t="str">
        <f t="shared" si="1"/>
        <v>農業集落排水</v>
      </c>
      <c r="L6" s="19" t="str">
        <f t="shared" si="1"/>
        <v>F2</v>
      </c>
      <c r="M6" s="19" t="str">
        <f t="shared" si="1"/>
        <v>非設置</v>
      </c>
      <c r="N6" s="23" t="str">
        <f t="shared" si="1"/>
        <v>-</v>
      </c>
      <c r="O6" s="23" t="str">
        <f t="shared" si="1"/>
        <v>該当数値なし</v>
      </c>
      <c r="P6" s="23">
        <f t="shared" si="1"/>
        <v>0.56999999999999995</v>
      </c>
      <c r="Q6" s="23">
        <f t="shared" si="1"/>
        <v>100</v>
      </c>
      <c r="R6" s="23">
        <f t="shared" si="1"/>
        <v>2550</v>
      </c>
      <c r="S6" s="23">
        <f t="shared" si="1"/>
        <v>25975</v>
      </c>
      <c r="T6" s="23">
        <f t="shared" si="1"/>
        <v>91.5</v>
      </c>
      <c r="U6" s="23">
        <f t="shared" si="1"/>
        <v>283.88</v>
      </c>
      <c r="V6" s="23">
        <f t="shared" si="1"/>
        <v>148</v>
      </c>
      <c r="W6" s="23">
        <f t="shared" si="1"/>
        <v>7.0000000000000007E-2</v>
      </c>
      <c r="X6" s="23">
        <f t="shared" si="1"/>
        <v>2114.29</v>
      </c>
      <c r="Y6" s="27">
        <f t="shared" ref="Y6:AH6" si="2">IF(Y7="",NA(),Y7)</f>
        <v>39.46</v>
      </c>
      <c r="Z6" s="27">
        <f t="shared" si="2"/>
        <v>33.909999999999997</v>
      </c>
      <c r="AA6" s="27">
        <f t="shared" si="2"/>
        <v>37.57</v>
      </c>
      <c r="AB6" s="27">
        <f t="shared" si="2"/>
        <v>31.75</v>
      </c>
      <c r="AC6" s="27">
        <f t="shared" si="2"/>
        <v>24.79</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3">
        <f t="shared" ref="BF6:BO6" si="5">IF(BF7="",NA(),BF7)</f>
        <v>0</v>
      </c>
      <c r="BG6" s="23">
        <f t="shared" si="5"/>
        <v>0</v>
      </c>
      <c r="BH6" s="23">
        <f t="shared" si="5"/>
        <v>0</v>
      </c>
      <c r="BI6" s="23">
        <f t="shared" si="5"/>
        <v>0</v>
      </c>
      <c r="BJ6" s="23">
        <f t="shared" si="5"/>
        <v>0</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58.5</v>
      </c>
      <c r="BR6" s="27">
        <f t="shared" si="6"/>
        <v>77.95</v>
      </c>
      <c r="BS6" s="27">
        <f t="shared" si="6"/>
        <v>55.7</v>
      </c>
      <c r="BT6" s="27">
        <f t="shared" si="6"/>
        <v>72.41</v>
      </c>
      <c r="BU6" s="27">
        <f t="shared" si="6"/>
        <v>97.01</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135.6</v>
      </c>
      <c r="CC6" s="27">
        <f t="shared" si="7"/>
        <v>100.52</v>
      </c>
      <c r="CD6" s="27">
        <f t="shared" si="7"/>
        <v>141.49</v>
      </c>
      <c r="CE6" s="27">
        <f t="shared" si="7"/>
        <v>95.44</v>
      </c>
      <c r="CF6" s="27">
        <f t="shared" si="7"/>
        <v>63.68</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88.06</v>
      </c>
      <c r="CN6" s="27">
        <f t="shared" si="8"/>
        <v>88.06</v>
      </c>
      <c r="CO6" s="27">
        <f t="shared" si="8"/>
        <v>88.06</v>
      </c>
      <c r="CP6" s="27">
        <f t="shared" si="8"/>
        <v>88.06</v>
      </c>
      <c r="CQ6" s="27">
        <f t="shared" si="8"/>
        <v>88.06</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100</v>
      </c>
      <c r="CY6" s="27">
        <f t="shared" si="9"/>
        <v>100</v>
      </c>
      <c r="CZ6" s="27">
        <f t="shared" si="9"/>
        <v>100</v>
      </c>
      <c r="DA6" s="27">
        <f t="shared" si="9"/>
        <v>100</v>
      </c>
      <c r="DB6" s="27">
        <f t="shared" si="9"/>
        <v>100</v>
      </c>
      <c r="DC6" s="27">
        <f t="shared" si="9"/>
        <v>84.98</v>
      </c>
      <c r="DD6" s="27">
        <f t="shared" si="9"/>
        <v>84.7</v>
      </c>
      <c r="DE6" s="27">
        <f t="shared" si="9"/>
        <v>84.67</v>
      </c>
      <c r="DF6" s="27">
        <f t="shared" si="9"/>
        <v>84.39</v>
      </c>
      <c r="DG6" s="27">
        <f t="shared" si="9"/>
        <v>83.96</v>
      </c>
      <c r="DH6" s="23" t="str">
        <f>IF(DH7="","",IF(DH7="-","【-】","【"&amp;SUBSTITUTE(TEXT(DH7,"#,##0.00"),"-","△")&amp;"】"))</f>
        <v>【87.54】</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0.03</v>
      </c>
      <c r="EO6" s="23" t="str">
        <f>IF(EO7="","",IF(EO7="-","【-】","【"&amp;SUBSTITUTE(TEXT(EO7,"#,##0.00"),"-","△")&amp;"】"))</f>
        <v>【0.02】</v>
      </c>
    </row>
    <row r="7" spans="1:145" s="13" customFormat="1" x14ac:dyDescent="0.15">
      <c r="A7" s="14"/>
      <c r="B7" s="20">
        <v>2023</v>
      </c>
      <c r="C7" s="20">
        <v>392057</v>
      </c>
      <c r="D7" s="20">
        <v>47</v>
      </c>
      <c r="E7" s="20">
        <v>17</v>
      </c>
      <c r="F7" s="20">
        <v>5</v>
      </c>
      <c r="G7" s="20">
        <v>0</v>
      </c>
      <c r="H7" s="20" t="s">
        <v>22</v>
      </c>
      <c r="I7" s="20" t="s">
        <v>97</v>
      </c>
      <c r="J7" s="20" t="s">
        <v>98</v>
      </c>
      <c r="K7" s="20" t="s">
        <v>99</v>
      </c>
      <c r="L7" s="20" t="s">
        <v>100</v>
      </c>
      <c r="M7" s="20" t="s">
        <v>101</v>
      </c>
      <c r="N7" s="24" t="s">
        <v>39</v>
      </c>
      <c r="O7" s="24" t="s">
        <v>102</v>
      </c>
      <c r="P7" s="24">
        <v>0.56999999999999995</v>
      </c>
      <c r="Q7" s="24">
        <v>100</v>
      </c>
      <c r="R7" s="24">
        <v>2550</v>
      </c>
      <c r="S7" s="24">
        <v>25975</v>
      </c>
      <c r="T7" s="24">
        <v>91.5</v>
      </c>
      <c r="U7" s="24">
        <v>283.88</v>
      </c>
      <c r="V7" s="24">
        <v>148</v>
      </c>
      <c r="W7" s="24">
        <v>7.0000000000000007E-2</v>
      </c>
      <c r="X7" s="24">
        <v>2114.29</v>
      </c>
      <c r="Y7" s="24">
        <v>39.46</v>
      </c>
      <c r="Z7" s="24">
        <v>33.909999999999997</v>
      </c>
      <c r="AA7" s="24">
        <v>37.57</v>
      </c>
      <c r="AB7" s="24">
        <v>31.75</v>
      </c>
      <c r="AC7" s="24">
        <v>24.79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58.5</v>
      </c>
      <c r="BR7" s="24">
        <v>77.95</v>
      </c>
      <c r="BS7" s="24">
        <v>55.7</v>
      </c>
      <c r="BT7" s="24">
        <v>72.41</v>
      </c>
      <c r="BU7" s="24">
        <v>97.01</v>
      </c>
      <c r="BV7" s="24">
        <v>57.31</v>
      </c>
      <c r="BW7" s="24">
        <v>57.08</v>
      </c>
      <c r="BX7" s="24">
        <v>56.26</v>
      </c>
      <c r="BY7" s="24">
        <v>52.94</v>
      </c>
      <c r="BZ7" s="24">
        <v>52.05</v>
      </c>
      <c r="CA7" s="24">
        <v>56.93</v>
      </c>
      <c r="CB7" s="24">
        <v>135.6</v>
      </c>
      <c r="CC7" s="24">
        <v>100.52</v>
      </c>
      <c r="CD7" s="24">
        <v>141.49</v>
      </c>
      <c r="CE7" s="24">
        <v>95.44</v>
      </c>
      <c r="CF7" s="24">
        <v>63.68</v>
      </c>
      <c r="CG7" s="24">
        <v>273.52</v>
      </c>
      <c r="CH7" s="24">
        <v>274.99</v>
      </c>
      <c r="CI7" s="24">
        <v>282.08999999999997</v>
      </c>
      <c r="CJ7" s="24">
        <v>303.27999999999997</v>
      </c>
      <c r="CK7" s="24">
        <v>301.86</v>
      </c>
      <c r="CL7" s="24">
        <v>271.14999999999998</v>
      </c>
      <c r="CM7" s="24">
        <v>88.06</v>
      </c>
      <c r="CN7" s="24">
        <v>88.06</v>
      </c>
      <c r="CO7" s="24">
        <v>88.06</v>
      </c>
      <c r="CP7" s="24">
        <v>88.06</v>
      </c>
      <c r="CQ7" s="24">
        <v>88.06</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15">
      <c r="B11">
        <v>22</v>
      </c>
      <c r="C11">
        <v>21</v>
      </c>
      <c r="D11">
        <v>20</v>
      </c>
      <c r="E11">
        <v>19</v>
      </c>
      <c r="F11">
        <v>18</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2025-01-24T07:36:22Z</dcterms:created>
  <dcterms:modified xsi:type="dcterms:W3CDTF">2025-03-04T00:35:54Z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2025-02-26T03:01:11Z</vt:filetime>
  </property>
</Properties>
</file>