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3Jz9gqL4HZh2JrNQoDE2NiKT8faqOWsv+atL8dFBVm+88dFlF3nc5plG4IxfxSeWmHHIlAn/+uiNVkTpKteJQ==" workbookSaltValue="TcrzMpHqNtYB96X7WE9YFA==" workbookSpinCount="100000" lockStructure="1"/>
  <bookViews>
    <workbookView xWindow="0" yWindow="0" windowWidth="2880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<sst xmlns="http://schemas.openxmlformats.org/spreadsheetml/2006/main" count="236" uniqueCount="119">
  <si>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</si>
  <si>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</si>
  <si>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</si>
  <si>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</si>
  <si>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</si>
  <si>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</si>
  <si>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</si>
  <si>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</si>
  <si>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</si>
  <si>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</si>
  <si>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</si>
  <si>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</si>
  <si>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</si>
  <si>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</si>
  <si>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</si>
  <si>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</si>
  <si>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</si>
  <si>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</si>
  <si>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</si>
  <si>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</si>
  <si>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</si>
  <si>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</si>
  <si>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</si>
  <si>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</si>
  <si>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</si>
  <si>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</si>
  <si>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</si>
  <si>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</si>
  <si>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</si>
  <si>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</si>
  <si>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</si>
  <si>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</si>
  <si>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</si>
  <si>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</si>
  <si>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</si>
  <si>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</si>
  <si>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</si>
  <si>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</si>
  <si>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</si>
  <si>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</si>
  <si>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</si>
  <si>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</si>
  <si>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</si>
  <si>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</si>
  <si>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</si>
  <si>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</si>
  <si>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</si>
  <si>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</si>
  <si>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</si>
  <si>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</si>
  <si>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</si>
  <si>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</si>
  <si>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</si>
  <si>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</si>
  <si>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</si>
  <si>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</si>
  <si>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</si>
  <si>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</si>
  <si>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</si>
  <si>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</si>
  <si>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</si>
  <si>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</si>
  <si>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</si>
  <si>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</si>
  <si>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</si>
  <si>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</si>
  <si>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</si>
  <si>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</si>
  <si>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</si>
  <si>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</si>
  <si>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</si>
  <si>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</si>
  <si>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</si>
  <si>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</si>
  <si>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</si>
  <si>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</si>
  <si>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</si>
  <si>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</si>
  <si>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</si>
  <si>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</si>
  <si>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</si>
  <si>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</si>
  <si>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</si>
  <si>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</si>
  <si>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</si>
  <si>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</si>
  <si>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</si>
  <si>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</si>
  <si>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</si>
  <si>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</si>
  <si>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</si>
  <si>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</si>
  <si>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</si>
  <si>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</si>
  <si>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</si>
  <si>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</si>
  <si>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</si>
  <si>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</si>
  <si>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須崎市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</si>
  <si>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</si>
  <si>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</si>
  <si>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</si>
  <si>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</si>
  <si>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</si>
  <si>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</si>
  <si>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</si>
  <si>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</si>
  <si>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</si>
  <si>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</si>
  <si>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</si>
  <si>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</si>
  <si>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</si>
  <si>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</si>
  <si>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</si>
  <si>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</si>
  <si>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</si>
  <si>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 令和2年4月から開始した公共下水道施設等運営事業により、職員人件費の削減や維持管理費の縮減で経費回収率の改善につながっている。電気代や燃料代の高騰が続く厳しい状況ではあるものの、さらなる経費回収率の向上に向け、面整備の検討や維持管理の効率化を図る必要がある。なお、マンホール等から不明水の流入により、有収率については89.42％に留まっていることから、不明水対策も必要であると考えている。
　水洗化率は毎年微増しているものの、平均値を下回る状況であるため、引き続きインターネットを活用した広報等、運営権者と共に下水道施設の重要性・有効性を啓発していく必要がある。　
　全体的な経営の健全性・効率性については少しずつ改善が見られる指標もあることから、公共下水道施設等運営事業の導入による民間企業のノウハウも活かしつつ、引き続き官民一体となって経営改善に向けて取り組む必要がある。
　なお、令和5年度決算にあたっては、令和6年度からの地方公営企業法の適用に伴う打切決算を行っていることから、例年に比べ経費回収率が低くなっている。</t>
    <phoneticPr fontId="4"/>
  </si>
  <si>
    <t xml:space="preserve"> 須崎市の施設・設備は供用開始から40年が経過し、施設全体の老朽化が進行していることから、それに伴う突発的な事故の頻発化や災害時の被害深刻化といったリスクを抱えているため、令和2年度には、施設管理の最適化や効率的な改築・更新を目的としたストックマネジメント計画を策定した。
　施設整備に関しては社会資本整備総合交付金を活用し、近年はポンプ場施設の老朽化した電気設備の更新を順次行っているところである。
　また、公共下水道施設等運営事業における毎月のモニタリング業務において、対応すべき優先度の高いマンホールや管路の情報共有を行い、修繕等の対応を行っているところである。</t>
    <phoneticPr fontId="4"/>
  </si>
  <si>
    <t xml:space="preserve"> 須崎市では、下水道事業の経営改善にかかる対策として、公共下水道施設に運営権を設定するPFI事業（コンセッション事業）を導入した。令和6年度には事業導入後初めてとなる第三者による中間評価を行う予定であることから、これまでの課題を整理し、さらなる経営改善を目指すこととしている。
　さらに、令和6年度より地方公営企業法を適用する予定であることから、職員の企業経営意識の醸成を図り、財務諸表を活用した経営分析や経営課題を抽出し、その対応による経営改善も期待され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</si>
</sst>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15" fillId="4" borderId="2" xfId="1" applyNumberFormat="1" applyFont="1" applyFill="1" applyBorder="1" applyAlignment="1">
      <alignment vertical="center" shrinkToFit="1"/>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FD-4143-8627-116208F7E5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7AFD-4143-8627-116208F7E5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32.35</c:v>
                </c:pt>
                <c:pt idx="1">
                  <c:v>33.78</c:v>
                </c:pt>
                <c:pt idx="2">
                  <c:v>33.78</c:v>
                </c:pt>
                <c:pt idx="3">
                  <c:v>32.86</c:v>
                </c:pt>
                <c:pt idx="4">
                  <c:v>33.159999999999997</c:v>
                </c:pt>
              </c:numCache>
            </c:numRef>
          </c:val>
          <c:extLst>
            <c:ext xmlns:c16="http://schemas.microsoft.com/office/drawing/2014/chart" uri="{C3380CC4-5D6E-409C-BE32-E72D297353CC}">
              <c16:uniqueId val="{00000000-910F-443B-9D06-1CB8D59C25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910F-443B-9D06-1CB8D59C25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74.040000000000006</c:v>
                </c:pt>
                <c:pt idx="1">
                  <c:v>75.11</c:v>
                </c:pt>
                <c:pt idx="2">
                  <c:v>76.34</c:v>
                </c:pt>
                <c:pt idx="3">
                  <c:v>79.709999999999994</c:v>
                </c:pt>
                <c:pt idx="4">
                  <c:v>79.989999999999995</c:v>
                </c:pt>
              </c:numCache>
            </c:numRef>
          </c:val>
          <c:extLst>
            <c:ext xmlns:c16="http://schemas.microsoft.com/office/drawing/2014/chart" uri="{C3380CC4-5D6E-409C-BE32-E72D297353CC}">
              <c16:uniqueId val="{00000000-9487-43E1-81E0-3B5C6052FD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9487-43E1-81E0-3B5C6052FD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67.03</c:v>
                </c:pt>
                <c:pt idx="1">
                  <c:v>73.989999999999995</c:v>
                </c:pt>
                <c:pt idx="2">
                  <c:v>64.37</c:v>
                </c:pt>
                <c:pt idx="3">
                  <c:v>64.260000000000005</c:v>
                </c:pt>
                <c:pt idx="4">
                  <c:v>69.130813707175164</c:v>
                </c:pt>
              </c:numCache>
            </c:numRef>
          </c:val>
          <c:extLst>
            <c:ext xmlns:c16="http://schemas.microsoft.com/office/drawing/2014/chart" uri="{C3380CC4-5D6E-409C-BE32-E72D297353CC}">
              <c16:uniqueId val="{00000000-52A0-42A6-9587-0DDA2212993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0-42A6-9587-0DDA2212993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8A-4738-9D2E-1F1EDEEEC0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8A-4738-9D2E-1F1EDEEEC0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3-452A-9E60-E44561D419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3-452A-9E60-E44561D419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1C-417C-8A68-D0E7BC1A92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1C-417C-8A68-D0E7BC1A92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8D-4613-9F5A-7F5CC12E05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8D-4613-9F5A-7F5CC12E05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9832.0400000000009</c:v>
                </c:pt>
                <c:pt idx="1">
                  <c:v>9383.31</c:v>
                </c:pt>
                <c:pt idx="2">
                  <c:v>8896.59</c:v>
                </c:pt>
                <c:pt idx="3">
                  <c:v>8680.6200000000008</c:v>
                </c:pt>
                <c:pt idx="4">
                  <c:v>9132.3925891493454</c:v>
                </c:pt>
              </c:numCache>
            </c:numRef>
          </c:val>
          <c:extLst>
            <c:ext xmlns:c16="http://schemas.microsoft.com/office/drawing/2014/chart" uri="{C3380CC4-5D6E-409C-BE32-E72D297353CC}">
              <c16:uniqueId val="{00000000-D3D6-4BA6-9A93-0E5CDF9E83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D3D6-4BA6-9A93-0E5CDF9E83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16.690000000000001</c:v>
                </c:pt>
                <c:pt idx="1">
                  <c:v>33.93</c:v>
                </c:pt>
                <c:pt idx="2">
                  <c:v>32.04</c:v>
                </c:pt>
                <c:pt idx="3">
                  <c:v>31.51</c:v>
                </c:pt>
                <c:pt idx="4">
                  <c:v>25.724215831088713</c:v>
                </c:pt>
              </c:numCache>
            </c:numRef>
          </c:val>
          <c:extLst>
            <c:ext xmlns:c16="http://schemas.microsoft.com/office/drawing/2014/chart" uri="{C3380CC4-5D6E-409C-BE32-E72D297353CC}">
              <c16:uniqueId val="{00000000-2D2D-4C39-8056-04E5EEED9E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2D2D-4C39-8056-04E5EEED9E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803.95</c:v>
                </c:pt>
                <c:pt idx="1">
                  <c:v>399.41</c:v>
                </c:pt>
                <c:pt idx="2">
                  <c:v>424.11</c:v>
                </c:pt>
                <c:pt idx="3">
                  <c:v>441.77</c:v>
                </c:pt>
                <c:pt idx="4">
                  <c:v>489.02882588891157</c:v>
                </c:pt>
              </c:numCache>
            </c:numRef>
          </c:val>
          <c:extLst>
            <c:ext xmlns:c16="http://schemas.microsoft.com/office/drawing/2014/chart" uri="{C3380CC4-5D6E-409C-BE32-E72D297353CC}">
              <c16:uniqueId val="{00000000-4F82-4EFA-AC6C-C579346085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4F82-4EFA-AC6C-C579346085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須崎市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法非適用</v>
      </c>
      <c r="C8" s="41"/>
      <c r="D8" s="41"/>
      <c r="E8" s="41"/>
      <c r="F8" s="41"/>
      <c r="G8" s="41"/>
      <c r="H8" s="41"/>
      <c r="I8" s="41" t="str">
        <f>データ!J6</f>
        <v>下水道事業</v>
      </c>
      <c r="J8" s="41"/>
      <c r="K8" s="41"/>
      <c r="L8" s="41"/>
      <c r="M8" s="41"/>
      <c r="N8" s="41"/>
      <c r="O8" s="41"/>
      <c r="P8" s="41" t="str">
        <f>データ!K6</f>
        <v>公共下水道</v>
      </c>
      <c r="Q8" s="41"/>
      <c r="R8" s="41"/>
      <c r="S8" s="41"/>
      <c r="T8" s="41"/>
      <c r="U8" s="41"/>
      <c r="V8" s="41"/>
      <c r="W8" s="41" t="str">
        <f>データ!L6</f>
        <v>Cc1</v>
      </c>
      <c r="X8" s="41"/>
      <c r="Y8" s="41"/>
      <c r="Z8" s="41"/>
      <c r="AA8" s="41"/>
      <c r="AB8" s="41"/>
      <c r="AC8" s="41"/>
      <c r="AD8" s="42" t="str">
        <f>データ!$M$6</f>
        <v>非設置</v>
      </c>
      <c r="AE8" s="42"/>
      <c r="AF8" s="42"/>
      <c r="AG8" s="42"/>
      <c r="AH8" s="42"/>
      <c r="AI8" s="42"/>
      <c r="AJ8" s="42"/>
      <c r="AK8" s="3"/>
      <c r="AL8" s="43">
        <f>データ!S6</f>
        <v>19829</v>
      </c>
      <c r="AM8" s="43"/>
      <c r="AN8" s="43"/>
      <c r="AO8" s="43"/>
      <c r="AP8" s="43"/>
      <c r="AQ8" s="43"/>
      <c r="AR8" s="43"/>
      <c r="AS8" s="43"/>
      <c r="AT8" s="36">
        <f>データ!T6</f>
        <v>135.19999999999999</v>
      </c>
      <c r="AU8" s="36"/>
      <c r="AV8" s="36"/>
      <c r="AW8" s="36"/>
      <c r="AX8" s="36"/>
      <c r="AY8" s="36"/>
      <c r="AZ8" s="36"/>
      <c r="BA8" s="36"/>
      <c r="BB8" s="36">
        <f>データ!U6</f>
        <v>31.36</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7.64</v>
      </c>
      <c r="Q10" s="36"/>
      <c r="R10" s="36"/>
      <c r="S10" s="36"/>
      <c r="T10" s="36"/>
      <c r="U10" s="36"/>
      <c r="V10" s="36"/>
      <c r="W10" s="36">
        <f>データ!Q6</f>
        <v>89.42</v>
      </c>
      <c r="X10" s="36"/>
      <c r="Y10" s="36"/>
      <c r="Z10" s="36"/>
      <c r="AA10" s="36"/>
      <c r="AB10" s="36"/>
      <c r="AC10" s="36"/>
      <c r="AD10" s="43">
        <f>データ!R6</f>
        <v>2210</v>
      </c>
      <c r="AE10" s="43"/>
      <c r="AF10" s="43"/>
      <c r="AG10" s="43"/>
      <c r="AH10" s="43"/>
      <c r="AI10" s="43"/>
      <c r="AJ10" s="43"/>
      <c r="AK10" s="2"/>
      <c r="AL10" s="43">
        <f>データ!V6</f>
        <v>1484</v>
      </c>
      <c r="AM10" s="43"/>
      <c r="AN10" s="43"/>
      <c r="AO10" s="43"/>
      <c r="AP10" s="43"/>
      <c r="AQ10" s="43"/>
      <c r="AR10" s="43"/>
      <c r="AS10" s="43"/>
      <c r="AT10" s="36">
        <f>データ!W6</f>
        <v>0.45</v>
      </c>
      <c r="AU10" s="36"/>
      <c r="AV10" s="36"/>
      <c r="AW10" s="36"/>
      <c r="AX10" s="36"/>
      <c r="AY10" s="36"/>
      <c r="AZ10" s="36"/>
      <c r="BA10" s="36"/>
      <c r="BB10" s="36">
        <f>データ!X6</f>
        <v>3297.78</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w2Pev38OUkhPsRAE2B/p66f76YYI/iTisaaoUeodVgsgO5TEOHzOvXhS3f0SeGY+swyTnd5iujWwKsOpk4SoIg==" saltValue="nrUpp3ZLVTcSWWU7f4uVrg==" spinCount="100000" sheet="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election activeCell="T9" sqref="T9"/>
    </sheetView>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392065</v>
      </c>
      <c r="D6" s="19">
        <f t="shared" si="3"/>
        <v>47</v>
      </c>
      <c r="E6" s="19">
        <f t="shared" si="3"/>
        <v>17</v>
      </c>
      <c r="F6" s="19">
        <f t="shared" si="3"/>
        <v>1</v>
      </c>
      <c r="G6" s="19">
        <f t="shared" si="3"/>
        <v>0</v>
      </c>
      <c r="H6" s="19" t="str">
        <f t="shared" si="3"/>
        <v>高知県　須崎市</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7.64</v>
      </c>
      <c r="Q6" s="20">
        <f t="shared" si="3"/>
        <v>89.42</v>
      </c>
      <c r="R6" s="20">
        <f t="shared" si="3"/>
        <v>2210</v>
      </c>
      <c r="S6" s="20">
        <f t="shared" si="3"/>
        <v>19829</v>
      </c>
      <c r="T6" s="20">
        <f t="shared" si="3"/>
        <v>135.19999999999999</v>
      </c>
      <c r="U6" s="20">
        <f t="shared" si="3"/>
        <v>31.36</v>
      </c>
      <c r="V6" s="20">
        <f t="shared" si="3"/>
        <v>1484</v>
      </c>
      <c r="W6" s="20">
        <f t="shared" si="3"/>
        <v>0.45</v>
      </c>
      <c r="X6" s="20">
        <f t="shared" si="3"/>
        <v>3297.78</v>
      </c>
      <c r="Y6" s="21">
        <f>IF(Y7="",NA(),Y7)</f>
        <v>67.03</v>
      </c>
      <c r="Z6" s="21">
        <f t="shared" ref="Z6:AH6" si="4">IF(Z7="",NA(),Z7)</f>
        <v>73.989999999999995</v>
      </c>
      <c r="AA6" s="21">
        <f t="shared" si="4"/>
        <v>64.37</v>
      </c>
      <c r="AB6" s="21">
        <f t="shared" si="4"/>
        <v>64.260000000000005</v>
      </c>
      <c r="AC6" s="28">
        <f t="shared" si="4"/>
        <v>69.130813707175164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9832.0400000000009</v>
      </c>
      <c r="BG6" s="21">
        <f t="shared" ref="BG6:BO6" si="7">IF(BG7="",NA(),BG7)</f>
        <v>9383.31</v>
      </c>
      <c r="BH6" s="21">
        <f t="shared" si="7"/>
        <v>8896.59</v>
      </c>
      <c r="BI6" s="21">
        <f t="shared" si="7"/>
        <v>8680.6200000000008</v>
      </c>
      <c r="BJ6" s="28">
        <f t="shared" si="7"/>
        <v>9132.3925891493454</v>
      </c>
      <c r="BK6" s="21">
        <f t="shared" si="7"/>
        <v>789.44</v>
      </c>
      <c r="BL6" s="21">
        <f t="shared" si="7"/>
        <v>789.08</v>
      </c>
      <c r="BM6" s="21">
        <f t="shared" si="7"/>
        <v>747.84</v>
      </c>
      <c r="BN6" s="21">
        <f t="shared" si="7"/>
        <v>804.98</v>
      </c>
      <c r="BO6" s="21">
        <f t="shared" si="7"/>
        <v>767.56</v>
      </c>
      <c r="BP6" s="20" t="str">
        <f>IF(BP7="","",IF(BP7="-","【-】","【"&amp;SUBSTITUTE(TEXT(BP7,"#,##0.00"),"-","△")&amp;"】"))</f>
        <v>【630.82】</v>
      </c>
      <c r="BQ6" s="21">
        <f>IF(BQ7="",NA(),BQ7)</f>
        <v>16.690000000000001</v>
      </c>
      <c r="BR6" s="21">
        <f t="shared" ref="BR6:BZ6" si="8">IF(BR7="",NA(),BR7)</f>
        <v>33.93</v>
      </c>
      <c r="BS6" s="21">
        <f t="shared" si="8"/>
        <v>32.04</v>
      </c>
      <c r="BT6" s="21">
        <f t="shared" si="8"/>
        <v>31.51</v>
      </c>
      <c r="BU6" s="28">
        <f t="shared" si="8"/>
        <v>25.724215831088713</v>
      </c>
      <c r="BV6" s="21">
        <f t="shared" si="8"/>
        <v>87.29</v>
      </c>
      <c r="BW6" s="21">
        <f t="shared" si="8"/>
        <v>88.25</v>
      </c>
      <c r="BX6" s="21">
        <f t="shared" si="8"/>
        <v>90.17</v>
      </c>
      <c r="BY6" s="21">
        <f t="shared" si="8"/>
        <v>88.71</v>
      </c>
      <c r="BZ6" s="21">
        <f t="shared" si="8"/>
        <v>90.23</v>
      </c>
      <c r="CA6" s="20" t="str">
        <f>IF(CA7="","",IF(CA7="-","【-】","【"&amp;SUBSTITUTE(TEXT(CA7,"#,##0.00"),"-","△")&amp;"】"))</f>
        <v>【97.81】</v>
      </c>
      <c r="CB6" s="21">
        <f>IF(CB7="",NA(),CB7)</f>
        <v>803.95</v>
      </c>
      <c r="CC6" s="21">
        <f t="shared" ref="CC6:CK6" si="9">IF(CC7="",NA(),CC7)</f>
        <v>399.41</v>
      </c>
      <c r="CD6" s="21">
        <f t="shared" si="9"/>
        <v>424.11</v>
      </c>
      <c r="CE6" s="21">
        <f t="shared" si="9"/>
        <v>441.77</v>
      </c>
      <c r="CF6" s="28">
        <f t="shared" si="9"/>
        <v>489.02882588891157</v>
      </c>
      <c r="CG6" s="21">
        <f t="shared" si="9"/>
        <v>176.67</v>
      </c>
      <c r="CH6" s="21">
        <f t="shared" si="9"/>
        <v>176.37</v>
      </c>
      <c r="CI6" s="21">
        <f t="shared" si="9"/>
        <v>173.17</v>
      </c>
      <c r="CJ6" s="21">
        <f t="shared" si="9"/>
        <v>174.8</v>
      </c>
      <c r="CK6" s="21">
        <f t="shared" si="9"/>
        <v>170.2</v>
      </c>
      <c r="CL6" s="20" t="str">
        <f>IF(CL7="","",IF(CL7="-","【-】","【"&amp;SUBSTITUTE(TEXT(CL7,"#,##0.00"),"-","△")&amp;"】"))</f>
        <v>【138.75】</v>
      </c>
      <c r="CM6" s="21">
        <f>IF(CM7="",NA(),CM7)</f>
        <v>32.35</v>
      </c>
      <c r="CN6" s="21">
        <f t="shared" ref="CN6:CV6" si="10">IF(CN7="",NA(),CN7)</f>
        <v>33.78</v>
      </c>
      <c r="CO6" s="21">
        <f t="shared" si="10"/>
        <v>33.78</v>
      </c>
      <c r="CP6" s="21">
        <f t="shared" si="10"/>
        <v>32.86</v>
      </c>
      <c r="CQ6" s="21">
        <f t="shared" si="10"/>
        <v>33.159999999999997</v>
      </c>
      <c r="CR6" s="21">
        <f t="shared" si="10"/>
        <v>57.42</v>
      </c>
      <c r="CS6" s="21">
        <f t="shared" si="10"/>
        <v>56.72</v>
      </c>
      <c r="CT6" s="21">
        <f t="shared" si="10"/>
        <v>56.43</v>
      </c>
      <c r="CU6" s="21">
        <f t="shared" si="10"/>
        <v>55.82</v>
      </c>
      <c r="CV6" s="21">
        <f t="shared" si="10"/>
        <v>56.51</v>
      </c>
      <c r="CW6" s="20" t="str">
        <f>IF(CW7="","",IF(CW7="-","【-】","【"&amp;SUBSTITUTE(TEXT(CW7,"#,##0.00"),"-","△")&amp;"】"))</f>
        <v>【58.94】</v>
      </c>
      <c r="CX6" s="21">
        <f>IF(CX7="",NA(),CX7)</f>
        <v>74.040000000000006</v>
      </c>
      <c r="CY6" s="21">
        <f t="shared" ref="CY6:DG6" si="11">IF(CY7="",NA(),CY7)</f>
        <v>75.11</v>
      </c>
      <c r="CZ6" s="21">
        <f t="shared" si="11"/>
        <v>76.34</v>
      </c>
      <c r="DA6" s="21">
        <f t="shared" si="11"/>
        <v>79.709999999999994</v>
      </c>
      <c r="DB6" s="21">
        <f t="shared" si="11"/>
        <v>79.989999999999995</v>
      </c>
      <c r="DC6" s="21">
        <f t="shared" si="11"/>
        <v>90.42</v>
      </c>
      <c r="DD6" s="21">
        <f t="shared" si="11"/>
        <v>90.72</v>
      </c>
      <c r="DE6" s="21">
        <f t="shared" si="11"/>
        <v>91.07</v>
      </c>
      <c r="DF6" s="21">
        <f t="shared" si="11"/>
        <v>90.67</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5" s="22" customFormat="1" x14ac:dyDescent="0.15">
      <c r="A7" s="14"/>
      <c r="B7" s="23">
        <v>2023</v>
      </c>
      <c r="C7" s="23">
        <v>392065</v>
      </c>
      <c r="D7" s="23">
        <v>47</v>
      </c>
      <c r="E7" s="23">
        <v>17</v>
      </c>
      <c r="F7" s="23">
        <v>1</v>
      </c>
      <c r="G7" s="23">
        <v>0</v>
      </c>
      <c r="H7" s="23" t="s">
        <v>98</v>
      </c>
      <c r="I7" s="23" t="s">
        <v>99</v>
      </c>
      <c r="J7" s="23" t="s">
        <v>100</v>
      </c>
      <c r="K7" s="23" t="s">
        <v>101</v>
      </c>
      <c r="L7" s="23" t="s">
        <v>102</v>
      </c>
      <c r="M7" s="23" t="s">
        <v>103</v>
      </c>
      <c r="N7" s="24" t="s">
        <v>104</v>
      </c>
      <c r="O7" s="24" t="s">
        <v>105</v>
      </c>
      <c r="P7" s="24">
        <v>7.64</v>
      </c>
      <c r="Q7" s="24">
        <v>89.42</v>
      </c>
      <c r="R7" s="24">
        <v>2210</v>
      </c>
      <c r="S7" s="24">
        <v>19829</v>
      </c>
      <c r="T7" s="24">
        <v>135.19999999999999</v>
      </c>
      <c r="U7" s="24">
        <v>31.36</v>
      </c>
      <c r="V7" s="24">
        <v>1484</v>
      </c>
      <c r="W7" s="24">
        <v>0.45</v>
      </c>
      <c r="X7" s="24">
        <v>3297.78</v>
      </c>
      <c r="Y7" s="24">
        <v>67.03</v>
      </c>
      <c r="Z7" s="24">
        <v>73.989999999999995</v>
      </c>
      <c r="AA7" s="24">
        <v>64.37</v>
      </c>
      <c r="AB7" s="24">
        <v>64.260000000000005</v>
      </c>
      <c r="AC7" s="29">
        <v>69.130813707175164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9832.0400000000009</v>
      </c>
      <c r="BG7" s="24">
        <v>9383.31</v>
      </c>
      <c r="BH7" s="24">
        <v>8896.59</v>
      </c>
      <c r="BI7" s="24">
        <v>8680.6200000000008</v>
      </c>
      <c r="BJ7" s="29">
        <v>9132.3925891493454</v>
      </c>
      <c r="BK7" s="24">
        <v>789.44</v>
      </c>
      <c r="BL7" s="24">
        <v>789.08</v>
      </c>
      <c r="BM7" s="24">
        <v>747.84</v>
      </c>
      <c r="BN7" s="24">
        <v>804.98</v>
      </c>
      <c r="BO7" s="24">
        <v>767.56</v>
      </c>
      <c r="BP7" s="24">
        <v>630.82000000000005</v>
      </c>
      <c r="BQ7" s="24">
        <v>16.690000000000001</v>
      </c>
      <c r="BR7" s="24">
        <v>33.93</v>
      </c>
      <c r="BS7" s="24">
        <v>32.04</v>
      </c>
      <c r="BT7" s="24">
        <v>31.51</v>
      </c>
      <c r="BU7" s="29">
        <v>25.724215831088713</v>
      </c>
      <c r="BV7" s="24">
        <v>87.29</v>
      </c>
      <c r="BW7" s="24">
        <v>88.25</v>
      </c>
      <c r="BX7" s="24">
        <v>90.17</v>
      </c>
      <c r="BY7" s="24">
        <v>88.71</v>
      </c>
      <c r="BZ7" s="24">
        <v>90.23</v>
      </c>
      <c r="CA7" s="24">
        <v>97.81</v>
      </c>
      <c r="CB7" s="24">
        <v>803.95</v>
      </c>
      <c r="CC7" s="24">
        <v>399.41</v>
      </c>
      <c r="CD7" s="24">
        <v>424.11</v>
      </c>
      <c r="CE7" s="24">
        <v>441.77</v>
      </c>
      <c r="CF7" s="29">
        <v>489.02882588891157</v>
      </c>
      <c r="CG7" s="24">
        <v>176.67</v>
      </c>
      <c r="CH7" s="24">
        <v>176.37</v>
      </c>
      <c r="CI7" s="24">
        <v>173.17</v>
      </c>
      <c r="CJ7" s="24">
        <v>174.8</v>
      </c>
      <c r="CK7" s="24">
        <v>170.2</v>
      </c>
      <c r="CL7" s="24">
        <v>138.75</v>
      </c>
      <c r="CM7" s="24">
        <v>32.35</v>
      </c>
      <c r="CN7" s="24">
        <v>33.78</v>
      </c>
      <c r="CO7" s="24">
        <v>33.78</v>
      </c>
      <c r="CP7" s="24">
        <v>32.86</v>
      </c>
      <c r="CQ7" s="24">
        <v>33.159999999999997</v>
      </c>
      <c r="CR7" s="24">
        <v>57.42</v>
      </c>
      <c r="CS7" s="24">
        <v>56.72</v>
      </c>
      <c r="CT7" s="24">
        <v>56.43</v>
      </c>
      <c r="CU7" s="24">
        <v>55.82</v>
      </c>
      <c r="CV7" s="24">
        <v>56.51</v>
      </c>
      <c r="CW7" s="24">
        <v>58.94</v>
      </c>
      <c r="CX7" s="24">
        <v>74.040000000000006</v>
      </c>
      <c r="CY7" s="24">
        <v>75.11</v>
      </c>
      <c r="CZ7" s="24">
        <v>76.34</v>
      </c>
      <c r="DA7" s="24">
        <v>79.709999999999994</v>
      </c>
      <c r="DB7" s="24">
        <v>79.989999999999995</v>
      </c>
      <c r="DC7" s="24">
        <v>90.42</v>
      </c>
      <c r="DD7" s="24">
        <v>90.72</v>
      </c>
      <c r="DE7" s="24">
        <v>91.07</v>
      </c>
      <c r="DF7" s="24">
        <v>90.67</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0.17</v>
      </c>
      <c r="EK7" s="24">
        <v>0.15</v>
      </c>
      <c r="EL7" s="24">
        <v>0.15</v>
      </c>
      <c r="EM7" s="24">
        <v>0.12</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3529D9-34B3-4847-A136-482DF49C8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7EA0E4-1B92-4775-8269-A6263D437519}">
  <ds:schemaRefs>
    <ds:schemaRef ds:uri="http://schemas.microsoft.com/office/2006/documentManagement/types"/>
    <ds:schemaRef ds:uri="96f7774a-1fa4-49d3-a956-75b9c85e9b43"/>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fd32c9f7-8932-4d07-b49b-91c8a1e26893"/>
    <ds:schemaRef ds:uri="http://purl.org/dc/dcmitype/"/>
    <ds:schemaRef ds:uri="http://purl.org/dc/terms/"/>
  </ds:schemaRefs>
</ds:datastoreItem>
</file>

<file path=customXml/itemProps3.xml><?xml version="1.0" encoding="utf-8"?>
<ds:datastoreItem xmlns:ds="http://schemas.openxmlformats.org/officeDocument/2006/customXml" ds:itemID="{3E587D9D-DB5C-4AEF-8D86-B2961E397E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2025-03-04T01:12:46Z</dcterms:created>
  <dcterms:modified xsi:type="dcterms:W3CDTF">2025-03-05T23:42:17Z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