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11701NEW\111701share\D_財政班\D06_公営企業\15.経営比較分析表\R6（R5決統ベース）\04_市町村→県\07_宿毛市\水道\"/>
    </mc:Choice>
  </mc:AlternateContent>
  <workbookProtection workbookAlgorithmName="SHA-512" workbookHashValue="hJYjjcVZWp2xpwf8PrFSlxOxq+UmABnVJHmPLX234gVoTN0MYxZNYHQXNxAGuonDxNh7Xnwr2FQqTBBjHzKXsg==" workbookSaltValue="tF0tSDPLrNbRMAjpC4g2lQ==" workbookSpinCount="100000" lockStructure="1"/>
  <bookViews>
    <workbookView xWindow="0" yWindow="0" windowWidth="23040" windowHeight="861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L85" i="4"/>
  <c r="J85" i="4"/>
  <c r="I85" i="4"/>
  <c r="F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</calcChain>
</file>

<file path=xl/sharedStrings.xml><?xml version="1.0" encoding="utf-8"?>
<sst xmlns="http://schemas.openxmlformats.org/spreadsheetml/2006/main" count="228" uniqueCount="112">
  <si>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</si>
  <si>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</si>
  <si>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</si>
  <si>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</si>
  <si>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</si>
  <si>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</si>
  <si>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</si>
  <si>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</si>
  <si>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</si>
  <si>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</si>
  <si>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</si>
  <si>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</si>
  <si>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</si>
  <si>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</si>
  <si>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</si>
  <si>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</si>
  <si>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</si>
  <si>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</si>
  <si>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</si>
  <si>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</si>
  <si>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</si>
  <si>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</si>
  <si>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</si>
  <si>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</si>
  <si>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</si>
  <si>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</si>
  <si>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</si>
  <si>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</si>
  <si>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</si>
  <si>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</si>
  <si>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</si>
  <si>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</si>
  <si>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</si>
  <si>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</si>
  <si>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</si>
  <si>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</si>
  <si>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</si>
  <si>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</si>
  <si>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</si>
  <si>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</si>
  <si>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</si>
  <si>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</si>
  <si>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</si>
  <si>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</si>
  <si>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</si>
  <si>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</si>
  <si>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</si>
  <si>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</si>
  <si>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</si>
  <si>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</si>
  <si>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</si>
  <si>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</si>
  <si>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</si>
  <si>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</si>
  <si>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</si>
  <si>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</si>
  <si>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</si>
  <si>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</si>
  <si>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</si>
  <si>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</si>
  <si>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</si>
  <si>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</si>
  <si>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</si>
  <si>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</si>
  <si>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</si>
  <si>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</si>
  <si>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</si>
  <si>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</si>
  <si>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</si>
  <si>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</si>
  <si>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</si>
  <si>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</si>
  <si>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</si>
  <si>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</si>
  <si>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</si>
  <si>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</si>
  <si>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</si>
  <si>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</si>
  <si>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</si>
  <si>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</si>
  <si>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</si>
  <si>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</si>
  <si>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</si>
  <si>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</si>
  <si>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</si>
  <si>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</si>
  <si>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</si>
  <si>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</si>
  <si>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</si>
  <si>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</si>
  <si>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</si>
  <si>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</si>
  <si>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</si>
  <si>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高知県　宿毛市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</si>
  <si>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</si>
  <si>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</si>
  <si>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</si>
  <si>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</si>
  <si>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</si>
  <si>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</si>
  <si>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</si>
  <si>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</si>
  <si>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</si>
  <si>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</si>
  <si>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</si>
  <si>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</si>
  <si>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</si>
  <si>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</si>
  <si>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</si>
  <si>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①経常収支比率は
　比率が100％を上回っており、水道料金収入等により維持管理経費等を賄えており、類似団体の平均値と比較しても、僅かではあるが上回っており、経営状況は健全な状況にあるといえます。
②累積欠損金
　なし
③流動比率
　比率が100％を大きく上回っており、支払能力に問題はありません。
④企業債残高対給水収益比率
　増加傾向にあり類似団体平均よりも高くなっていることから、今後の企業債発行の抑制等への対応が必要です。
⑤料金回収率
　令和5年度においては、物価高騰対策のための水道料金減免の影響により、100％を下回っているが、減免見額を加えた場合は、100％を上回っており、給水にかかる費用を水道料金により賄えている状況です。
⑥給水原価
　類似団体平均値と比べ低い値となっていますが、今後は給水収益の減少が見込まれることや、更新費用の増加により減価償却費の増加が見込まれることから、更なる費用の削減に努める必要があります。
⑦施設利用率　
　類似団体平均値を下回っているため、施設の利用状況や適正規模の把握を行い、効率性の向上に努めます。
⑧有収率
　類似団体平均値を大幅に下回っているため、管路の計画的な漏水調査等を行い、改善に努めます。</t>
    <rPh sb="1" eb="3">
      <t>ケイジョウ</t>
    </rPh>
    <rPh sb="3" eb="5">
      <t>シュウシ</t>
    </rPh>
    <rPh sb="5" eb="7">
      <t>ヒリツ</t>
    </rPh>
    <rPh sb="10" eb="12">
      <t>ヒリツ</t>
    </rPh>
    <rPh sb="18" eb="20">
      <t>ウワマワ</t>
    </rPh>
    <rPh sb="25" eb="27">
      <t>スイドウ</t>
    </rPh>
    <rPh sb="27" eb="29">
      <t>リョウキン</t>
    </rPh>
    <rPh sb="29" eb="31">
      <t>シュウニュウ</t>
    </rPh>
    <rPh sb="31" eb="32">
      <t>ナド</t>
    </rPh>
    <rPh sb="35" eb="37">
      <t>イジ</t>
    </rPh>
    <rPh sb="37" eb="39">
      <t>カンリ</t>
    </rPh>
    <rPh sb="39" eb="41">
      <t>ケイヒ</t>
    </rPh>
    <rPh sb="41" eb="42">
      <t>ナド</t>
    </rPh>
    <rPh sb="43" eb="44">
      <t>マカナ</t>
    </rPh>
    <rPh sb="49" eb="51">
      <t>ルイジ</t>
    </rPh>
    <rPh sb="51" eb="53">
      <t>ダンタイ</t>
    </rPh>
    <rPh sb="54" eb="56">
      <t>ヘイキン</t>
    </rPh>
    <rPh sb="56" eb="57">
      <t>アタイ</t>
    </rPh>
    <rPh sb="58" eb="60">
      <t>ヒカク</t>
    </rPh>
    <rPh sb="64" eb="65">
      <t>ワズ</t>
    </rPh>
    <rPh sb="71" eb="73">
      <t>ウワマワ</t>
    </rPh>
    <rPh sb="78" eb="80">
      <t>ケイエイ</t>
    </rPh>
    <rPh sb="80" eb="82">
      <t>ジョウキョウ</t>
    </rPh>
    <rPh sb="83" eb="85">
      <t>ケンゼン</t>
    </rPh>
    <rPh sb="86" eb="88">
      <t>ジョウキョウ</t>
    </rPh>
    <rPh sb="110" eb="114">
      <t>リュウドウヒリツ</t>
    </rPh>
    <rPh sb="116" eb="118">
      <t>ヒリツ</t>
    </rPh>
    <rPh sb="124" eb="125">
      <t>オオ</t>
    </rPh>
    <rPh sb="127" eb="129">
      <t>ウワマワ</t>
    </rPh>
    <rPh sb="134" eb="136">
      <t>シハライ</t>
    </rPh>
    <rPh sb="136" eb="138">
      <t>ノウリョク</t>
    </rPh>
    <rPh sb="139" eb="141">
      <t>モンダイ</t>
    </rPh>
    <rPh sb="150" eb="152">
      <t>キギョウ</t>
    </rPh>
    <rPh sb="152" eb="153">
      <t>サイ</t>
    </rPh>
    <rPh sb="153" eb="155">
      <t>ザンダカ</t>
    </rPh>
    <rPh sb="155" eb="156">
      <t>タイ</t>
    </rPh>
    <rPh sb="156" eb="158">
      <t>キュウスイ</t>
    </rPh>
    <rPh sb="158" eb="160">
      <t>シュウエキ</t>
    </rPh>
    <rPh sb="160" eb="162">
      <t>ヒリツ</t>
    </rPh>
    <rPh sb="164" eb="166">
      <t>ゾウカ</t>
    </rPh>
    <rPh sb="166" eb="168">
      <t>ケイコウ</t>
    </rPh>
    <rPh sb="171" eb="173">
      <t>ルイジ</t>
    </rPh>
    <rPh sb="173" eb="175">
      <t>ダンタイ</t>
    </rPh>
    <rPh sb="175" eb="177">
      <t>ヘイキン</t>
    </rPh>
    <rPh sb="180" eb="181">
      <t>タカ</t>
    </rPh>
    <rPh sb="192" eb="194">
      <t>コンゴ</t>
    </rPh>
    <rPh sb="195" eb="197">
      <t>キギョウ</t>
    </rPh>
    <rPh sb="197" eb="198">
      <t>サイ</t>
    </rPh>
    <rPh sb="198" eb="200">
      <t>ハッコウ</t>
    </rPh>
    <rPh sb="201" eb="203">
      <t>ヨクセイ</t>
    </rPh>
    <rPh sb="203" eb="204">
      <t>ナド</t>
    </rPh>
    <rPh sb="206" eb="208">
      <t>タイオウ</t>
    </rPh>
    <rPh sb="209" eb="211">
      <t>ヒツヨウ</t>
    </rPh>
    <rPh sb="216" eb="218">
      <t>リョウキン</t>
    </rPh>
    <rPh sb="218" eb="220">
      <t>カイシュウ</t>
    </rPh>
    <rPh sb="220" eb="221">
      <t>リツ</t>
    </rPh>
    <rPh sb="251" eb="253">
      <t>エイキョウ</t>
    </rPh>
    <rPh sb="262" eb="264">
      <t>シタマワ</t>
    </rPh>
    <rPh sb="287" eb="289">
      <t>ウワマワ</t>
    </rPh>
    <rPh sb="294" eb="296">
      <t>キュウスイ</t>
    </rPh>
    <rPh sb="303" eb="305">
      <t>スイドウ</t>
    </rPh>
    <rPh sb="305" eb="307">
      <t>リョウキン</t>
    </rPh>
    <rPh sb="310" eb="311">
      <t>マカナ</t>
    </rPh>
    <rPh sb="315" eb="317">
      <t>ジョウキョウ</t>
    </rPh>
    <rPh sb="322" eb="324">
      <t>キュウスイ</t>
    </rPh>
    <rPh sb="324" eb="326">
      <t>ゲンカ</t>
    </rPh>
    <rPh sb="328" eb="330">
      <t>ルイジ</t>
    </rPh>
    <rPh sb="330" eb="332">
      <t>ダンタイ</t>
    </rPh>
    <rPh sb="332" eb="335">
      <t>ヘイキンチ</t>
    </rPh>
    <rPh sb="336" eb="337">
      <t>クラ</t>
    </rPh>
    <rPh sb="338" eb="339">
      <t>ヒク</t>
    </rPh>
    <rPh sb="340" eb="341">
      <t>アタイ</t>
    </rPh>
    <rPh sb="350" eb="352">
      <t>コンゴ</t>
    </rPh>
    <rPh sb="353" eb="355">
      <t>キュウスイ</t>
    </rPh>
    <rPh sb="355" eb="357">
      <t>シュウエキ</t>
    </rPh>
    <rPh sb="358" eb="360">
      <t>ゲンショウ</t>
    </rPh>
    <rPh sb="361" eb="363">
      <t>ミコ</t>
    </rPh>
    <rPh sb="370" eb="372">
      <t>コウシン</t>
    </rPh>
    <rPh sb="372" eb="374">
      <t>ヒヨウ</t>
    </rPh>
    <rPh sb="375" eb="377">
      <t>ゾウカ</t>
    </rPh>
    <rPh sb="380" eb="382">
      <t>ゲンカ</t>
    </rPh>
    <rPh sb="382" eb="384">
      <t>ショウキャク</t>
    </rPh>
    <rPh sb="384" eb="385">
      <t>ヒ</t>
    </rPh>
    <rPh sb="386" eb="388">
      <t>ゾウカ</t>
    </rPh>
    <rPh sb="389" eb="391">
      <t>ミコ</t>
    </rPh>
    <rPh sb="399" eb="400">
      <t>サラ</t>
    </rPh>
    <rPh sb="402" eb="404">
      <t>ヒヨウ</t>
    </rPh>
    <rPh sb="405" eb="407">
      <t>サクゲン</t>
    </rPh>
    <rPh sb="408" eb="409">
      <t>ツト</t>
    </rPh>
    <rPh sb="411" eb="413">
      <t>ヒツヨウ</t>
    </rPh>
    <rPh sb="421" eb="423">
      <t>シセツ</t>
    </rPh>
    <rPh sb="423" eb="426">
      <t>リヨウリツ</t>
    </rPh>
    <rPh sb="429" eb="431">
      <t>ルイジ</t>
    </rPh>
    <rPh sb="431" eb="433">
      <t>ダンタイ</t>
    </rPh>
    <rPh sb="433" eb="435">
      <t>ヘイキン</t>
    </rPh>
    <rPh sb="435" eb="436">
      <t>アタイ</t>
    </rPh>
    <rPh sb="437" eb="439">
      <t>シタマワ</t>
    </rPh>
    <rPh sb="446" eb="448">
      <t>シセツ</t>
    </rPh>
    <rPh sb="449" eb="451">
      <t>リヨウ</t>
    </rPh>
    <rPh sb="451" eb="453">
      <t>ジョウキョウ</t>
    </rPh>
    <rPh sb="454" eb="456">
      <t>テキセイ</t>
    </rPh>
    <rPh sb="456" eb="458">
      <t>キボ</t>
    </rPh>
    <rPh sb="459" eb="461">
      <t>ハアク</t>
    </rPh>
    <rPh sb="462" eb="463">
      <t>オコナ</t>
    </rPh>
    <rPh sb="465" eb="468">
      <t>コウリツセイ</t>
    </rPh>
    <rPh sb="469" eb="471">
      <t>コウジョウ</t>
    </rPh>
    <rPh sb="472" eb="473">
      <t>ツト</t>
    </rPh>
    <rPh sb="479" eb="482">
      <t>ユウシュウリツ</t>
    </rPh>
    <rPh sb="492" eb="494">
      <t>オオハバ</t>
    </rPh>
    <rPh sb="520" eb="522">
      <t>カイゼン</t>
    </rPh>
    <phoneticPr fontId="4"/>
  </si>
  <si>
    <t>現状では、経営の健全性や効率性は確保されていますが、今後、人口減少等により水道料金収入の減少が見込まれ、さらには老朽化施設の更新や管路の耐震化が急務となっています。
平成29年度に策定した「宿毛市水道事業経営戦略」に基づき、中長期的な視点で効率的な事業経営に取り組みます。</t>
    <rPh sb="0" eb="2">
      <t>ゲンジョウ</t>
    </rPh>
    <rPh sb="5" eb="7">
      <t>ケイエイ</t>
    </rPh>
    <rPh sb="8" eb="11">
      <t>ケンゼンセイ</t>
    </rPh>
    <rPh sb="12" eb="14">
      <t>コウリツ</t>
    </rPh>
    <rPh sb="14" eb="15">
      <t>セイ</t>
    </rPh>
    <rPh sb="16" eb="18">
      <t>カクホ</t>
    </rPh>
    <rPh sb="26" eb="28">
      <t>コンゴ</t>
    </rPh>
    <rPh sb="29" eb="31">
      <t>ジンコウ</t>
    </rPh>
    <rPh sb="31" eb="33">
      <t>ゲンショウ</t>
    </rPh>
    <rPh sb="33" eb="34">
      <t>ナド</t>
    </rPh>
    <rPh sb="37" eb="39">
      <t>スイドウ</t>
    </rPh>
    <rPh sb="39" eb="41">
      <t>リョウキン</t>
    </rPh>
    <rPh sb="41" eb="43">
      <t>シュウニュウ</t>
    </rPh>
    <rPh sb="44" eb="46">
      <t>ゲンショウ</t>
    </rPh>
    <rPh sb="47" eb="49">
      <t>ミコ</t>
    </rPh>
    <rPh sb="56" eb="59">
      <t>ロウキュウカ</t>
    </rPh>
    <rPh sb="59" eb="61">
      <t>シセツ</t>
    </rPh>
    <rPh sb="62" eb="64">
      <t>コウシン</t>
    </rPh>
    <rPh sb="65" eb="67">
      <t>カンロ</t>
    </rPh>
    <rPh sb="68" eb="71">
      <t>タイシンカ</t>
    </rPh>
    <rPh sb="72" eb="74">
      <t>キュウム</t>
    </rPh>
    <rPh sb="83" eb="85">
      <t>ヘイセイ</t>
    </rPh>
    <rPh sb="87" eb="89">
      <t>ネンド</t>
    </rPh>
    <rPh sb="90" eb="92">
      <t>サクテイ</t>
    </rPh>
    <rPh sb="95" eb="98">
      <t>スクモシ</t>
    </rPh>
    <rPh sb="98" eb="100">
      <t>スイドウ</t>
    </rPh>
    <rPh sb="100" eb="102">
      <t>ジギョウ</t>
    </rPh>
    <rPh sb="102" eb="104">
      <t>ケイエイ</t>
    </rPh>
    <rPh sb="104" eb="106">
      <t>センリャク</t>
    </rPh>
    <rPh sb="108" eb="109">
      <t>モト</t>
    </rPh>
    <rPh sb="112" eb="116">
      <t>チュウチョウキテキ</t>
    </rPh>
    <rPh sb="117" eb="119">
      <t>シテン</t>
    </rPh>
    <rPh sb="120" eb="123">
      <t>コウリツテキ</t>
    </rPh>
    <rPh sb="124" eb="126">
      <t>ジギョウ</t>
    </rPh>
    <rPh sb="126" eb="128">
      <t>ケイエイ</t>
    </rPh>
    <rPh sb="129" eb="130">
      <t>ト</t>
    </rPh>
    <rPh sb="131" eb="132">
      <t>ク</t>
    </rPh>
    <phoneticPr fontId="4"/>
  </si>
  <si>
    <t xml:space="preserve">①有形固定資産減価償却率
　類似団体平均値と同様に上昇傾向にあり、施設全体の老朽化が加速していると考えられる。
②管路経年化率
　上昇傾向にあるが、類似団体平均値に比べ経年化は進んでいない状態です。
③管路更新率
　類似団体平均値に比べ大幅に下回っており、今後も過去に急速に整備された施設が更新時期を迎え、老朽化が更に加速することが懸念されるため、計画的かつ効率的な管路更新に取り組みます。
</t>
    <rPh sb="65" eb="69">
      <t>ジョウショウケイコウ</t>
    </rPh>
    <rPh sb="82" eb="83">
      <t>クラ</t>
    </rPh>
    <rPh sb="84" eb="87">
      <t>ケイネンカ</t>
    </rPh>
    <rPh sb="88" eb="89">
      <t>スス</t>
    </rPh>
    <rPh sb="94" eb="96">
      <t>ジョウタイ</t>
    </rPh>
    <rPh sb="101" eb="106">
      <t>カンロコウシンリツ</t>
    </rPh>
    <rPh sb="118" eb="120">
      <t>オオハバ</t>
    </rPh>
    <rPh sb="121" eb="123">
      <t>シタマワ</t>
    </rPh>
    <rPh sb="128" eb="130">
      <t>コンゴ</t>
    </rPh>
    <rPh sb="131" eb="133">
      <t>カコ</t>
    </rPh>
    <rPh sb="134" eb="136">
      <t>キュウソク</t>
    </rPh>
    <rPh sb="137" eb="139">
      <t>セイビ</t>
    </rPh>
    <rPh sb="142" eb="144">
      <t>シセツ</t>
    </rPh>
    <rPh sb="145" eb="147">
      <t>コウシン</t>
    </rPh>
    <rPh sb="147" eb="149">
      <t>ジキ</t>
    </rPh>
    <rPh sb="150" eb="151">
      <t>ムカ</t>
    </rPh>
    <rPh sb="153" eb="156">
      <t>ロウキュウカ</t>
    </rPh>
    <rPh sb="157" eb="158">
      <t>サラ</t>
    </rPh>
    <rPh sb="159" eb="161">
      <t>カソク</t>
    </rPh>
    <rPh sb="166" eb="168">
      <t>ケネン</t>
    </rPh>
    <rPh sb="174" eb="177">
      <t>ケイカクテキ</t>
    </rPh>
    <rPh sb="179" eb="182">
      <t>コウリツテキ</t>
    </rPh>
    <rPh sb="183" eb="185">
      <t>カンロ</t>
    </rPh>
    <rPh sb="185" eb="187">
      <t>コウシン</t>
    </rPh>
    <rPh sb="188" eb="189">
      <t>ト</t>
    </rPh>
    <rPh sb="190" eb="191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</si>
</sst>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0.42</c:v>
                </c:pt>
                <c:pt idx="2">
                  <c:v>0.2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F7-4053-A055-93E9AB6C1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0.52</c:v>
                </c:pt>
                <c:pt idx="1">
                  <c:v>0.53</c:v>
                </c:pt>
                <c:pt idx="2">
                  <c:v>0.48</c:v>
                </c:pt>
                <c:pt idx="3">
                  <c:v>0.5</c:v>
                </c:pt>
                <c:pt idx="4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F7-4053-A055-93E9AB6C1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38.49</c:v>
                </c:pt>
                <c:pt idx="1">
                  <c:v>38.89</c:v>
                </c:pt>
                <c:pt idx="2">
                  <c:v>37.78</c:v>
                </c:pt>
                <c:pt idx="3">
                  <c:v>37.049999999999997</c:v>
                </c:pt>
                <c:pt idx="4">
                  <c:v>36.49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8-4B0D-8502-E322761B5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55.14</c:v>
                </c:pt>
                <c:pt idx="1">
                  <c:v>55.89</c:v>
                </c:pt>
                <c:pt idx="2">
                  <c:v>55.72</c:v>
                </c:pt>
                <c:pt idx="3">
                  <c:v>55.31</c:v>
                </c:pt>
                <c:pt idx="4">
                  <c:v>55.14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28-4B0D-8502-E322761B5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77.5</c:v>
                </c:pt>
                <c:pt idx="1">
                  <c:v>76.87</c:v>
                </c:pt>
                <c:pt idx="2">
                  <c:v>76.2</c:v>
                </c:pt>
                <c:pt idx="3">
                  <c:v>75.66</c:v>
                </c:pt>
                <c:pt idx="4">
                  <c:v>72.22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4B-4A4B-95BE-93D5BD467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81.39</c:v>
                </c:pt>
                <c:pt idx="1">
                  <c:v>81.27</c:v>
                </c:pt>
                <c:pt idx="2">
                  <c:v>81.260000000000005</c:v>
                </c:pt>
                <c:pt idx="3">
                  <c:v>80.36</c:v>
                </c:pt>
                <c:pt idx="4">
                  <c:v>80.13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4B-4A4B-95BE-93D5BD467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119.67</c:v>
                </c:pt>
                <c:pt idx="1">
                  <c:v>122.24</c:v>
                </c:pt>
                <c:pt idx="2">
                  <c:v>109.62</c:v>
                </c:pt>
                <c:pt idx="3">
                  <c:v>109.18</c:v>
                </c:pt>
                <c:pt idx="4">
                  <c:v>106.72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E-4028-B3E6-9088ABDF2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108.61</c:v>
                </c:pt>
                <c:pt idx="1">
                  <c:v>108.35</c:v>
                </c:pt>
                <c:pt idx="2">
                  <c:v>108.84</c:v>
                </c:pt>
                <c:pt idx="3">
                  <c:v>105.92</c:v>
                </c:pt>
                <c:pt idx="4">
                  <c:v>106.01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8E-4028-B3E6-9088ABDF2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50.31</c:v>
                </c:pt>
                <c:pt idx="1">
                  <c:v>51.07</c:v>
                </c:pt>
                <c:pt idx="2">
                  <c:v>51.49</c:v>
                </c:pt>
                <c:pt idx="3">
                  <c:v>51.62</c:v>
                </c:pt>
                <c:pt idx="4">
                  <c:v>52.89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D-4843-B42E-D384D3038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49.92</c:v>
                </c:pt>
                <c:pt idx="1">
                  <c:v>50.63</c:v>
                </c:pt>
                <c:pt idx="2">
                  <c:v>51.29</c:v>
                </c:pt>
                <c:pt idx="3">
                  <c:v>52.2</c:v>
                </c:pt>
                <c:pt idx="4">
                  <c:v>52.7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D-4843-B42E-D384D3038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10</c:v>
                </c:pt>
                <c:pt idx="1">
                  <c:v>10.17</c:v>
                </c:pt>
                <c:pt idx="2">
                  <c:v>10.15</c:v>
                </c:pt>
                <c:pt idx="3">
                  <c:v>16.059999999999999</c:v>
                </c:pt>
                <c:pt idx="4">
                  <c:v>16.940000000000001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3-4508-8B13-609B3D605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16.88</c:v>
                </c:pt>
                <c:pt idx="1">
                  <c:v>18.28</c:v>
                </c:pt>
                <c:pt idx="2">
                  <c:v>19.61</c:v>
                </c:pt>
                <c:pt idx="3">
                  <c:v>20.73</c:v>
                </c:pt>
                <c:pt idx="4">
                  <c:v>22.86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23-4508-8B13-609B3D605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7-400C-BE6E-735CAE7F3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3.59</c:v>
                </c:pt>
                <c:pt idx="1">
                  <c:v>3.98</c:v>
                </c:pt>
                <c:pt idx="2">
                  <c:v>6.02</c:v>
                </c:pt>
                <c:pt idx="3">
                  <c:v>7.78</c:v>
                </c:pt>
                <c:pt idx="4">
                  <c:v>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37-400C-BE6E-735CAE7F3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595.45000000000005</c:v>
                </c:pt>
                <c:pt idx="1">
                  <c:v>915.89</c:v>
                </c:pt>
                <c:pt idx="2">
                  <c:v>640.08000000000004</c:v>
                </c:pt>
                <c:pt idx="3">
                  <c:v>340.64</c:v>
                </c:pt>
                <c:pt idx="4">
                  <c:v>369.56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B-462B-BE53-1E462B9BF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379.08</c:v>
                </c:pt>
                <c:pt idx="1">
                  <c:v>367.55</c:v>
                </c:pt>
                <c:pt idx="2">
                  <c:v>378.56</c:v>
                </c:pt>
                <c:pt idx="3">
                  <c:v>364.46</c:v>
                </c:pt>
                <c:pt idx="4">
                  <c:v>338.89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DB-462B-BE53-1E462B9BF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573.91</c:v>
                </c:pt>
                <c:pt idx="1">
                  <c:v>590.01</c:v>
                </c:pt>
                <c:pt idx="2">
                  <c:v>594.41999999999996</c:v>
                </c:pt>
                <c:pt idx="3">
                  <c:v>588.24</c:v>
                </c:pt>
                <c:pt idx="4">
                  <c:v>710.08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89-416F-AF63-88DEC4B7D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398.98</c:v>
                </c:pt>
                <c:pt idx="1">
                  <c:v>418.68</c:v>
                </c:pt>
                <c:pt idx="2">
                  <c:v>395.68</c:v>
                </c:pt>
                <c:pt idx="3">
                  <c:v>403.72</c:v>
                </c:pt>
                <c:pt idx="4">
                  <c:v>400.21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89-416F-AF63-88DEC4B7D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118.87</c:v>
                </c:pt>
                <c:pt idx="1">
                  <c:v>121.7</c:v>
                </c:pt>
                <c:pt idx="2">
                  <c:v>107.41</c:v>
                </c:pt>
                <c:pt idx="3">
                  <c:v>107.19</c:v>
                </c:pt>
                <c:pt idx="4">
                  <c:v>80.94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4-4792-9915-652AB5C7D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98.64</c:v>
                </c:pt>
                <c:pt idx="1">
                  <c:v>94.78</c:v>
                </c:pt>
                <c:pt idx="2">
                  <c:v>97.59</c:v>
                </c:pt>
                <c:pt idx="3">
                  <c:v>92.17</c:v>
                </c:pt>
                <c:pt idx="4">
                  <c:v>92.83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A4-4792-9915-652AB5C7D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113.58</c:v>
                </c:pt>
                <c:pt idx="1">
                  <c:v>110.83</c:v>
                </c:pt>
                <c:pt idx="2">
                  <c:v>125.62</c:v>
                </c:pt>
                <c:pt idx="3">
                  <c:v>125.82</c:v>
                </c:pt>
                <c:pt idx="4">
                  <c:v>139.80000000000001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EA-4FF7-B780-9F259461E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178.92</c:v>
                </c:pt>
                <c:pt idx="1">
                  <c:v>181.3</c:v>
                </c:pt>
                <c:pt idx="2">
                  <c:v>181.71</c:v>
                </c:pt>
                <c:pt idx="3">
                  <c:v>188.51</c:v>
                </c:pt>
                <c:pt idx="4">
                  <c:v>189.43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EA-4FF7-B780-9F259461E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【177.56】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C25" zoomScale="70" zoomScaleNormal="70" workbookViewId="0">
      <selection activeCell="CE55" sqref="CE55"/>
    </sheetView>
  </sheetViews>
  <sheetFormatPr defaultColWidth="2.625" defaultRowHeight="13.5" x14ac:dyDescent="0.15"/>
  <cols>
    <col min="1" max="1" width="2.625" customWidth="1"/>
    <col min="2" max="62" width="3.75" customWidth="1"/>
    <col min="64" max="77" width="3.125" customWidth="1"/>
    <col min="78" max="78" width="17.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1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1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1" t="str">
        <f>データ!H6</f>
        <v>高知県　宿毛市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  <c r="AE6" s="32"/>
      <c r="AF6" s="32"/>
      <c r="AG6" s="3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3" t="s">
        <v>1</v>
      </c>
      <c r="C7" s="34"/>
      <c r="D7" s="34"/>
      <c r="E7" s="34"/>
      <c r="F7" s="34"/>
      <c r="G7" s="34"/>
      <c r="H7" s="34"/>
      <c r="I7" s="33" t="s">
        <v>2</v>
      </c>
      <c r="J7" s="34"/>
      <c r="K7" s="34"/>
      <c r="L7" s="34"/>
      <c r="M7" s="34"/>
      <c r="N7" s="34"/>
      <c r="O7" s="35"/>
      <c r="P7" s="36" t="s">
        <v>3</v>
      </c>
      <c r="Q7" s="36"/>
      <c r="R7" s="36"/>
      <c r="S7" s="36"/>
      <c r="T7" s="36"/>
      <c r="U7" s="36"/>
      <c r="V7" s="36"/>
      <c r="W7" s="36" t="s">
        <v>4</v>
      </c>
      <c r="X7" s="36"/>
      <c r="Y7" s="36"/>
      <c r="Z7" s="36"/>
      <c r="AA7" s="36"/>
      <c r="AB7" s="36"/>
      <c r="AC7" s="36"/>
      <c r="AD7" s="36" t="s">
        <v>5</v>
      </c>
      <c r="AE7" s="36"/>
      <c r="AF7" s="36"/>
      <c r="AG7" s="36"/>
      <c r="AH7" s="36"/>
      <c r="AI7" s="36"/>
      <c r="AJ7" s="36"/>
      <c r="AK7" s="2"/>
      <c r="AL7" s="36" t="s">
        <v>6</v>
      </c>
      <c r="AM7" s="36"/>
      <c r="AN7" s="36"/>
      <c r="AO7" s="36"/>
      <c r="AP7" s="36"/>
      <c r="AQ7" s="36"/>
      <c r="AR7" s="36"/>
      <c r="AS7" s="36"/>
      <c r="AT7" s="33" t="s">
        <v>7</v>
      </c>
      <c r="AU7" s="34"/>
      <c r="AV7" s="34"/>
      <c r="AW7" s="34"/>
      <c r="AX7" s="34"/>
      <c r="AY7" s="34"/>
      <c r="AZ7" s="34"/>
      <c r="BA7" s="34"/>
      <c r="BB7" s="36" t="s">
        <v>8</v>
      </c>
      <c r="BC7" s="36"/>
      <c r="BD7" s="36"/>
      <c r="BE7" s="36"/>
      <c r="BF7" s="36"/>
      <c r="BG7" s="36"/>
      <c r="BH7" s="36"/>
      <c r="BI7" s="36"/>
      <c r="BJ7" s="3"/>
      <c r="BK7" s="3"/>
      <c r="BL7" s="37" t="s">
        <v>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9"/>
    </row>
    <row r="8" spans="1:78" ht="18.75" customHeight="1" x14ac:dyDescent="0.15">
      <c r="A8" s="2"/>
      <c r="B8" s="40" t="str">
        <f>データ!$I$6</f>
        <v>法適用</v>
      </c>
      <c r="C8" s="41"/>
      <c r="D8" s="41"/>
      <c r="E8" s="41"/>
      <c r="F8" s="41"/>
      <c r="G8" s="41"/>
      <c r="H8" s="41"/>
      <c r="I8" s="40" t="str">
        <f>データ!$J$6</f>
        <v>水道事業</v>
      </c>
      <c r="J8" s="41"/>
      <c r="K8" s="41"/>
      <c r="L8" s="41"/>
      <c r="M8" s="41"/>
      <c r="N8" s="41"/>
      <c r="O8" s="42"/>
      <c r="P8" s="43" t="str">
        <f>データ!$K$6</f>
        <v>末端給水事業</v>
      </c>
      <c r="Q8" s="43"/>
      <c r="R8" s="43"/>
      <c r="S8" s="43"/>
      <c r="T8" s="43"/>
      <c r="U8" s="43"/>
      <c r="V8" s="43"/>
      <c r="W8" s="43" t="str">
        <f>データ!$L$6</f>
        <v>A6</v>
      </c>
      <c r="X8" s="43"/>
      <c r="Y8" s="43"/>
      <c r="Z8" s="43"/>
      <c r="AA8" s="43"/>
      <c r="AB8" s="43"/>
      <c r="AC8" s="43"/>
      <c r="AD8" s="43" t="str">
        <f>データ!$M$6</f>
        <v>非設置</v>
      </c>
      <c r="AE8" s="43"/>
      <c r="AF8" s="43"/>
      <c r="AG8" s="43"/>
      <c r="AH8" s="43"/>
      <c r="AI8" s="43"/>
      <c r="AJ8" s="43"/>
      <c r="AK8" s="2"/>
      <c r="AL8" s="44">
        <f>データ!$R$6</f>
        <v>18869</v>
      </c>
      <c r="AM8" s="44"/>
      <c r="AN8" s="44"/>
      <c r="AO8" s="44"/>
      <c r="AP8" s="44"/>
      <c r="AQ8" s="44"/>
      <c r="AR8" s="44"/>
      <c r="AS8" s="44"/>
      <c r="AT8" s="45">
        <f>データ!$S$6</f>
        <v>286.14</v>
      </c>
      <c r="AU8" s="46"/>
      <c r="AV8" s="46"/>
      <c r="AW8" s="46"/>
      <c r="AX8" s="46"/>
      <c r="AY8" s="46"/>
      <c r="AZ8" s="46"/>
      <c r="BA8" s="46"/>
      <c r="BB8" s="47">
        <f>データ!$T$6</f>
        <v>65.94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50" t="s">
        <v>11</v>
      </c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1"/>
    </row>
    <row r="9" spans="1:78" ht="18.75" customHeight="1" x14ac:dyDescent="0.15">
      <c r="A9" s="2"/>
      <c r="B9" s="33" t="s">
        <v>12</v>
      </c>
      <c r="C9" s="34"/>
      <c r="D9" s="34"/>
      <c r="E9" s="34"/>
      <c r="F9" s="34"/>
      <c r="G9" s="34"/>
      <c r="H9" s="34"/>
      <c r="I9" s="33" t="s">
        <v>13</v>
      </c>
      <c r="J9" s="34"/>
      <c r="K9" s="34"/>
      <c r="L9" s="34"/>
      <c r="M9" s="34"/>
      <c r="N9" s="34"/>
      <c r="O9" s="35"/>
      <c r="P9" s="36" t="s">
        <v>14</v>
      </c>
      <c r="Q9" s="36"/>
      <c r="R9" s="36"/>
      <c r="S9" s="36"/>
      <c r="T9" s="36"/>
      <c r="U9" s="36"/>
      <c r="V9" s="36"/>
      <c r="W9" s="36" t="s">
        <v>15</v>
      </c>
      <c r="X9" s="36"/>
      <c r="Y9" s="36"/>
      <c r="Z9" s="36"/>
      <c r="AA9" s="36"/>
      <c r="AB9" s="36"/>
      <c r="AC9" s="36"/>
      <c r="AD9" s="2"/>
      <c r="AE9" s="2"/>
      <c r="AF9" s="2"/>
      <c r="AG9" s="2"/>
      <c r="AH9" s="2"/>
      <c r="AI9" s="2"/>
      <c r="AJ9" s="2"/>
      <c r="AK9" s="2"/>
      <c r="AL9" s="36" t="s">
        <v>16</v>
      </c>
      <c r="AM9" s="36"/>
      <c r="AN9" s="36"/>
      <c r="AO9" s="36"/>
      <c r="AP9" s="36"/>
      <c r="AQ9" s="36"/>
      <c r="AR9" s="36"/>
      <c r="AS9" s="36"/>
      <c r="AT9" s="33" t="s">
        <v>17</v>
      </c>
      <c r="AU9" s="34"/>
      <c r="AV9" s="34"/>
      <c r="AW9" s="34"/>
      <c r="AX9" s="34"/>
      <c r="AY9" s="34"/>
      <c r="AZ9" s="34"/>
      <c r="BA9" s="34"/>
      <c r="BB9" s="36" t="s">
        <v>18</v>
      </c>
      <c r="BC9" s="36"/>
      <c r="BD9" s="36"/>
      <c r="BE9" s="36"/>
      <c r="BF9" s="36"/>
      <c r="BG9" s="36"/>
      <c r="BH9" s="36"/>
      <c r="BI9" s="36"/>
      <c r="BJ9" s="3"/>
      <c r="BK9" s="3"/>
      <c r="BL9" s="52" t="s">
        <v>19</v>
      </c>
      <c r="BM9" s="53"/>
      <c r="BN9" s="54" t="s">
        <v>20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5" t="str">
        <f>データ!$N$6</f>
        <v>-</v>
      </c>
      <c r="C10" s="46"/>
      <c r="D10" s="46"/>
      <c r="E10" s="46"/>
      <c r="F10" s="46"/>
      <c r="G10" s="46"/>
      <c r="H10" s="46"/>
      <c r="I10" s="45">
        <f>データ!$O$6</f>
        <v>61.05</v>
      </c>
      <c r="J10" s="46"/>
      <c r="K10" s="46"/>
      <c r="L10" s="46"/>
      <c r="M10" s="46"/>
      <c r="N10" s="46"/>
      <c r="O10" s="80"/>
      <c r="P10" s="47">
        <f>データ!$P$6</f>
        <v>98.65</v>
      </c>
      <c r="Q10" s="47"/>
      <c r="R10" s="47"/>
      <c r="S10" s="47"/>
      <c r="T10" s="47"/>
      <c r="U10" s="47"/>
      <c r="V10" s="47"/>
      <c r="W10" s="44">
        <f>データ!$Q$6</f>
        <v>2497</v>
      </c>
      <c r="X10" s="44"/>
      <c r="Y10" s="44"/>
      <c r="Z10" s="44"/>
      <c r="AA10" s="44"/>
      <c r="AB10" s="44"/>
      <c r="AC10" s="44"/>
      <c r="AD10" s="2"/>
      <c r="AE10" s="2"/>
      <c r="AF10" s="2"/>
      <c r="AG10" s="2"/>
      <c r="AH10" s="2"/>
      <c r="AI10" s="2"/>
      <c r="AJ10" s="2"/>
      <c r="AK10" s="2"/>
      <c r="AL10" s="44">
        <f>データ!$U$6</f>
        <v>18389</v>
      </c>
      <c r="AM10" s="44"/>
      <c r="AN10" s="44"/>
      <c r="AO10" s="44"/>
      <c r="AP10" s="44"/>
      <c r="AQ10" s="44"/>
      <c r="AR10" s="44"/>
      <c r="AS10" s="44"/>
      <c r="AT10" s="45">
        <f>データ!$V$6</f>
        <v>42.38</v>
      </c>
      <c r="AU10" s="46"/>
      <c r="AV10" s="46"/>
      <c r="AW10" s="46"/>
      <c r="AX10" s="46"/>
      <c r="AY10" s="46"/>
      <c r="AZ10" s="46"/>
      <c r="BA10" s="46"/>
      <c r="BB10" s="47">
        <f>データ!$W$6</f>
        <v>433.91</v>
      </c>
      <c r="BC10" s="47"/>
      <c r="BD10" s="47"/>
      <c r="BE10" s="47"/>
      <c r="BF10" s="47"/>
      <c r="BG10" s="47"/>
      <c r="BH10" s="47"/>
      <c r="BI10" s="47"/>
      <c r="BJ10" s="2"/>
      <c r="BK10" s="2"/>
      <c r="BL10" s="62" t="s">
        <v>21</v>
      </c>
      <c r="BM10" s="63"/>
      <c r="BN10" s="64" t="s">
        <v>22</v>
      </c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23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15">
      <c r="A14" s="2"/>
      <c r="B14" s="68" t="s">
        <v>24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25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 x14ac:dyDescent="0.15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6" t="s">
        <v>109</v>
      </c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8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6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8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6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8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6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8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6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8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6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8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6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8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6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8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6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8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6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8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6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8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6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8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6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8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6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8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6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8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6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8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6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8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6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8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6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8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6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8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6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8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6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8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6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8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6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8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6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8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6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8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6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8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6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8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4" t="s">
        <v>26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6" t="s">
        <v>111</v>
      </c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8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6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8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6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8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6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8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6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8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6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8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6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8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6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8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6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8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6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8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6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8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6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8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6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8"/>
    </row>
    <row r="60" spans="1:78" ht="13.5" customHeight="1" x14ac:dyDescent="0.15">
      <c r="A60" s="2"/>
      <c r="B60" s="71" t="s">
        <v>27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6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8"/>
    </row>
    <row r="61" spans="1:78" ht="13.5" customHeight="1" x14ac:dyDescent="0.15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6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8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6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8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4" t="s">
        <v>28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6" t="s">
        <v>110</v>
      </c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8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6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8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6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8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6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8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6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8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6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8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6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8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6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8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6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8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6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8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6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8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6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8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6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8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6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8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6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8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6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8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9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1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【108.24】</v>
      </c>
      <c r="F85" s="13" t="str">
        <f>データ!AS6</f>
        <v>【1.50】</v>
      </c>
      <c r="G85" s="13" t="str">
        <f>データ!BD6</f>
        <v>【243.36】</v>
      </c>
      <c r="H85" s="13" t="str">
        <f>データ!BO6</f>
        <v>【265.93】</v>
      </c>
      <c r="I85" s="13" t="str">
        <f>データ!BZ6</f>
        <v>【97.82】</v>
      </c>
      <c r="J85" s="13" t="str">
        <f>データ!CK6</f>
        <v>【177.56】</v>
      </c>
      <c r="K85" s="13" t="str">
        <f>データ!CV6</f>
        <v>【59.81】</v>
      </c>
      <c r="L85" s="13" t="str">
        <f>データ!DG6</f>
        <v>【89.42】</v>
      </c>
      <c r="M85" s="13" t="str">
        <f>データ!DR6</f>
        <v>【52.02】</v>
      </c>
      <c r="N85" s="13" t="str">
        <f>データ!EC6</f>
        <v>【25.37】</v>
      </c>
      <c r="O85" s="13" t="str">
        <f>データ!EN6</f>
        <v>【0.62】</v>
      </c>
    </row>
  </sheetData>
  <sheetProtection algorithmName="SHA-512" hashValue="Ms3o1eniI9X8VNm5oqutLW4dnydeY051T3RRPUjgJYVwebCNihSiFxyprOcalgyYgGx9BJZeCEsZ1PTQHlBt0w==" saltValue="zapxyIi9H5T9Q9H7ZiRCCw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2" t="s">
        <v>50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4"/>
      <c r="X3" s="88" t="s">
        <v>51</v>
      </c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 t="s">
        <v>52</v>
      </c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7"/>
      <c r="X4" s="81" t="s">
        <v>54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 t="s">
        <v>55</v>
      </c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 t="s">
        <v>56</v>
      </c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 t="s">
        <v>57</v>
      </c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 t="s">
        <v>58</v>
      </c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 t="s">
        <v>59</v>
      </c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 t="s">
        <v>60</v>
      </c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 t="s">
        <v>61</v>
      </c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 t="s">
        <v>62</v>
      </c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 t="s">
        <v>63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 t="s">
        <v>64</v>
      </c>
      <c r="EE4" s="81"/>
      <c r="EF4" s="81"/>
      <c r="EG4" s="81"/>
      <c r="EH4" s="81"/>
      <c r="EI4" s="81"/>
      <c r="EJ4" s="81"/>
      <c r="EK4" s="81"/>
      <c r="EL4" s="81"/>
      <c r="EM4" s="81"/>
      <c r="EN4" s="8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2023</v>
      </c>
      <c r="C6" s="20">
        <f t="shared" ref="C6:W6" si="3">C7</f>
        <v>392081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高知県　宿毛市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A6</v>
      </c>
      <c r="M6" s="20" t="str">
        <f t="shared" si="3"/>
        <v>非設置</v>
      </c>
      <c r="N6" s="21" t="str">
        <f t="shared" si="3"/>
        <v>-</v>
      </c>
      <c r="O6" s="21">
        <f t="shared" si="3"/>
        <v>61.05</v>
      </c>
      <c r="P6" s="21">
        <f t="shared" si="3"/>
        <v>98.65</v>
      </c>
      <c r="Q6" s="21">
        <f t="shared" si="3"/>
        <v>2497</v>
      </c>
      <c r="R6" s="21">
        <f t="shared" si="3"/>
        <v>18869</v>
      </c>
      <c r="S6" s="21">
        <f t="shared" si="3"/>
        <v>286.14</v>
      </c>
      <c r="T6" s="21">
        <f t="shared" si="3"/>
        <v>65.94</v>
      </c>
      <c r="U6" s="21">
        <f t="shared" si="3"/>
        <v>18389</v>
      </c>
      <c r="V6" s="21">
        <f t="shared" si="3"/>
        <v>42.38</v>
      </c>
      <c r="W6" s="21">
        <f t="shared" si="3"/>
        <v>433.91</v>
      </c>
      <c r="X6" s="22">
        <f>IF(X7="",NA(),X7)</f>
        <v>119.67</v>
      </c>
      <c r="Y6" s="22">
        <f t="shared" ref="Y6:AG6" si="4">IF(Y7="",NA(),Y7)</f>
        <v>122.24</v>
      </c>
      <c r="Z6" s="22">
        <f t="shared" si="4"/>
        <v>109.62</v>
      </c>
      <c r="AA6" s="22">
        <f t="shared" si="4"/>
        <v>109.18</v>
      </c>
      <c r="AB6" s="22">
        <f t="shared" si="4"/>
        <v>106.72</v>
      </c>
      <c r="AC6" s="22">
        <f t="shared" si="4"/>
        <v>108.61</v>
      </c>
      <c r="AD6" s="22">
        <f t="shared" si="4"/>
        <v>108.35</v>
      </c>
      <c r="AE6" s="22">
        <f t="shared" si="4"/>
        <v>108.84</v>
      </c>
      <c r="AF6" s="22">
        <f t="shared" si="4"/>
        <v>105.92</v>
      </c>
      <c r="AG6" s="22">
        <f t="shared" si="4"/>
        <v>106.01</v>
      </c>
      <c r="AH6" s="21" t="str">
        <f>IF(AH7="","",IF(AH7="-","【-】","【"&amp;SUBSTITUTE(TEXT(AH7,"#,##0.00"),"-","△")&amp;"】"))</f>
        <v>【108.24】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3.59</v>
      </c>
      <c r="AO6" s="22">
        <f t="shared" si="5"/>
        <v>3.98</v>
      </c>
      <c r="AP6" s="22">
        <f t="shared" si="5"/>
        <v>6.02</v>
      </c>
      <c r="AQ6" s="22">
        <f t="shared" si="5"/>
        <v>7.78</v>
      </c>
      <c r="AR6" s="22">
        <f t="shared" si="5"/>
        <v>9.59</v>
      </c>
      <c r="AS6" s="21" t="str">
        <f>IF(AS7="","",IF(AS7="-","【-】","【"&amp;SUBSTITUTE(TEXT(AS7,"#,##0.00"),"-","△")&amp;"】"))</f>
        <v>【1.50】</v>
      </c>
      <c r="AT6" s="22">
        <f>IF(AT7="",NA(),AT7)</f>
        <v>595.45000000000005</v>
      </c>
      <c r="AU6" s="22">
        <f t="shared" ref="AU6:BC6" si="6">IF(AU7="",NA(),AU7)</f>
        <v>915.89</v>
      </c>
      <c r="AV6" s="22">
        <f t="shared" si="6"/>
        <v>640.08000000000004</v>
      </c>
      <c r="AW6" s="22">
        <f t="shared" si="6"/>
        <v>340.64</v>
      </c>
      <c r="AX6" s="22">
        <f t="shared" si="6"/>
        <v>369.56</v>
      </c>
      <c r="AY6" s="22">
        <f t="shared" si="6"/>
        <v>379.08</v>
      </c>
      <c r="AZ6" s="22">
        <f t="shared" si="6"/>
        <v>367.55</v>
      </c>
      <c r="BA6" s="22">
        <f t="shared" si="6"/>
        <v>378.56</v>
      </c>
      <c r="BB6" s="22">
        <f t="shared" si="6"/>
        <v>364.46</v>
      </c>
      <c r="BC6" s="22">
        <f t="shared" si="6"/>
        <v>338.89</v>
      </c>
      <c r="BD6" s="21" t="str">
        <f>IF(BD7="","",IF(BD7="-","【-】","【"&amp;SUBSTITUTE(TEXT(BD7,"#,##0.00"),"-","△")&amp;"】"))</f>
        <v>【243.36】</v>
      </c>
      <c r="BE6" s="22">
        <f>IF(BE7="",NA(),BE7)</f>
        <v>573.91</v>
      </c>
      <c r="BF6" s="22">
        <f t="shared" ref="BF6:BN6" si="7">IF(BF7="",NA(),BF7)</f>
        <v>590.01</v>
      </c>
      <c r="BG6" s="22">
        <f t="shared" si="7"/>
        <v>594.41999999999996</v>
      </c>
      <c r="BH6" s="22">
        <f t="shared" si="7"/>
        <v>588.24</v>
      </c>
      <c r="BI6" s="22">
        <f t="shared" si="7"/>
        <v>710.08</v>
      </c>
      <c r="BJ6" s="22">
        <f t="shared" si="7"/>
        <v>398.98</v>
      </c>
      <c r="BK6" s="22">
        <f t="shared" si="7"/>
        <v>418.68</v>
      </c>
      <c r="BL6" s="22">
        <f t="shared" si="7"/>
        <v>395.68</v>
      </c>
      <c r="BM6" s="22">
        <f t="shared" si="7"/>
        <v>403.72</v>
      </c>
      <c r="BN6" s="22">
        <f t="shared" si="7"/>
        <v>400.21</v>
      </c>
      <c r="BO6" s="21" t="str">
        <f>IF(BO7="","",IF(BO7="-","【-】","【"&amp;SUBSTITUTE(TEXT(BO7,"#,##0.00"),"-","△")&amp;"】"))</f>
        <v>【265.93】</v>
      </c>
      <c r="BP6" s="22">
        <f>IF(BP7="",NA(),BP7)</f>
        <v>118.87</v>
      </c>
      <c r="BQ6" s="22">
        <f t="shared" ref="BQ6:BY6" si="8">IF(BQ7="",NA(),BQ7)</f>
        <v>121.7</v>
      </c>
      <c r="BR6" s="22">
        <f t="shared" si="8"/>
        <v>107.41</v>
      </c>
      <c r="BS6" s="22">
        <f t="shared" si="8"/>
        <v>107.19</v>
      </c>
      <c r="BT6" s="22">
        <f t="shared" si="8"/>
        <v>80.94</v>
      </c>
      <c r="BU6" s="22">
        <f t="shared" si="8"/>
        <v>98.64</v>
      </c>
      <c r="BV6" s="22">
        <f t="shared" si="8"/>
        <v>94.78</v>
      </c>
      <c r="BW6" s="22">
        <f t="shared" si="8"/>
        <v>97.59</v>
      </c>
      <c r="BX6" s="22">
        <f t="shared" si="8"/>
        <v>92.17</v>
      </c>
      <c r="BY6" s="22">
        <f t="shared" si="8"/>
        <v>92.83</v>
      </c>
      <c r="BZ6" s="21" t="str">
        <f>IF(BZ7="","",IF(BZ7="-","【-】","【"&amp;SUBSTITUTE(TEXT(BZ7,"#,##0.00"),"-","△")&amp;"】"))</f>
        <v>【97.82】</v>
      </c>
      <c r="CA6" s="22">
        <f>IF(CA7="",NA(),CA7)</f>
        <v>113.58</v>
      </c>
      <c r="CB6" s="22">
        <f t="shared" ref="CB6:CJ6" si="9">IF(CB7="",NA(),CB7)</f>
        <v>110.83</v>
      </c>
      <c r="CC6" s="22">
        <f t="shared" si="9"/>
        <v>125.62</v>
      </c>
      <c r="CD6" s="22">
        <f t="shared" si="9"/>
        <v>125.82</v>
      </c>
      <c r="CE6" s="22">
        <f t="shared" si="9"/>
        <v>139.80000000000001</v>
      </c>
      <c r="CF6" s="22">
        <f t="shared" si="9"/>
        <v>178.92</v>
      </c>
      <c r="CG6" s="22">
        <f t="shared" si="9"/>
        <v>181.3</v>
      </c>
      <c r="CH6" s="22">
        <f t="shared" si="9"/>
        <v>181.71</v>
      </c>
      <c r="CI6" s="22">
        <f t="shared" si="9"/>
        <v>188.51</v>
      </c>
      <c r="CJ6" s="22">
        <f t="shared" si="9"/>
        <v>189.43</v>
      </c>
      <c r="CK6" s="21" t="str">
        <f>IF(CK7="","",IF(CK7="-","【-】","【"&amp;SUBSTITUTE(TEXT(CK7,"#,##0.00"),"-","△")&amp;"】"))</f>
        <v>【177.56】</v>
      </c>
      <c r="CL6" s="22">
        <f>IF(CL7="",NA(),CL7)</f>
        <v>38.49</v>
      </c>
      <c r="CM6" s="22">
        <f t="shared" ref="CM6:CU6" si="10">IF(CM7="",NA(),CM7)</f>
        <v>38.89</v>
      </c>
      <c r="CN6" s="22">
        <f t="shared" si="10"/>
        <v>37.78</v>
      </c>
      <c r="CO6" s="22">
        <f t="shared" si="10"/>
        <v>37.049999999999997</v>
      </c>
      <c r="CP6" s="22">
        <f t="shared" si="10"/>
        <v>36.49</v>
      </c>
      <c r="CQ6" s="22">
        <f t="shared" si="10"/>
        <v>55.14</v>
      </c>
      <c r="CR6" s="22">
        <f t="shared" si="10"/>
        <v>55.89</v>
      </c>
      <c r="CS6" s="22">
        <f t="shared" si="10"/>
        <v>55.72</v>
      </c>
      <c r="CT6" s="22">
        <f t="shared" si="10"/>
        <v>55.31</v>
      </c>
      <c r="CU6" s="22">
        <f t="shared" si="10"/>
        <v>55.14</v>
      </c>
      <c r="CV6" s="21" t="str">
        <f>IF(CV7="","",IF(CV7="-","【-】","【"&amp;SUBSTITUTE(TEXT(CV7,"#,##0.00"),"-","△")&amp;"】"))</f>
        <v>【59.81】</v>
      </c>
      <c r="CW6" s="22">
        <f>IF(CW7="",NA(),CW7)</f>
        <v>77.5</v>
      </c>
      <c r="CX6" s="22">
        <f t="shared" ref="CX6:DF6" si="11">IF(CX7="",NA(),CX7)</f>
        <v>76.87</v>
      </c>
      <c r="CY6" s="22">
        <f t="shared" si="11"/>
        <v>76.2</v>
      </c>
      <c r="CZ6" s="22">
        <f t="shared" si="11"/>
        <v>75.66</v>
      </c>
      <c r="DA6" s="22">
        <f t="shared" si="11"/>
        <v>72.22</v>
      </c>
      <c r="DB6" s="22">
        <f t="shared" si="11"/>
        <v>81.39</v>
      </c>
      <c r="DC6" s="22">
        <f t="shared" si="11"/>
        <v>81.27</v>
      </c>
      <c r="DD6" s="22">
        <f t="shared" si="11"/>
        <v>81.260000000000005</v>
      </c>
      <c r="DE6" s="22">
        <f t="shared" si="11"/>
        <v>80.36</v>
      </c>
      <c r="DF6" s="22">
        <f t="shared" si="11"/>
        <v>80.13</v>
      </c>
      <c r="DG6" s="21" t="str">
        <f>IF(DG7="","",IF(DG7="-","【-】","【"&amp;SUBSTITUTE(TEXT(DG7,"#,##0.00"),"-","△")&amp;"】"))</f>
        <v>【89.42】</v>
      </c>
      <c r="DH6" s="22">
        <f>IF(DH7="",NA(),DH7)</f>
        <v>50.31</v>
      </c>
      <c r="DI6" s="22">
        <f t="shared" ref="DI6:DQ6" si="12">IF(DI7="",NA(),DI7)</f>
        <v>51.07</v>
      </c>
      <c r="DJ6" s="22">
        <f t="shared" si="12"/>
        <v>51.49</v>
      </c>
      <c r="DK6" s="22">
        <f t="shared" si="12"/>
        <v>51.62</v>
      </c>
      <c r="DL6" s="22">
        <f t="shared" si="12"/>
        <v>52.89</v>
      </c>
      <c r="DM6" s="22">
        <f t="shared" si="12"/>
        <v>49.92</v>
      </c>
      <c r="DN6" s="22">
        <f t="shared" si="12"/>
        <v>50.63</v>
      </c>
      <c r="DO6" s="22">
        <f t="shared" si="12"/>
        <v>51.29</v>
      </c>
      <c r="DP6" s="22">
        <f t="shared" si="12"/>
        <v>52.2</v>
      </c>
      <c r="DQ6" s="22">
        <f t="shared" si="12"/>
        <v>52.7</v>
      </c>
      <c r="DR6" s="21" t="str">
        <f>IF(DR7="","",IF(DR7="-","【-】","【"&amp;SUBSTITUTE(TEXT(DR7,"#,##0.00"),"-","△")&amp;"】"))</f>
        <v>【52.02】</v>
      </c>
      <c r="DS6" s="22">
        <f>IF(DS7="",NA(),DS7)</f>
        <v>10</v>
      </c>
      <c r="DT6" s="22">
        <f t="shared" ref="DT6:EB6" si="13">IF(DT7="",NA(),DT7)</f>
        <v>10.17</v>
      </c>
      <c r="DU6" s="22">
        <f t="shared" si="13"/>
        <v>10.15</v>
      </c>
      <c r="DV6" s="22">
        <f t="shared" si="13"/>
        <v>16.059999999999999</v>
      </c>
      <c r="DW6" s="22">
        <f t="shared" si="13"/>
        <v>16.940000000000001</v>
      </c>
      <c r="DX6" s="22">
        <f t="shared" si="13"/>
        <v>16.88</v>
      </c>
      <c r="DY6" s="22">
        <f t="shared" si="13"/>
        <v>18.28</v>
      </c>
      <c r="DZ6" s="22">
        <f t="shared" si="13"/>
        <v>19.61</v>
      </c>
      <c r="EA6" s="22">
        <f t="shared" si="13"/>
        <v>20.73</v>
      </c>
      <c r="EB6" s="22">
        <f t="shared" si="13"/>
        <v>22.86</v>
      </c>
      <c r="EC6" s="21" t="str">
        <f>IF(EC7="","",IF(EC7="-","【-】","【"&amp;SUBSTITUTE(TEXT(EC7,"#,##0.00"),"-","△")&amp;"】"))</f>
        <v>【25.37】</v>
      </c>
      <c r="ED6" s="22">
        <f>IF(ED7="",NA(),ED7)</f>
        <v>0.03</v>
      </c>
      <c r="EE6" s="22">
        <f t="shared" ref="EE6:EM6" si="14">IF(EE7="",NA(),EE7)</f>
        <v>0.42</v>
      </c>
      <c r="EF6" s="22">
        <f t="shared" si="14"/>
        <v>0.2</v>
      </c>
      <c r="EG6" s="21">
        <f t="shared" si="14"/>
        <v>0</v>
      </c>
      <c r="EH6" s="21">
        <f t="shared" si="14"/>
        <v>0</v>
      </c>
      <c r="EI6" s="22">
        <f t="shared" si="14"/>
        <v>0.52</v>
      </c>
      <c r="EJ6" s="22">
        <f t="shared" si="14"/>
        <v>0.53</v>
      </c>
      <c r="EK6" s="22">
        <f t="shared" si="14"/>
        <v>0.48</v>
      </c>
      <c r="EL6" s="22">
        <f t="shared" si="14"/>
        <v>0.5</v>
      </c>
      <c r="EM6" s="22">
        <f t="shared" si="14"/>
        <v>0.41</v>
      </c>
      <c r="EN6" s="21" t="str">
        <f>IF(EN7="","",IF(EN7="-","【-】","【"&amp;SUBSTITUTE(TEXT(EN7,"#,##0.00"),"-","△")&amp;"】"))</f>
        <v>【0.62】</v>
      </c>
    </row>
    <row r="7" spans="1:144" s="23" customFormat="1" x14ac:dyDescent="0.15">
      <c r="A7" s="15"/>
      <c r="B7" s="24">
        <v>2023</v>
      </c>
      <c r="C7" s="24">
        <v>392081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61.05</v>
      </c>
      <c r="P7" s="25">
        <v>98.65</v>
      </c>
      <c r="Q7" s="25">
        <v>2497</v>
      </c>
      <c r="R7" s="25">
        <v>18869</v>
      </c>
      <c r="S7" s="25">
        <v>286.14</v>
      </c>
      <c r="T7" s="25">
        <v>65.94</v>
      </c>
      <c r="U7" s="25">
        <v>18389</v>
      </c>
      <c r="V7" s="25">
        <v>42.38</v>
      </c>
      <c r="W7" s="25">
        <v>433.91</v>
      </c>
      <c r="X7" s="25">
        <v>119.67</v>
      </c>
      <c r="Y7" s="25">
        <v>122.24</v>
      </c>
      <c r="Z7" s="25">
        <v>109.62</v>
      </c>
      <c r="AA7" s="25">
        <v>109.18</v>
      </c>
      <c r="AB7" s="25">
        <v>106.72</v>
      </c>
      <c r="AC7" s="25">
        <v>108.61</v>
      </c>
      <c r="AD7" s="25">
        <v>108.35</v>
      </c>
      <c r="AE7" s="25">
        <v>108.84</v>
      </c>
      <c r="AF7" s="25">
        <v>105.92</v>
      </c>
      <c r="AG7" s="25">
        <v>106.01</v>
      </c>
      <c r="AH7" s="25">
        <v>108.24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3.59</v>
      </c>
      <c r="AO7" s="25">
        <v>3.98</v>
      </c>
      <c r="AP7" s="25">
        <v>6.02</v>
      </c>
      <c r="AQ7" s="25">
        <v>7.78</v>
      </c>
      <c r="AR7" s="25">
        <v>9.59</v>
      </c>
      <c r="AS7" s="25">
        <v>1.5</v>
      </c>
      <c r="AT7" s="25">
        <v>595.45000000000005</v>
      </c>
      <c r="AU7" s="25">
        <v>915.89</v>
      </c>
      <c r="AV7" s="25">
        <v>640.08000000000004</v>
      </c>
      <c r="AW7" s="25">
        <v>340.64</v>
      </c>
      <c r="AX7" s="25">
        <v>369.56</v>
      </c>
      <c r="AY7" s="25">
        <v>379.08</v>
      </c>
      <c r="AZ7" s="25">
        <v>367.55</v>
      </c>
      <c r="BA7" s="25">
        <v>378.56</v>
      </c>
      <c r="BB7" s="25">
        <v>364.46</v>
      </c>
      <c r="BC7" s="25">
        <v>338.89</v>
      </c>
      <c r="BD7" s="25">
        <v>243.36</v>
      </c>
      <c r="BE7" s="25">
        <v>573.91</v>
      </c>
      <c r="BF7" s="25">
        <v>590.01</v>
      </c>
      <c r="BG7" s="25">
        <v>594.41999999999996</v>
      </c>
      <c r="BH7" s="25">
        <v>588.24</v>
      </c>
      <c r="BI7" s="25">
        <v>710.08</v>
      </c>
      <c r="BJ7" s="25">
        <v>398.98</v>
      </c>
      <c r="BK7" s="25">
        <v>418.68</v>
      </c>
      <c r="BL7" s="25">
        <v>395.68</v>
      </c>
      <c r="BM7" s="25">
        <v>403.72</v>
      </c>
      <c r="BN7" s="25">
        <v>400.21</v>
      </c>
      <c r="BO7" s="25">
        <v>265.93</v>
      </c>
      <c r="BP7" s="25">
        <v>118.87</v>
      </c>
      <c r="BQ7" s="25">
        <v>121.7</v>
      </c>
      <c r="BR7" s="25">
        <v>107.41</v>
      </c>
      <c r="BS7" s="25">
        <v>107.19</v>
      </c>
      <c r="BT7" s="25">
        <v>80.94</v>
      </c>
      <c r="BU7" s="25">
        <v>98.64</v>
      </c>
      <c r="BV7" s="25">
        <v>94.78</v>
      </c>
      <c r="BW7" s="25">
        <v>97.59</v>
      </c>
      <c r="BX7" s="25">
        <v>92.17</v>
      </c>
      <c r="BY7" s="25">
        <v>92.83</v>
      </c>
      <c r="BZ7" s="25">
        <v>97.82</v>
      </c>
      <c r="CA7" s="25">
        <v>113.58</v>
      </c>
      <c r="CB7" s="25">
        <v>110.83</v>
      </c>
      <c r="CC7" s="25">
        <v>125.62</v>
      </c>
      <c r="CD7" s="25">
        <v>125.82</v>
      </c>
      <c r="CE7" s="25">
        <v>139.80000000000001</v>
      </c>
      <c r="CF7" s="25">
        <v>178.92</v>
      </c>
      <c r="CG7" s="25">
        <v>181.3</v>
      </c>
      <c r="CH7" s="25">
        <v>181.71</v>
      </c>
      <c r="CI7" s="25">
        <v>188.51</v>
      </c>
      <c r="CJ7" s="25">
        <v>189.43</v>
      </c>
      <c r="CK7" s="25">
        <v>177.56</v>
      </c>
      <c r="CL7" s="25">
        <v>38.49</v>
      </c>
      <c r="CM7" s="25">
        <v>38.89</v>
      </c>
      <c r="CN7" s="25">
        <v>37.78</v>
      </c>
      <c r="CO7" s="25">
        <v>37.049999999999997</v>
      </c>
      <c r="CP7" s="25">
        <v>36.49</v>
      </c>
      <c r="CQ7" s="25">
        <v>55.14</v>
      </c>
      <c r="CR7" s="25">
        <v>55.89</v>
      </c>
      <c r="CS7" s="25">
        <v>55.72</v>
      </c>
      <c r="CT7" s="25">
        <v>55.31</v>
      </c>
      <c r="CU7" s="25">
        <v>55.14</v>
      </c>
      <c r="CV7" s="25">
        <v>59.81</v>
      </c>
      <c r="CW7" s="25">
        <v>77.5</v>
      </c>
      <c r="CX7" s="25">
        <v>76.87</v>
      </c>
      <c r="CY7" s="25">
        <v>76.2</v>
      </c>
      <c r="CZ7" s="25">
        <v>75.66</v>
      </c>
      <c r="DA7" s="25">
        <v>72.22</v>
      </c>
      <c r="DB7" s="25">
        <v>81.39</v>
      </c>
      <c r="DC7" s="25">
        <v>81.27</v>
      </c>
      <c r="DD7" s="25">
        <v>81.260000000000005</v>
      </c>
      <c r="DE7" s="25">
        <v>80.36</v>
      </c>
      <c r="DF7" s="25">
        <v>80.13</v>
      </c>
      <c r="DG7" s="25">
        <v>89.42</v>
      </c>
      <c r="DH7" s="25">
        <v>50.31</v>
      </c>
      <c r="DI7" s="25">
        <v>51.07</v>
      </c>
      <c r="DJ7" s="25">
        <v>51.49</v>
      </c>
      <c r="DK7" s="25">
        <v>51.62</v>
      </c>
      <c r="DL7" s="25">
        <v>52.89</v>
      </c>
      <c r="DM7" s="25">
        <v>49.92</v>
      </c>
      <c r="DN7" s="25">
        <v>50.63</v>
      </c>
      <c r="DO7" s="25">
        <v>51.29</v>
      </c>
      <c r="DP7" s="25">
        <v>52.2</v>
      </c>
      <c r="DQ7" s="25">
        <v>52.7</v>
      </c>
      <c r="DR7" s="25">
        <v>52.02</v>
      </c>
      <c r="DS7" s="25">
        <v>10</v>
      </c>
      <c r="DT7" s="25">
        <v>10.17</v>
      </c>
      <c r="DU7" s="25">
        <v>10.15</v>
      </c>
      <c r="DV7" s="25">
        <v>16.059999999999999</v>
      </c>
      <c r="DW7" s="25">
        <v>16.940000000000001</v>
      </c>
      <c r="DX7" s="25">
        <v>16.88</v>
      </c>
      <c r="DY7" s="25">
        <v>18.28</v>
      </c>
      <c r="DZ7" s="25">
        <v>19.61</v>
      </c>
      <c r="EA7" s="25">
        <v>20.73</v>
      </c>
      <c r="EB7" s="25">
        <v>22.86</v>
      </c>
      <c r="EC7" s="25">
        <v>25.37</v>
      </c>
      <c r="ED7" s="25">
        <v>0.03</v>
      </c>
      <c r="EE7" s="25">
        <v>0.42</v>
      </c>
      <c r="EF7" s="25">
        <v>0.2</v>
      </c>
      <c r="EG7" s="25">
        <v>0</v>
      </c>
      <c r="EH7" s="25">
        <v>0</v>
      </c>
      <c r="EI7" s="25">
        <v>0.52</v>
      </c>
      <c r="EJ7" s="25">
        <v>0.53</v>
      </c>
      <c r="EK7" s="25">
        <v>0.48</v>
      </c>
      <c r="EL7" s="25">
        <v>0.5</v>
      </c>
      <c r="EM7" s="25">
        <v>0.41</v>
      </c>
      <c r="EN7" s="25">
        <v>0.62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107</v>
      </c>
      <c r="F13" t="s">
        <v>107</v>
      </c>
      <c r="G13" t="s">
        <v>108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2025-01-28T01:05:41Z</cp:lastPrinted>
  <dcterms:created xsi:type="dcterms:W3CDTF">2025-01-24T06:54:25Z</dcterms:created>
  <dcterms:modified xsi:type="dcterms:W3CDTF">2025-02-19T04:32:14Z</dcterms:modified>
  <cp:category/>
</cp:coreProperties>
</file>