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6\suidou\補佐業務\37経営比較分析\R6\【経営比較分析表】2023_392090_46_0102\"/>
    </mc:Choice>
  </mc:AlternateContent>
  <workbookProtection workbookAlgorithmName="SHA-512" workbookHashValue="Q27DHXSMxMwgvhbwZLMTLXiHQrQfWPzkQr6ej5cV07akRUefZdyltH5FhMzju5FK1ecoADMDBtpwOMAC/NIWQg==" workbookSaltValue="B+4GlZUXX6TsRx6Xvbi8VQ=="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<sst xmlns="http://schemas.openxmlformats.org/spreadsheetml/2006/main" count="228" uniqueCount="113">
  <si>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</si>
  <si>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</si>
  <si>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</si>
  <si>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</si>
  <si>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</si>
  <si>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</si>
  <si>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</si>
  <si>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</si>
  <si>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</si>
  <si>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</si>
  <si>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</si>
  <si>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</si>
  <si>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</si>
  <si>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</si>
  <si>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</si>
  <si>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</si>
  <si>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</si>
  <si>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</si>
  <si>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</si>
  <si>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</si>
  <si>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</si>
  <si>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</si>
  <si>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</si>
  <si>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</si>
  <si>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</si>
  <si>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</si>
  <si>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</si>
  <si>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</si>
  <si>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</si>
  <si>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</si>
  <si>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</si>
  <si>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</si>
  <si>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</si>
  <si>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</si>
  <si>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</si>
  <si>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</si>
  <si>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</si>
  <si>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</si>
  <si>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</si>
  <si>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</si>
  <si>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</si>
  <si>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</si>
  <si>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</si>
  <si>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</si>
  <si>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</si>
  <si>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</si>
  <si>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</si>
  <si>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</si>
  <si>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</si>
  <si>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</si>
  <si>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</si>
  <si>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</si>
  <si>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</si>
  <si>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</si>
  <si>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</si>
  <si>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</si>
  <si>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</si>
  <si>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</si>
  <si>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</si>
  <si>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</si>
  <si>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</si>
  <si>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</si>
  <si>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</si>
  <si>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</si>
  <si>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</si>
  <si>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</si>
  <si>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</si>
  <si>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</si>
  <si>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</si>
  <si>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</si>
  <si>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</si>
  <si>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</si>
  <si>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</si>
  <si>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</si>
  <si>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</si>
  <si>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</si>
  <si>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</si>
  <si>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</si>
  <si>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</si>
  <si>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</si>
  <si>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</si>
  <si>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</si>
  <si>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</si>
  <si>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</si>
  <si>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</si>
  <si>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</si>
  <si>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</si>
  <si>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</si>
  <si>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</si>
  <si>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</si>
  <si>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</si>
  <si>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</si>
  <si>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</si>
  <si>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土佐清水市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</si>
  <si>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</si>
  <si>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</si>
  <si>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</si>
  <si>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</si>
  <si>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</si>
  <si>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</si>
  <si>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</si>
  <si>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</si>
  <si>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</si>
  <si>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</si>
  <si>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</si>
  <si>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</si>
  <si>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</si>
  <si>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</si>
  <si>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</si>
  <si>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</si>
  <si>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経常収支比率、流動比率とも100％以上となっている。経常収支比率は昨年度比で0.35ポイント上昇しているが、依然として類似団体平均を大きく下回っている。
　主な要因としては、物価高騰等による営業費用や施設の老朽化に伴う修繕費などの維持管理費が増加した一方で、給水人口の減少に伴い給水収益が減少したことが考えられる。
　料金回収率については、昨年比で0.08ポイント上昇したが、100％を下回っており、適正な料金水準の見直しと厳正な料金収入の確保に努めなければならない。
　また、企業債残高対給水収益比率については、類似団体平均値を大きく上回っていることから、既存施設の更新時期や適正規模を考慮しながら、新規の企業債発行については、必要最低限に抑える必要がある。
　施設利用率及び有収率は、例年同様に類似団体平均を下回って推移していることから、今後も施設更新時における適正規模の検討や、管路の計画的な漏水調査の実施により、効率的な経営に努める。</t>
    <rPh sb="47" eb="49">
      <t>ジョウショウ</t>
    </rPh>
    <rPh sb="55" eb="57">
      <t>イゼン</t>
    </rPh>
    <rPh sb="88" eb="90">
      <t>ブッカ</t>
    </rPh>
    <rPh sb="90" eb="92">
      <t>コウトウ</t>
    </rPh>
    <rPh sb="92" eb="93">
      <t>トウ</t>
    </rPh>
    <rPh sb="96" eb="98">
      <t>エイギョウ</t>
    </rPh>
    <rPh sb="98" eb="100">
      <t>ヒヨウ</t>
    </rPh>
    <rPh sb="110" eb="112">
      <t>シュウゼン</t>
    </rPh>
    <rPh sb="112" eb="113">
      <t>ヒ</t>
    </rPh>
    <rPh sb="122" eb="124">
      <t>ゾウカ</t>
    </rPh>
    <rPh sb="126" eb="128">
      <t>イッポウ</t>
    </rPh>
    <rPh sb="152" eb="153">
      <t>カンガ</t>
    </rPh>
    <rPh sb="201" eb="203">
      <t>テキセイ</t>
    </rPh>
    <rPh sb="204" eb="206">
      <t>リョウキン</t>
    </rPh>
    <rPh sb="206" eb="208">
      <t>スイジュン</t>
    </rPh>
    <rPh sb="209" eb="211">
      <t>ミナオ</t>
    </rPh>
    <rPh sb="224" eb="225">
      <t>ツト</t>
    </rPh>
    <rPh sb="302" eb="304">
      <t>シンキ</t>
    </rPh>
    <rPh sb="305" eb="308">
      <t>キギョウサイ</t>
    </rPh>
    <rPh sb="308" eb="310">
      <t>ハッコウ</t>
    </rPh>
    <rPh sb="316" eb="318">
      <t>ヒツヨウ</t>
    </rPh>
    <rPh sb="318" eb="321">
      <t>サイテイゲン</t>
    </rPh>
    <rPh sb="322" eb="323">
      <t>オサ</t>
    </rPh>
    <phoneticPr fontId="4"/>
  </si>
  <si>
    <t>　有形固定資産減価償却率は、昨年度比で1.91ポイント下降している。今後もさらに老朽化した施設の更新が必要であることから、適正な更新時期や規模の見直しなどにより計画的な施設運用に努めなければならない。
　管路経年化率及び管路更新率は、昨年度より0.16ポイントの上昇となった。
　今後も経年化率の上昇が予想されるため、計画的な管路更新の強化に取り組む必要がある。</t>
    <rPh sb="27" eb="29">
      <t>カコウ</t>
    </rPh>
    <rPh sb="40" eb="43">
      <t>ロウキュウカ</t>
    </rPh>
    <rPh sb="61" eb="63">
      <t>テキセイ</t>
    </rPh>
    <rPh sb="64" eb="66">
      <t>コウシン</t>
    </rPh>
    <rPh sb="66" eb="68">
      <t>ジキ</t>
    </rPh>
    <rPh sb="72" eb="74">
      <t>ミナオ</t>
    </rPh>
    <rPh sb="80" eb="83">
      <t>ケイカクテキ</t>
    </rPh>
    <rPh sb="84" eb="86">
      <t>シセツ</t>
    </rPh>
    <rPh sb="86" eb="88">
      <t>ウンヨウ</t>
    </rPh>
    <rPh sb="108" eb="109">
      <t>オヨ</t>
    </rPh>
    <rPh sb="110" eb="114">
      <t>カンロコウシン</t>
    </rPh>
    <rPh sb="114" eb="115">
      <t>リツ</t>
    </rPh>
    <rPh sb="117" eb="120">
      <t>サクネンド</t>
    </rPh>
    <rPh sb="131" eb="133">
      <t>ジョウショウ</t>
    </rPh>
    <rPh sb="140" eb="142">
      <t>コンゴ</t>
    </rPh>
    <rPh sb="175" eb="177">
      <t>ヒツヨウ</t>
    </rPh>
    <phoneticPr fontId="4"/>
  </si>
  <si>
    <t>　現状、健全化はかろうじて保たれているが、経常収支比率は類似団体を大きく下回り、料金回収率も100％を下回っていることから、適正な料金水準の見直しによる経営の安定化が急務となっている。
　また、今後も給配水施設や管路など老朽化施設の更新が必要であり、それに見合う収益の安定確保に努めなければならない。
　今後は、水道事業経営戦略により、適正な料金水準や収益の安定確保に努めるとともに、水道ビジョン・施設耐震化計画に沿った施設の合理化や効率的な運用、各種必要経費の見直しなどを検討し、経営基盤の強化に務める。</t>
    <rPh sb="1" eb="3">
      <t>ゲンジョウ</t>
    </rPh>
    <rPh sb="4" eb="7">
      <t>ケンゼンカ</t>
    </rPh>
    <rPh sb="21" eb="23">
      <t>ケイジョウ</t>
    </rPh>
    <rPh sb="23" eb="27">
      <t>シュウシヒリツ</t>
    </rPh>
    <rPh sb="28" eb="30">
      <t>ルイジ</t>
    </rPh>
    <rPh sb="30" eb="32">
      <t>ダンタイ</t>
    </rPh>
    <rPh sb="33" eb="34">
      <t>オオ</t>
    </rPh>
    <rPh sb="36" eb="38">
      <t>シタマワ</t>
    </rPh>
    <rPh sb="40" eb="42">
      <t>リョウキン</t>
    </rPh>
    <rPh sb="44" eb="45">
      <t>リツ</t>
    </rPh>
    <rPh sb="51" eb="53">
      <t>シタマワ</t>
    </rPh>
    <rPh sb="62" eb="64">
      <t>テキセイ</t>
    </rPh>
    <rPh sb="65" eb="67">
      <t>リョウキン</t>
    </rPh>
    <rPh sb="67" eb="69">
      <t>スイジュン</t>
    </rPh>
    <rPh sb="70" eb="72">
      <t>ミナオ</t>
    </rPh>
    <rPh sb="76" eb="78">
      <t>ケイエイ</t>
    </rPh>
    <rPh sb="79" eb="82">
      <t>アンテイカ</t>
    </rPh>
    <rPh sb="83" eb="85">
      <t>キュウム</t>
    </rPh>
    <rPh sb="139" eb="140">
      <t>ツト</t>
    </rPh>
    <rPh sb="162" eb="164">
      <t>センリャク</t>
    </rPh>
    <rPh sb="192" eb="194">
      <t>スイドウ</t>
    </rPh>
    <rPh sb="199" eb="201">
      <t>シセツ</t>
    </rPh>
    <rPh sb="201" eb="204">
      <t>タイシンカ</t>
    </rPh>
    <rPh sb="204" eb="206">
      <t>ケイカク</t>
    </rPh>
    <rPh sb="207" eb="208">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</si>
</sst>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0.51</c:v>
                </c:pt>
                <c:pt idx="4" formatCode="#,##0.00;&quot;△&quot;#,##0.00;&quot;-&quot;">
                  <c:v>0.67</c:v>
                </c:pt>
              </c:numCache>
            </c:numRef>
          </c:val>
          <c:extLst>
            <c:ext xmlns:c16="http://schemas.microsoft.com/office/drawing/2014/chart" uri="{C3380CC4-5D6E-409C-BE32-E72D297353CC}">
              <c16:uniqueId val="{00000000-B11B-4386-B55E-52ABAAAB1E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B11B-4386-B55E-52ABAAAB1E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39.4</c:v>
                </c:pt>
                <c:pt idx="1">
                  <c:v>37.24</c:v>
                </c:pt>
                <c:pt idx="2">
                  <c:v>36.54</c:v>
                </c:pt>
                <c:pt idx="3">
                  <c:v>35.25</c:v>
                </c:pt>
                <c:pt idx="4">
                  <c:v>34.26</c:v>
                </c:pt>
              </c:numCache>
            </c:numRef>
          </c:val>
          <c:extLst>
            <c:ext xmlns:c16="http://schemas.microsoft.com/office/drawing/2014/chart" uri="{C3380CC4-5D6E-409C-BE32-E72D297353CC}">
              <c16:uniqueId val="{00000000-2964-4782-93EF-00BDE11726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2964-4782-93EF-00BDE11726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68.16</c:v>
                </c:pt>
                <c:pt idx="1">
                  <c:v>67.739999999999995</c:v>
                </c:pt>
                <c:pt idx="2">
                  <c:v>69.489999999999995</c:v>
                </c:pt>
                <c:pt idx="3">
                  <c:v>71.12</c:v>
                </c:pt>
                <c:pt idx="4">
                  <c:v>69.89</c:v>
                </c:pt>
              </c:numCache>
            </c:numRef>
          </c:val>
          <c:extLst>
            <c:ext xmlns:c16="http://schemas.microsoft.com/office/drawing/2014/chart" uri="{C3380CC4-5D6E-409C-BE32-E72D297353CC}">
              <c16:uniqueId val="{00000000-8B9C-4523-A059-435697FCA4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8B9C-4523-A059-435697FCA4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106.7</c:v>
                </c:pt>
                <c:pt idx="1">
                  <c:v>103.11</c:v>
                </c:pt>
                <c:pt idx="2">
                  <c:v>100.83</c:v>
                </c:pt>
                <c:pt idx="3">
                  <c:v>101.16</c:v>
                </c:pt>
                <c:pt idx="4">
                  <c:v>101.51</c:v>
                </c:pt>
              </c:numCache>
            </c:numRef>
          </c:val>
          <c:extLst>
            <c:ext xmlns:c16="http://schemas.microsoft.com/office/drawing/2014/chart" uri="{C3380CC4-5D6E-409C-BE32-E72D297353CC}">
              <c16:uniqueId val="{00000000-331E-4C44-8454-9D1C3A132A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331E-4C44-8454-9D1C3A132A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51.72</c:v>
                </c:pt>
                <c:pt idx="1">
                  <c:v>48.44</c:v>
                </c:pt>
                <c:pt idx="2">
                  <c:v>49.48</c:v>
                </c:pt>
                <c:pt idx="3">
                  <c:v>50.77</c:v>
                </c:pt>
                <c:pt idx="4">
                  <c:v>48.86</c:v>
                </c:pt>
              </c:numCache>
            </c:numRef>
          </c:val>
          <c:extLst>
            <c:ext xmlns:c16="http://schemas.microsoft.com/office/drawing/2014/chart" uri="{C3380CC4-5D6E-409C-BE32-E72D297353CC}">
              <c16:uniqueId val="{00000000-005B-43B2-BD74-8BEEC8E14F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005B-43B2-BD74-8BEEC8E14F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7.96</c:v>
                </c:pt>
                <c:pt idx="1">
                  <c:v>7.96</c:v>
                </c:pt>
                <c:pt idx="2">
                  <c:v>7.96</c:v>
                </c:pt>
                <c:pt idx="3">
                  <c:v>21.27</c:v>
                </c:pt>
                <c:pt idx="4">
                  <c:v>22.32</c:v>
                </c:pt>
              </c:numCache>
            </c:numRef>
          </c:val>
          <c:extLst>
            <c:ext xmlns:c16="http://schemas.microsoft.com/office/drawing/2014/chart" uri="{C3380CC4-5D6E-409C-BE32-E72D297353CC}">
              <c16:uniqueId val="{00000000-B6DF-4A10-A0E2-49CE44A22C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B6DF-4A10-A0E2-49CE44A22C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9-4E18-8A56-46916BEB39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F19-4E18-8A56-46916BEB39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386.45</c:v>
                </c:pt>
                <c:pt idx="1">
                  <c:v>272.58999999999997</c:v>
                </c:pt>
                <c:pt idx="2">
                  <c:v>262</c:v>
                </c:pt>
                <c:pt idx="3">
                  <c:v>304.94</c:v>
                </c:pt>
                <c:pt idx="4">
                  <c:v>216.33</c:v>
                </c:pt>
              </c:numCache>
            </c:numRef>
          </c:val>
          <c:extLst>
            <c:ext xmlns:c16="http://schemas.microsoft.com/office/drawing/2014/chart" uri="{C3380CC4-5D6E-409C-BE32-E72D297353CC}">
              <c16:uniqueId val="{00000000-C2DF-4C97-A2C4-FA6CD98CB8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C2DF-4C97-A2C4-FA6CD98CB8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625.9</c:v>
                </c:pt>
                <c:pt idx="1">
                  <c:v>750.42</c:v>
                </c:pt>
                <c:pt idx="2">
                  <c:v>700.14</c:v>
                </c:pt>
                <c:pt idx="3">
                  <c:v>722.49</c:v>
                </c:pt>
                <c:pt idx="4">
                  <c:v>730.46</c:v>
                </c:pt>
              </c:numCache>
            </c:numRef>
          </c:val>
          <c:extLst>
            <c:ext xmlns:c16="http://schemas.microsoft.com/office/drawing/2014/chart" uri="{C3380CC4-5D6E-409C-BE32-E72D297353CC}">
              <c16:uniqueId val="{00000000-BF4B-409B-831E-4FE29C8B3A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F4B-409B-831E-4FE29C8B3A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103.85</c:v>
                </c:pt>
                <c:pt idx="1">
                  <c:v>89.93</c:v>
                </c:pt>
                <c:pt idx="2">
                  <c:v>98.13</c:v>
                </c:pt>
                <c:pt idx="3">
                  <c:v>98.71</c:v>
                </c:pt>
                <c:pt idx="4">
                  <c:v>98.79</c:v>
                </c:pt>
              </c:numCache>
            </c:numRef>
          </c:val>
          <c:extLst>
            <c:ext xmlns:c16="http://schemas.microsoft.com/office/drawing/2014/chart" uri="{C3380CC4-5D6E-409C-BE32-E72D297353CC}">
              <c16:uniqueId val="{00000000-3D33-4045-B77A-875C27FBCA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3D33-4045-B77A-875C27FBCA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138.25</c:v>
                </c:pt>
                <c:pt idx="1">
                  <c:v>151.82</c:v>
                </c:pt>
                <c:pt idx="2">
                  <c:v>151.12</c:v>
                </c:pt>
                <c:pt idx="3">
                  <c:v>150.84</c:v>
                </c:pt>
                <c:pt idx="4">
                  <c:v>154.63999999999999</c:v>
                </c:pt>
              </c:numCache>
            </c:numRef>
          </c:val>
          <c:extLst>
            <c:ext xmlns:c16="http://schemas.microsoft.com/office/drawing/2014/chart" uri="{C3380CC4-5D6E-409C-BE32-E72D297353CC}">
              <c16:uniqueId val="{00000000-38CF-464B-9A67-9A1F3F44CB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8CF-464B-9A67-9A1F3F44CB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土佐清水市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11950</v>
      </c>
      <c r="AM8" s="58"/>
      <c r="AN8" s="58"/>
      <c r="AO8" s="58"/>
      <c r="AP8" s="58"/>
      <c r="AQ8" s="58"/>
      <c r="AR8" s="58"/>
      <c r="AS8" s="58"/>
      <c r="AT8" s="55">
        <f>データ!$S$6</f>
        <v>265.42</v>
      </c>
      <c r="AU8" s="56"/>
      <c r="AV8" s="56"/>
      <c r="AW8" s="56"/>
      <c r="AX8" s="56"/>
      <c r="AY8" s="56"/>
      <c r="AZ8" s="56"/>
      <c r="BA8" s="56"/>
      <c r="BB8" s="45">
        <f>データ!$T$6</f>
        <v>45.02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61.49</v>
      </c>
      <c r="J10" s="56"/>
      <c r="K10" s="56"/>
      <c r="L10" s="56"/>
      <c r="M10" s="56"/>
      <c r="N10" s="56"/>
      <c r="O10" s="57"/>
      <c r="P10" s="45">
        <f>データ!$P$6</f>
        <v>98.34</v>
      </c>
      <c r="Q10" s="45"/>
      <c r="R10" s="45"/>
      <c r="S10" s="45"/>
      <c r="T10" s="45"/>
      <c r="U10" s="45"/>
      <c r="V10" s="45"/>
      <c r="W10" s="58">
        <f>データ!$Q$6</f>
        <v>2750</v>
      </c>
      <c r="X10" s="58"/>
      <c r="Y10" s="58"/>
      <c r="Z10" s="58"/>
      <c r="AA10" s="58"/>
      <c r="AB10" s="58"/>
      <c r="AC10" s="58"/>
      <c r="AD10" s="2"/>
      <c r="AE10" s="2"/>
      <c r="AF10" s="2"/>
      <c r="AG10" s="2"/>
      <c r="AH10" s="2"/>
      <c r="AI10" s="2"/>
      <c r="AJ10" s="2"/>
      <c r="AK10" s="2"/>
      <c r="AL10" s="58">
        <f>データ!$U$6</f>
        <v>11581</v>
      </c>
      <c r="AM10" s="58"/>
      <c r="AN10" s="58"/>
      <c r="AO10" s="58"/>
      <c r="AP10" s="58"/>
      <c r="AQ10" s="58"/>
      <c r="AR10" s="58"/>
      <c r="AS10" s="58"/>
      <c r="AT10" s="55">
        <f>データ!$V$6</f>
        <v>2.93</v>
      </c>
      <c r="AU10" s="56"/>
      <c r="AV10" s="56"/>
      <c r="AW10" s="56"/>
      <c r="AX10" s="56"/>
      <c r="AY10" s="56"/>
      <c r="AZ10" s="56"/>
      <c r="BA10" s="56"/>
      <c r="BB10" s="45">
        <f>データ!$W$6</f>
        <v>3952.56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aIMhcI1KPHPvm450YUF1hj2fXljescLuWNmXAoVNVOfGTwSO1KBtN2/SH/Slh9l2ma+2UoMXRjSqU90XaLrZA==" saltValue="4k4v6fSOMKlQMSdezaMR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392090</v>
      </c>
      <c r="D6" s="20">
        <f t="shared" si="3"/>
        <v>46</v>
      </c>
      <c r="E6" s="20">
        <f t="shared" si="3"/>
        <v>1</v>
      </c>
      <c r="F6" s="20">
        <f t="shared" si="3"/>
        <v>0</v>
      </c>
      <c r="G6" s="20">
        <f t="shared" si="3"/>
        <v>1</v>
      </c>
      <c r="H6" s="20" t="str">
        <f t="shared" si="3"/>
        <v>高知県　土佐清水市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61.49</v>
      </c>
      <c r="P6" s="21">
        <f t="shared" si="3"/>
        <v>98.34</v>
      </c>
      <c r="Q6" s="21">
        <f t="shared" si="3"/>
        <v>2750</v>
      </c>
      <c r="R6" s="21">
        <f t="shared" si="3"/>
        <v>11950</v>
      </c>
      <c r="S6" s="21">
        <f t="shared" si="3"/>
        <v>265.42</v>
      </c>
      <c r="T6" s="21">
        <f t="shared" si="3"/>
        <v>45.02</v>
      </c>
      <c r="U6" s="21">
        <f t="shared" si="3"/>
        <v>11581</v>
      </c>
      <c r="V6" s="21">
        <f t="shared" si="3"/>
        <v>2.93</v>
      </c>
      <c r="W6" s="21">
        <f t="shared" si="3"/>
        <v>3952.56</v>
      </c>
      <c r="X6" s="22">
        <f>IF(X7="",NA(),X7)</f>
        <v>106.7</v>
      </c>
      <c r="Y6" s="22">
        <f t="shared" ref="Y6:AG6" si="4">IF(Y7="",NA(),Y7)</f>
        <v>103.11</v>
      </c>
      <c r="Z6" s="22">
        <f t="shared" si="4"/>
        <v>100.83</v>
      </c>
      <c r="AA6" s="22">
        <f t="shared" si="4"/>
        <v>101.16</v>
      </c>
      <c r="AB6" s="22">
        <f t="shared" si="4"/>
        <v>101.51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386.45</v>
      </c>
      <c r="AU6" s="22">
        <f t="shared" ref="AU6:BC6" si="6">IF(AU7="",NA(),AU7)</f>
        <v>272.58999999999997</v>
      </c>
      <c r="AV6" s="22">
        <f t="shared" si="6"/>
        <v>262</v>
      </c>
      <c r="AW6" s="22">
        <f t="shared" si="6"/>
        <v>304.94</v>
      </c>
      <c r="AX6" s="22">
        <f t="shared" si="6"/>
        <v>216.33</v>
      </c>
      <c r="AY6" s="22">
        <f t="shared" si="6"/>
        <v>362.93</v>
      </c>
      <c r="AZ6" s="22">
        <f t="shared" si="6"/>
        <v>371.81</v>
      </c>
      <c r="BA6" s="22">
        <f t="shared" si="6"/>
        <v>384.23</v>
      </c>
      <c r="BB6" s="22">
        <f t="shared" si="6"/>
        <v>364.3</v>
      </c>
      <c r="BC6" s="22">
        <f t="shared" si="6"/>
        <v>378.87</v>
      </c>
      <c r="BD6" s="21" t="str">
        <f>IF(BD7="","",IF(BD7="-","【-】","【"&amp;SUBSTITUTE(TEXT(BD7,"#,##0.00"),"-","△")&amp;"】"))</f>
        <v>【243.36】</v>
      </c>
      <c r="BE6" s="22">
        <f>IF(BE7="",NA(),BE7)</f>
        <v>625.9</v>
      </c>
      <c r="BF6" s="22">
        <f t="shared" ref="BF6:BN6" si="7">IF(BF7="",NA(),BF7)</f>
        <v>750.42</v>
      </c>
      <c r="BG6" s="22">
        <f t="shared" si="7"/>
        <v>700.14</v>
      </c>
      <c r="BH6" s="22">
        <f t="shared" si="7"/>
        <v>722.49</v>
      </c>
      <c r="BI6" s="22">
        <f t="shared" si="7"/>
        <v>730.46</v>
      </c>
      <c r="BJ6" s="22">
        <f t="shared" si="7"/>
        <v>439.05</v>
      </c>
      <c r="BK6" s="22">
        <f t="shared" si="7"/>
        <v>465.85</v>
      </c>
      <c r="BL6" s="22">
        <f t="shared" si="7"/>
        <v>439.43</v>
      </c>
      <c r="BM6" s="22">
        <f t="shared" si="7"/>
        <v>438.41</v>
      </c>
      <c r="BN6" s="22">
        <f t="shared" si="7"/>
        <v>430.23</v>
      </c>
      <c r="BO6" s="21" t="str">
        <f>IF(BO7="","",IF(BO7="-","【-】","【"&amp;SUBSTITUTE(TEXT(BO7,"#,##0.00"),"-","△")&amp;"】"))</f>
        <v>【265.93】</v>
      </c>
      <c r="BP6" s="22">
        <f>IF(BP7="",NA(),BP7)</f>
        <v>103.85</v>
      </c>
      <c r="BQ6" s="22">
        <f t="shared" ref="BQ6:BY6" si="8">IF(BQ7="",NA(),BQ7)</f>
        <v>89.93</v>
      </c>
      <c r="BR6" s="22">
        <f t="shared" si="8"/>
        <v>98.13</v>
      </c>
      <c r="BS6" s="22">
        <f t="shared" si="8"/>
        <v>98.71</v>
      </c>
      <c r="BT6" s="22">
        <f t="shared" si="8"/>
        <v>98.79</v>
      </c>
      <c r="BU6" s="22">
        <f t="shared" si="8"/>
        <v>95.26</v>
      </c>
      <c r="BV6" s="22">
        <f t="shared" si="8"/>
        <v>92.39</v>
      </c>
      <c r="BW6" s="22">
        <f t="shared" si="8"/>
        <v>94.41</v>
      </c>
      <c r="BX6" s="22">
        <f t="shared" si="8"/>
        <v>90.96</v>
      </c>
      <c r="BY6" s="22">
        <f t="shared" si="8"/>
        <v>90.66</v>
      </c>
      <c r="BZ6" s="21" t="str">
        <f>IF(BZ7="","",IF(BZ7="-","【-】","【"&amp;SUBSTITUTE(TEXT(BZ7,"#,##0.00"),"-","△")&amp;"】"))</f>
        <v>【97.82】</v>
      </c>
      <c r="CA6" s="22">
        <f>IF(CA7="",NA(),CA7)</f>
        <v>138.25</v>
      </c>
      <c r="CB6" s="22">
        <f t="shared" ref="CB6:CJ6" si="9">IF(CB7="",NA(),CB7)</f>
        <v>151.82</v>
      </c>
      <c r="CC6" s="22">
        <f t="shared" si="9"/>
        <v>151.12</v>
      </c>
      <c r="CD6" s="22">
        <f t="shared" si="9"/>
        <v>150.84</v>
      </c>
      <c r="CE6" s="22">
        <f t="shared" si="9"/>
        <v>154.63999999999999</v>
      </c>
      <c r="CF6" s="22">
        <f t="shared" si="9"/>
        <v>192.82</v>
      </c>
      <c r="CG6" s="22">
        <f t="shared" si="9"/>
        <v>192.98</v>
      </c>
      <c r="CH6" s="22">
        <f t="shared" si="9"/>
        <v>192.13</v>
      </c>
      <c r="CI6" s="22">
        <f t="shared" si="9"/>
        <v>197.04</v>
      </c>
      <c r="CJ6" s="22">
        <f t="shared" si="9"/>
        <v>199.33</v>
      </c>
      <c r="CK6" s="21" t="str">
        <f>IF(CK7="","",IF(CK7="-","【-】","【"&amp;SUBSTITUTE(TEXT(CK7,"#,##0.00"),"-","△")&amp;"】"))</f>
        <v>【177.56】</v>
      </c>
      <c r="CL6" s="22">
        <f>IF(CL7="",NA(),CL7)</f>
        <v>39.4</v>
      </c>
      <c r="CM6" s="22">
        <f t="shared" ref="CM6:CU6" si="10">IF(CM7="",NA(),CM7)</f>
        <v>37.24</v>
      </c>
      <c r="CN6" s="22">
        <f t="shared" si="10"/>
        <v>36.54</v>
      </c>
      <c r="CO6" s="22">
        <f t="shared" si="10"/>
        <v>35.25</v>
      </c>
      <c r="CP6" s="22">
        <f t="shared" si="10"/>
        <v>34.26</v>
      </c>
      <c r="CQ6" s="22">
        <f t="shared" si="10"/>
        <v>54.05</v>
      </c>
      <c r="CR6" s="22">
        <f t="shared" si="10"/>
        <v>54.43</v>
      </c>
      <c r="CS6" s="22">
        <f t="shared" si="10"/>
        <v>53.87</v>
      </c>
      <c r="CT6" s="22">
        <f t="shared" si="10"/>
        <v>54.49</v>
      </c>
      <c r="CU6" s="22">
        <f t="shared" si="10"/>
        <v>54.8</v>
      </c>
      <c r="CV6" s="21" t="str">
        <f>IF(CV7="","",IF(CV7="-","【-】","【"&amp;SUBSTITUTE(TEXT(CV7,"#,##0.00"),"-","△")&amp;"】"))</f>
        <v>【59.81】</v>
      </c>
      <c r="CW6" s="22">
        <f>IF(CW7="",NA(),CW7)</f>
        <v>68.16</v>
      </c>
      <c r="CX6" s="22">
        <f t="shared" ref="CX6:DF6" si="11">IF(CX7="",NA(),CX7)</f>
        <v>67.739999999999995</v>
      </c>
      <c r="CY6" s="22">
        <f t="shared" si="11"/>
        <v>69.489999999999995</v>
      </c>
      <c r="CZ6" s="22">
        <f t="shared" si="11"/>
        <v>71.12</v>
      </c>
      <c r="DA6" s="22">
        <f t="shared" si="11"/>
        <v>69.89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51.72</v>
      </c>
      <c r="DI6" s="22">
        <f t="shared" ref="DI6:DQ6" si="12">IF(DI7="",NA(),DI7)</f>
        <v>48.44</v>
      </c>
      <c r="DJ6" s="22">
        <f t="shared" si="12"/>
        <v>49.48</v>
      </c>
      <c r="DK6" s="22">
        <f t="shared" si="12"/>
        <v>50.77</v>
      </c>
      <c r="DL6" s="22">
        <f t="shared" si="12"/>
        <v>48.86</v>
      </c>
      <c r="DM6" s="22">
        <f t="shared" si="12"/>
        <v>49.12</v>
      </c>
      <c r="DN6" s="22">
        <f t="shared" si="12"/>
        <v>49.39</v>
      </c>
      <c r="DO6" s="22">
        <f t="shared" si="12"/>
        <v>50.75</v>
      </c>
      <c r="DP6" s="22">
        <f t="shared" si="12"/>
        <v>51.72</v>
      </c>
      <c r="DQ6" s="22">
        <f t="shared" si="12"/>
        <v>52.27</v>
      </c>
      <c r="DR6" s="21" t="str">
        <f>IF(DR7="","",IF(DR7="-","【-】","【"&amp;SUBSTITUTE(TEXT(DR7,"#,##0.00"),"-","△")&amp;"】"))</f>
        <v>【52.02】</v>
      </c>
      <c r="DS6" s="22">
        <f>IF(DS7="",NA(),DS7)</f>
        <v>7.96</v>
      </c>
      <c r="DT6" s="22">
        <f t="shared" ref="DT6:EB6" si="13">IF(DT7="",NA(),DT7)</f>
        <v>7.96</v>
      </c>
      <c r="DU6" s="22">
        <f t="shared" si="13"/>
        <v>7.96</v>
      </c>
      <c r="DV6" s="22">
        <f t="shared" si="13"/>
        <v>21.27</v>
      </c>
      <c r="DW6" s="22">
        <f t="shared" si="13"/>
        <v>22.32</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2">
        <f t="shared" si="14"/>
        <v>0.51</v>
      </c>
      <c r="EH6" s="22">
        <f t="shared" si="14"/>
        <v>0.67</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392090</v>
      </c>
      <c r="D7" s="24">
        <v>46</v>
      </c>
      <c r="E7" s="24">
        <v>1</v>
      </c>
      <c r="F7" s="24">
        <v>0</v>
      </c>
      <c r="G7" s="24">
        <v>1</v>
      </c>
      <c r="H7" s="24" t="s">
        <v>93</v>
      </c>
      <c r="I7" s="24" t="s">
        <v>94</v>
      </c>
      <c r="J7" s="24" t="s">
        <v>95</v>
      </c>
      <c r="K7" s="24" t="s">
        <v>96</v>
      </c>
      <c r="L7" s="24" t="s">
        <v>97</v>
      </c>
      <c r="M7" s="24" t="s">
        <v>98</v>
      </c>
      <c r="N7" s="25" t="s">
        <v>99</v>
      </c>
      <c r="O7" s="25">
        <v>61.49</v>
      </c>
      <c r="P7" s="25">
        <v>98.34</v>
      </c>
      <c r="Q7" s="25">
        <v>2750</v>
      </c>
      <c r="R7" s="25">
        <v>11950</v>
      </c>
      <c r="S7" s="25">
        <v>265.42</v>
      </c>
      <c r="T7" s="25">
        <v>45.02</v>
      </c>
      <c r="U7" s="25">
        <v>11581</v>
      </c>
      <c r="V7" s="25">
        <v>2.93</v>
      </c>
      <c r="W7" s="25">
        <v>3952.56</v>
      </c>
      <c r="X7" s="25">
        <v>106.7</v>
      </c>
      <c r="Y7" s="25">
        <v>103.11</v>
      </c>
      <c r="Z7" s="25">
        <v>100.83</v>
      </c>
      <c r="AA7" s="25">
        <v>101.16</v>
      </c>
      <c r="AB7" s="25">
        <v>101.51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386.45</v>
      </c>
      <c r="AU7" s="25">
        <v>272.58999999999997</v>
      </c>
      <c r="AV7" s="25">
        <v>262</v>
      </c>
      <c r="AW7" s="25">
        <v>304.94</v>
      </c>
      <c r="AX7" s="25">
        <v>216.33</v>
      </c>
      <c r="AY7" s="25">
        <v>362.93</v>
      </c>
      <c r="AZ7" s="25">
        <v>371.81</v>
      </c>
      <c r="BA7" s="25">
        <v>384.23</v>
      </c>
      <c r="BB7" s="25">
        <v>364.3</v>
      </c>
      <c r="BC7" s="25">
        <v>378.87</v>
      </c>
      <c r="BD7" s="25">
        <v>243.36</v>
      </c>
      <c r="BE7" s="25">
        <v>625.9</v>
      </c>
      <c r="BF7" s="25">
        <v>750.42</v>
      </c>
      <c r="BG7" s="25">
        <v>700.14</v>
      </c>
      <c r="BH7" s="25">
        <v>722.49</v>
      </c>
      <c r="BI7" s="25">
        <v>730.46</v>
      </c>
      <c r="BJ7" s="25">
        <v>439.05</v>
      </c>
      <c r="BK7" s="25">
        <v>465.85</v>
      </c>
      <c r="BL7" s="25">
        <v>439.43</v>
      </c>
      <c r="BM7" s="25">
        <v>438.41</v>
      </c>
      <c r="BN7" s="25">
        <v>430.23</v>
      </c>
      <c r="BO7" s="25">
        <v>265.93</v>
      </c>
      <c r="BP7" s="25">
        <v>103.85</v>
      </c>
      <c r="BQ7" s="25">
        <v>89.93</v>
      </c>
      <c r="BR7" s="25">
        <v>98.13</v>
      </c>
      <c r="BS7" s="25">
        <v>98.71</v>
      </c>
      <c r="BT7" s="25">
        <v>98.79</v>
      </c>
      <c r="BU7" s="25">
        <v>95.26</v>
      </c>
      <c r="BV7" s="25">
        <v>92.39</v>
      </c>
      <c r="BW7" s="25">
        <v>94.41</v>
      </c>
      <c r="BX7" s="25">
        <v>90.96</v>
      </c>
      <c r="BY7" s="25">
        <v>90.66</v>
      </c>
      <c r="BZ7" s="25">
        <v>97.82</v>
      </c>
      <c r="CA7" s="25">
        <v>138.25</v>
      </c>
      <c r="CB7" s="25">
        <v>151.82</v>
      </c>
      <c r="CC7" s="25">
        <v>151.12</v>
      </c>
      <c r="CD7" s="25">
        <v>150.84</v>
      </c>
      <c r="CE7" s="25">
        <v>154.63999999999999</v>
      </c>
      <c r="CF7" s="25">
        <v>192.82</v>
      </c>
      <c r="CG7" s="25">
        <v>192.98</v>
      </c>
      <c r="CH7" s="25">
        <v>192.13</v>
      </c>
      <c r="CI7" s="25">
        <v>197.04</v>
      </c>
      <c r="CJ7" s="25">
        <v>199.33</v>
      </c>
      <c r="CK7" s="25">
        <v>177.56</v>
      </c>
      <c r="CL7" s="25">
        <v>39.4</v>
      </c>
      <c r="CM7" s="25">
        <v>37.24</v>
      </c>
      <c r="CN7" s="25">
        <v>36.54</v>
      </c>
      <c r="CO7" s="25">
        <v>35.25</v>
      </c>
      <c r="CP7" s="25">
        <v>34.26</v>
      </c>
      <c r="CQ7" s="25">
        <v>54.05</v>
      </c>
      <c r="CR7" s="25">
        <v>54.43</v>
      </c>
      <c r="CS7" s="25">
        <v>53.87</v>
      </c>
      <c r="CT7" s="25">
        <v>54.49</v>
      </c>
      <c r="CU7" s="25">
        <v>54.8</v>
      </c>
      <c r="CV7" s="25">
        <v>59.81</v>
      </c>
      <c r="CW7" s="25">
        <v>68.16</v>
      </c>
      <c r="CX7" s="25">
        <v>67.739999999999995</v>
      </c>
      <c r="CY7" s="25">
        <v>69.489999999999995</v>
      </c>
      <c r="CZ7" s="25">
        <v>71.12</v>
      </c>
      <c r="DA7" s="25">
        <v>69.89</v>
      </c>
      <c r="DB7" s="25">
        <v>80.510000000000005</v>
      </c>
      <c r="DC7" s="25">
        <v>79.44</v>
      </c>
      <c r="DD7" s="25">
        <v>79.489999999999995</v>
      </c>
      <c r="DE7" s="25">
        <v>78.8</v>
      </c>
      <c r="DF7" s="25">
        <v>77.98</v>
      </c>
      <c r="DG7" s="25">
        <v>89.42</v>
      </c>
      <c r="DH7" s="25">
        <v>51.72</v>
      </c>
      <c r="DI7" s="25">
        <v>48.44</v>
      </c>
      <c r="DJ7" s="25">
        <v>49.48</v>
      </c>
      <c r="DK7" s="25">
        <v>50.77</v>
      </c>
      <c r="DL7" s="25">
        <v>48.86</v>
      </c>
      <c r="DM7" s="25">
        <v>49.12</v>
      </c>
      <c r="DN7" s="25">
        <v>49.39</v>
      </c>
      <c r="DO7" s="25">
        <v>50.75</v>
      </c>
      <c r="DP7" s="25">
        <v>51.72</v>
      </c>
      <c r="DQ7" s="25">
        <v>52.27</v>
      </c>
      <c r="DR7" s="25">
        <v>52.02</v>
      </c>
      <c r="DS7" s="25">
        <v>7.96</v>
      </c>
      <c r="DT7" s="25">
        <v>7.96</v>
      </c>
      <c r="DU7" s="25">
        <v>7.96</v>
      </c>
      <c r="DV7" s="25">
        <v>21.27</v>
      </c>
      <c r="DW7" s="25">
        <v>22.32</v>
      </c>
      <c r="DX7" s="25">
        <v>16.760000000000002</v>
      </c>
      <c r="DY7" s="25">
        <v>18.57</v>
      </c>
      <c r="DZ7" s="25">
        <v>21.14</v>
      </c>
      <c r="EA7" s="25">
        <v>22.12</v>
      </c>
      <c r="EB7" s="25">
        <v>25.67</v>
      </c>
      <c r="EC7" s="25">
        <v>25.37</v>
      </c>
      <c r="ED7" s="25">
        <v>0</v>
      </c>
      <c r="EE7" s="25">
        <v>0</v>
      </c>
      <c r="EF7" s="25">
        <v>0</v>
      </c>
      <c r="EG7" s="25">
        <v>0.51</v>
      </c>
      <c r="EH7" s="25">
        <v>0.67</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2025-01-24T06:54:25Z</dcterms:created>
  <dcterms:modified xsi:type="dcterms:W3CDTF">2025-01-28T02:09:36Z</dcterms:modified>
  <cp:category/>
</cp:coreProperties>
</file>