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701NEW\111701share\D_財政班\D06_公営企業\15.経営比較分析表\R6（R5決統ベース）\04_市町村→県\09_四万十市\下水道\"/>
    </mc:Choice>
  </mc:AlternateContent>
  <workbookProtection workbookAlgorithmName="SHA-512" workbookHashValue="RfnHUa4nO9cHF1IXt7Fais7HB7Qcv7El7PPnA4RLM+25OmdezKsHBct4sH/Z/hpVHRXEmI1/HoLDRVWZFiVtlA==" workbookSaltValue="EWKEZ3ur8n4Y9juD8iGbhg==" workbookSpinCount="100000" lockStructure="1"/>
  <bookViews>
    <workbookView xWindow="0" yWindow="0" windowWidth="28800" windowHeight="123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<sst xmlns="http://schemas.openxmlformats.org/spreadsheetml/2006/main" count="253" uniqueCount="116">
  <si>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</si>
  <si>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</si>
  <si>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</si>
  <si>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</si>
  <si>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</si>
  <si>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</si>
  <si>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</si>
  <si>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</si>
  <si>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</si>
  <si>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</si>
  <si>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</si>
  <si>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</si>
  <si>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</si>
  <si>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</si>
  <si>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</si>
  <si>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</si>
  <si>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</si>
  <si>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</si>
  <si>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</si>
  <si>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</si>
  <si>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</si>
  <si>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</si>
  <si>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</si>
  <si>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</si>
  <si>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</si>
  <si>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</si>
  <si>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</si>
  <si>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</si>
  <si>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</si>
  <si>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</si>
  <si>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</si>
  <si>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</si>
  <si>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</si>
  <si>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</si>
  <si>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</si>
  <si>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</si>
  <si>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</si>
  <si>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</si>
  <si>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</si>
  <si>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</si>
  <si>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</si>
  <si>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</si>
  <si>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</si>
  <si>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</si>
  <si>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</si>
  <si>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</si>
  <si>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</si>
  <si>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</si>
  <si>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</si>
  <si>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</si>
  <si>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</si>
  <si>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</si>
  <si>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</si>
  <si>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</si>
  <si>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</si>
  <si>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</si>
  <si>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</si>
  <si>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</si>
  <si>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</si>
  <si>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</si>
  <si>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</si>
  <si>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</si>
  <si>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</si>
  <si>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</si>
  <si>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</si>
  <si>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</si>
  <si>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</si>
  <si>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</si>
  <si>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</si>
  <si>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</si>
  <si>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</si>
  <si>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</si>
  <si>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</si>
  <si>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</si>
  <si>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</si>
  <si>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</si>
  <si>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</si>
  <si>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</si>
  <si>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</si>
  <si>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</si>
  <si>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</si>
  <si>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</si>
  <si>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</si>
  <si>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</si>
  <si>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</si>
  <si>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</si>
  <si>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</si>
  <si>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</si>
  <si>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</si>
  <si>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</si>
  <si>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</si>
  <si>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</si>
  <si>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</si>
  <si>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</si>
  <si>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</si>
  <si>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</si>
  <si>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四万十市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</si>
  <si>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</si>
  <si>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</si>
  <si>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</si>
  <si>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</si>
  <si>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</si>
  <si>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</si>
  <si>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</si>
  <si>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</si>
  <si>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</si>
  <si>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</si>
  <si>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</si>
  <si>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</si>
  <si>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</si>
  <si>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</si>
  <si>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</si>
  <si>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</si>
  <si>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①経常収支比率：単年度の収支について表すものである。数値は100％以上であり、黒字であることを示している。
②累積欠損金比率：営業収益に対する累積欠損金の状況を表す指標である。類似団体平均より高い数値となっており経営改善を図っていく必要がある。
③流動比率：短期的な債務に対する支払能力を表す指標である。類似団体平均より低い数値となっており、経営改善を図っていく必要がある。
④企業債残高対事業規模比率：企業債残高の規模を表す指標である。類似団体平均より低い数値となっており、他団体と比べて使用料収入に対する企業債残高の割合が低い事を示している。
⑤経費回収率：使用料で回収すべき経費をどの程度使用料で賄えているかを表す指標である。数値が100％を下回っており、汚水処理に係る費用が使用料以外の収入により賄われていることを表している。適正な使用料収入の確保及び汚水処理費の削減に努める必要がある。
⑥汚水処理原価：１㎥あたりの汚水処理に要した費用を表すものである。類似団体より低い数値となっているが、経費回収率は100％を下回っているため、今後も汚水処理の効率化を図っていく必要がある。
⑦施設利用率：施設の処理能力に対する実際の処理水量の割合である。類似団体とほぼ同程度となっている。
⑧水洗化率：処理区域内で実際に汚水処理を行っている人口の割合を表した指標である。今後も個別訪問などの接続勧奨を行い、水洗化率向上を図っていく。
※いずれの指標も令和２年度から地方公営企業法を適用し、特別会計から企業会計へ移行したため令和元年度以前の数値はなしとなっている。</t>
    <phoneticPr fontId="4"/>
  </si>
  <si>
    <t>①有形固定資産減価償却率：有形固定資産の減価償却がどの程度進んでいるかを表す指標で資産の老朽化度合いを示している。類似団体平均より高い数値となっており、施設の改築・更新の必要性が高くなっていることを表している。
③管渠改善率：当年度に更新した管渠延長の割合を表すものである。平成27年度までに長寿命化・耐震化の両面から既存幹線管渠を調査し、概ね健全であって耐用年数も迎えていないと結果を得ている。幹線管渠の耐震対策は、平成29年度から着工しており、全工区の工事を完了させている。
※いずれの指標も令和２年度から地方公営企業法を適用し、特別会計から企業会計へ移行したため令和元年度以前の数値はなしとなっている。</t>
    <phoneticPr fontId="4"/>
  </si>
  <si>
    <t>四万十市公共下水道事業についての経営の健全性・効率性及び老朽化の状況からの分析は、以上のとおりである。今後は、人口減少などにより使用料収入の増加が見込めない中、老朽化が進んでいる施設の更新や耐震化などの整備を実施していく必要があり、経営状況は厳しくなることが予想される。使用料の改定や水洗化率向上に取り組み、使用料収入の増加を図ることや汚水処理費用等の削減を行うなど、経営の健全化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</si>
</sst>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D99-40F3-AA2C-C916B5A772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D99-40F3-AA2C-C916B5A772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103.45</c:v>
                </c:pt>
                <c:pt idx="2">
                  <c:v>100.26</c:v>
                </c:pt>
                <c:pt idx="3">
                  <c:v>101.3</c:v>
                </c:pt>
                <c:pt idx="4">
                  <c:v>100.92</c:v>
                </c:pt>
              </c:numCache>
            </c:numRef>
          </c:val>
          <c:extLst>
            <c:ext xmlns:c16="http://schemas.microsoft.com/office/drawing/2014/chart" uri="{C3380CC4-5D6E-409C-BE32-E72D297353CC}">
              <c16:uniqueId val="{00000000-61EA-4FB4-A33C-0A2D7C56B2F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61EA-4FB4-A33C-0A2D7C56B2F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54.86</c:v>
                </c:pt>
                <c:pt idx="2">
                  <c:v>55.97</c:v>
                </c:pt>
                <c:pt idx="3">
                  <c:v>57.71</c:v>
                </c:pt>
                <c:pt idx="4">
                  <c:v>59.5</c:v>
                </c:pt>
              </c:numCache>
            </c:numRef>
          </c:val>
          <c:extLst>
            <c:ext xmlns:c16="http://schemas.microsoft.com/office/drawing/2014/chart" uri="{C3380CC4-5D6E-409C-BE32-E72D297353CC}">
              <c16:uniqueId val="{00000000-25ED-4A1F-BF4C-86929BAF281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25ED-4A1F-BF4C-86929BAF281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06F-482F-863D-83E4C7B310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906F-482F-863D-83E4C7B310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207.68</c:v>
                </c:pt>
                <c:pt idx="2">
                  <c:v>190.88</c:v>
                </c:pt>
                <c:pt idx="3">
                  <c:v>222.22</c:v>
                </c:pt>
                <c:pt idx="4">
                  <c:v>217.13</c:v>
                </c:pt>
              </c:numCache>
            </c:numRef>
          </c:val>
          <c:extLst>
            <c:ext xmlns:c16="http://schemas.microsoft.com/office/drawing/2014/chart" uri="{C3380CC4-5D6E-409C-BE32-E72D297353CC}">
              <c16:uniqueId val="{00000000-45F4-4F07-823D-F7C172CCF8C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45F4-4F07-823D-F7C172CCF8C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19.93</c:v>
                </c:pt>
                <c:pt idx="2">
                  <c:v>18.600000000000001</c:v>
                </c:pt>
                <c:pt idx="3">
                  <c:v>12.93</c:v>
                </c:pt>
                <c:pt idx="4">
                  <c:v>29.64</c:v>
                </c:pt>
              </c:numCache>
            </c:numRef>
          </c:val>
          <c:extLst>
            <c:ext xmlns:c16="http://schemas.microsoft.com/office/drawing/2014/chart" uri="{C3380CC4-5D6E-409C-BE32-E72D297353CC}">
              <c16:uniqueId val="{00000000-D345-4FFC-93DC-BC37F252806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D345-4FFC-93DC-BC37F252806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306.86</c:v>
                </c:pt>
                <c:pt idx="2">
                  <c:v>162.69999999999999</c:v>
                </c:pt>
                <c:pt idx="3">
                  <c:v>162.28</c:v>
                </c:pt>
                <c:pt idx="4">
                  <c:v>196.42</c:v>
                </c:pt>
              </c:numCache>
            </c:numRef>
          </c:val>
          <c:extLst>
            <c:ext xmlns:c16="http://schemas.microsoft.com/office/drawing/2014/chart" uri="{C3380CC4-5D6E-409C-BE32-E72D297353CC}">
              <c16:uniqueId val="{00000000-075A-4DBB-8EFF-16CB9F1967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075A-4DBB-8EFF-16CB9F1967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77.77</c:v>
                </c:pt>
                <c:pt idx="2">
                  <c:v>81.11</c:v>
                </c:pt>
                <c:pt idx="3">
                  <c:v>94.26</c:v>
                </c:pt>
                <c:pt idx="4">
                  <c:v>91.46</c:v>
                </c:pt>
              </c:numCache>
            </c:numRef>
          </c:val>
          <c:extLst>
            <c:ext xmlns:c16="http://schemas.microsoft.com/office/drawing/2014/chart" uri="{C3380CC4-5D6E-409C-BE32-E72D297353CC}">
              <c16:uniqueId val="{00000000-3297-4D8C-B1E8-4F5E722FFDC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3297-4D8C-B1E8-4F5E722FFDC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182.99</c:v>
                </c:pt>
                <c:pt idx="2">
                  <c:v>175.54</c:v>
                </c:pt>
                <c:pt idx="3">
                  <c:v>150.38</c:v>
                </c:pt>
                <c:pt idx="4">
                  <c:v>156.75</c:v>
                </c:pt>
              </c:numCache>
            </c:numRef>
          </c:val>
          <c:extLst>
            <c:ext xmlns:c16="http://schemas.microsoft.com/office/drawing/2014/chart" uri="{C3380CC4-5D6E-409C-BE32-E72D297353CC}">
              <c16:uniqueId val="{00000000-808A-404A-AF2C-2A61105DA2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808A-404A-AF2C-2A61105DA2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48.8</c:v>
                </c:pt>
                <c:pt idx="2">
                  <c:v>48.12</c:v>
                </c:pt>
                <c:pt idx="3">
                  <c:v>47.76</c:v>
                </c:pt>
                <c:pt idx="4">
                  <c:v>47.67</c:v>
                </c:pt>
              </c:numCache>
            </c:numRef>
          </c:val>
          <c:extLst>
            <c:ext xmlns:c16="http://schemas.microsoft.com/office/drawing/2014/chart" uri="{C3380CC4-5D6E-409C-BE32-E72D297353CC}">
              <c16:uniqueId val="{00000000-10F8-419C-A4BB-D07C80E808E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10F8-419C-A4BB-D07C80E808E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95.12</c:v>
                </c:pt>
                <c:pt idx="2">
                  <c:v>95.47</c:v>
                </c:pt>
                <c:pt idx="3">
                  <c:v>95.75</c:v>
                </c:pt>
                <c:pt idx="4">
                  <c:v>96.35</c:v>
                </c:pt>
              </c:numCache>
            </c:numRef>
          </c:val>
          <c:extLst>
            <c:ext xmlns:c16="http://schemas.microsoft.com/office/drawing/2014/chart" uri="{C3380CC4-5D6E-409C-BE32-E72D297353CC}">
              <c16:uniqueId val="{00000000-A98E-4934-A135-9539737CF1C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A98E-4934-A135-9539737CF1C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82" zoomScaleNormal="82" workbookViewId="0">
      <selection activeCell="A44" sqref="A44:XFD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高知県　四万十市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31936</v>
      </c>
      <c r="AM8" s="36"/>
      <c r="AN8" s="36"/>
      <c r="AO8" s="36"/>
      <c r="AP8" s="36"/>
      <c r="AQ8" s="36"/>
      <c r="AR8" s="36"/>
      <c r="AS8" s="36"/>
      <c r="AT8" s="37">
        <f>データ!T6</f>
        <v>632.32000000000005</v>
      </c>
      <c r="AU8" s="37"/>
      <c r="AV8" s="37"/>
      <c r="AW8" s="37"/>
      <c r="AX8" s="37"/>
      <c r="AY8" s="37"/>
      <c r="AZ8" s="37"/>
      <c r="BA8" s="37"/>
      <c r="BB8" s="37">
        <f>データ!U6</f>
        <v>50.51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48.4</v>
      </c>
      <c r="J10" s="37"/>
      <c r="K10" s="37"/>
      <c r="L10" s="37"/>
      <c r="M10" s="37"/>
      <c r="N10" s="37"/>
      <c r="O10" s="37"/>
      <c r="P10" s="37">
        <f>データ!P6</f>
        <v>25.22</v>
      </c>
      <c r="Q10" s="37"/>
      <c r="R10" s="37"/>
      <c r="S10" s="37"/>
      <c r="T10" s="37"/>
      <c r="U10" s="37"/>
      <c r="V10" s="37"/>
      <c r="W10" s="37">
        <f>データ!Q6</f>
        <v>96.86</v>
      </c>
      <c r="X10" s="37"/>
      <c r="Y10" s="37"/>
      <c r="Z10" s="37"/>
      <c r="AA10" s="37"/>
      <c r="AB10" s="37"/>
      <c r="AC10" s="37"/>
      <c r="AD10" s="36">
        <f>データ!R6</f>
        <v>2310</v>
      </c>
      <c r="AE10" s="36"/>
      <c r="AF10" s="36"/>
      <c r="AG10" s="36"/>
      <c r="AH10" s="36"/>
      <c r="AI10" s="36"/>
      <c r="AJ10" s="36"/>
      <c r="AK10" s="2"/>
      <c r="AL10" s="36">
        <f>データ!V6</f>
        <v>7972</v>
      </c>
      <c r="AM10" s="36"/>
      <c r="AN10" s="36"/>
      <c r="AO10" s="36"/>
      <c r="AP10" s="36"/>
      <c r="AQ10" s="36"/>
      <c r="AR10" s="36"/>
      <c r="AS10" s="36"/>
      <c r="AT10" s="37">
        <f>データ!W6</f>
        <v>1.76</v>
      </c>
      <c r="AU10" s="37"/>
      <c r="AV10" s="37"/>
      <c r="AW10" s="37"/>
      <c r="AX10" s="37"/>
      <c r="AY10" s="37"/>
      <c r="AZ10" s="37"/>
      <c r="BA10" s="37"/>
      <c r="BB10" s="37">
        <f>データ!X6</f>
        <v>4529.55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15.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aApenyLoDydR+bfdM6h5eevC4/Fa/K1abah7HMUPuTThZwbZJgf2a3CqEZcuPnpXF9P8ROQO3LFHQ6NRw5ZF4w==" saltValue="kylURcjH7GxlIhq6jR00H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392103</v>
      </c>
      <c r="D6" s="19">
        <f t="shared" si="3"/>
        <v>46</v>
      </c>
      <c r="E6" s="19">
        <f t="shared" si="3"/>
        <v>17</v>
      </c>
      <c r="F6" s="19">
        <f t="shared" si="3"/>
        <v>1</v>
      </c>
      <c r="G6" s="19">
        <f t="shared" si="3"/>
        <v>0</v>
      </c>
      <c r="H6" s="19" t="str">
        <f t="shared" si="3"/>
        <v>高知県　四万十市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48.4</v>
      </c>
      <c r="P6" s="20">
        <f t="shared" si="3"/>
        <v>25.22</v>
      </c>
      <c r="Q6" s="20">
        <f t="shared" si="3"/>
        <v>96.86</v>
      </c>
      <c r="R6" s="20">
        <f t="shared" si="3"/>
        <v>2310</v>
      </c>
      <c r="S6" s="20">
        <f t="shared" si="3"/>
        <v>31936</v>
      </c>
      <c r="T6" s="20">
        <f t="shared" si="3"/>
        <v>632.32000000000005</v>
      </c>
      <c r="U6" s="20">
        <f t="shared" si="3"/>
        <v>50.51</v>
      </c>
      <c r="V6" s="20">
        <f t="shared" si="3"/>
        <v>7972</v>
      </c>
      <c r="W6" s="20">
        <f t="shared" si="3"/>
        <v>1.76</v>
      </c>
      <c r="X6" s="20">
        <f t="shared" si="3"/>
        <v>4529.55</v>
      </c>
      <c r="Y6" s="21" t="str">
        <f>IF(Y7="",NA(),Y7)</f>
        <v>-</v>
      </c>
      <c r="Z6" s="21">
        <f t="shared" ref="Z6:AH6" si="4">IF(Z7="",NA(),Z7)</f>
        <v>103.45</v>
      </c>
      <c r="AA6" s="21">
        <f t="shared" si="4"/>
        <v>100.26</v>
      </c>
      <c r="AB6" s="21">
        <f t="shared" si="4"/>
        <v>101.3</v>
      </c>
      <c r="AC6" s="21">
        <f t="shared" si="4"/>
        <v>100.92</v>
      </c>
      <c r="AD6" s="21" t="str">
        <f t="shared" si="4"/>
        <v>-</v>
      </c>
      <c r="AE6" s="21">
        <f t="shared" si="4"/>
        <v>107.21</v>
      </c>
      <c r="AF6" s="21">
        <f t="shared" si="4"/>
        <v>107.08</v>
      </c>
      <c r="AG6" s="21">
        <f t="shared" si="4"/>
        <v>106.08</v>
      </c>
      <c r="AH6" s="21">
        <f t="shared" si="4"/>
        <v>106.87</v>
      </c>
      <c r="AI6" s="20" t="str">
        <f>IF(AI7="","",IF(AI7="-","【-】","【"&amp;SUBSTITUTE(TEXT(AI7,"#,##0.00"),"-","△")&amp;"】"))</f>
        <v>【105.91】</v>
      </c>
      <c r="AJ6" s="21" t="str">
        <f>IF(AJ7="",NA(),AJ7)</f>
        <v>-</v>
      </c>
      <c r="AK6" s="21">
        <f t="shared" ref="AK6:AS6" si="5">IF(AK7="",NA(),AK7)</f>
        <v>207.68</v>
      </c>
      <c r="AL6" s="21">
        <f t="shared" si="5"/>
        <v>190.88</v>
      </c>
      <c r="AM6" s="21">
        <f t="shared" si="5"/>
        <v>222.22</v>
      </c>
      <c r="AN6" s="21">
        <f t="shared" si="5"/>
        <v>217.13</v>
      </c>
      <c r="AO6" s="21" t="str">
        <f t="shared" si="5"/>
        <v>-</v>
      </c>
      <c r="AP6" s="21">
        <f t="shared" si="5"/>
        <v>43.71</v>
      </c>
      <c r="AQ6" s="21">
        <f t="shared" si="5"/>
        <v>45.94</v>
      </c>
      <c r="AR6" s="21">
        <f t="shared" si="5"/>
        <v>29.34</v>
      </c>
      <c r="AS6" s="21">
        <f t="shared" si="5"/>
        <v>21.73</v>
      </c>
      <c r="AT6" s="20" t="str">
        <f>IF(AT7="","",IF(AT7="-","【-】","【"&amp;SUBSTITUTE(TEXT(AT7,"#,##0.00"),"-","△")&amp;"】"))</f>
        <v>【3.03】</v>
      </c>
      <c r="AU6" s="21" t="str">
        <f>IF(AU7="",NA(),AU7)</f>
        <v>-</v>
      </c>
      <c r="AV6" s="21">
        <f t="shared" ref="AV6:BD6" si="6">IF(AV7="",NA(),AV7)</f>
        <v>19.93</v>
      </c>
      <c r="AW6" s="21">
        <f t="shared" si="6"/>
        <v>18.600000000000001</v>
      </c>
      <c r="AX6" s="21">
        <f t="shared" si="6"/>
        <v>12.93</v>
      </c>
      <c r="AY6" s="21">
        <f t="shared" si="6"/>
        <v>29.64</v>
      </c>
      <c r="AZ6" s="21" t="str">
        <f t="shared" si="6"/>
        <v>-</v>
      </c>
      <c r="BA6" s="21">
        <f t="shared" si="6"/>
        <v>40.67</v>
      </c>
      <c r="BB6" s="21">
        <f t="shared" si="6"/>
        <v>47.7</v>
      </c>
      <c r="BC6" s="21">
        <f t="shared" si="6"/>
        <v>50.59</v>
      </c>
      <c r="BD6" s="21">
        <f t="shared" si="6"/>
        <v>62.37</v>
      </c>
      <c r="BE6" s="20" t="str">
        <f>IF(BE7="","",IF(BE7="-","【-】","【"&amp;SUBSTITUTE(TEXT(BE7,"#,##0.00"),"-","△")&amp;"】"))</f>
        <v>【78.43】</v>
      </c>
      <c r="BF6" s="21" t="str">
        <f>IF(BF7="",NA(),BF7)</f>
        <v>-</v>
      </c>
      <c r="BG6" s="21">
        <f t="shared" ref="BG6:BO6" si="7">IF(BG7="",NA(),BG7)</f>
        <v>306.86</v>
      </c>
      <c r="BH6" s="21">
        <f t="shared" si="7"/>
        <v>162.69999999999999</v>
      </c>
      <c r="BI6" s="21">
        <f t="shared" si="7"/>
        <v>162.28</v>
      </c>
      <c r="BJ6" s="21">
        <f t="shared" si="7"/>
        <v>196.42</v>
      </c>
      <c r="BK6" s="21" t="str">
        <f t="shared" si="7"/>
        <v>-</v>
      </c>
      <c r="BL6" s="21">
        <f t="shared" si="7"/>
        <v>1050.51</v>
      </c>
      <c r="BM6" s="21">
        <f t="shared" si="7"/>
        <v>1102.01</v>
      </c>
      <c r="BN6" s="21">
        <f t="shared" si="7"/>
        <v>987.36</v>
      </c>
      <c r="BO6" s="21">
        <f t="shared" si="7"/>
        <v>1042.77</v>
      </c>
      <c r="BP6" s="20" t="str">
        <f>IF(BP7="","",IF(BP7="-","【-】","【"&amp;SUBSTITUTE(TEXT(BP7,"#,##0.00"),"-","△")&amp;"】"))</f>
        <v>【630.82】</v>
      </c>
      <c r="BQ6" s="21" t="str">
        <f>IF(BQ7="",NA(),BQ7)</f>
        <v>-</v>
      </c>
      <c r="BR6" s="21">
        <f t="shared" ref="BR6:BZ6" si="8">IF(BR7="",NA(),BR7)</f>
        <v>77.77</v>
      </c>
      <c r="BS6" s="21">
        <f t="shared" si="8"/>
        <v>81.11</v>
      </c>
      <c r="BT6" s="21">
        <f t="shared" si="8"/>
        <v>94.26</v>
      </c>
      <c r="BU6" s="21">
        <f t="shared" si="8"/>
        <v>91.46</v>
      </c>
      <c r="BV6" s="21" t="str">
        <f t="shared" si="8"/>
        <v>-</v>
      </c>
      <c r="BW6" s="21">
        <f t="shared" si="8"/>
        <v>82.65</v>
      </c>
      <c r="BX6" s="21">
        <f t="shared" si="8"/>
        <v>82.55</v>
      </c>
      <c r="BY6" s="21">
        <f t="shared" si="8"/>
        <v>83.55</v>
      </c>
      <c r="BZ6" s="21">
        <f t="shared" si="8"/>
        <v>84.48</v>
      </c>
      <c r="CA6" s="20" t="str">
        <f>IF(CA7="","",IF(CA7="-","【-】","【"&amp;SUBSTITUTE(TEXT(CA7,"#,##0.00"),"-","△")&amp;"】"))</f>
        <v>【97.81】</v>
      </c>
      <c r="CB6" s="21" t="str">
        <f>IF(CB7="",NA(),CB7)</f>
        <v>-</v>
      </c>
      <c r="CC6" s="21">
        <f t="shared" ref="CC6:CK6" si="9">IF(CC7="",NA(),CC7)</f>
        <v>182.99</v>
      </c>
      <c r="CD6" s="21">
        <f t="shared" si="9"/>
        <v>175.54</v>
      </c>
      <c r="CE6" s="21">
        <f t="shared" si="9"/>
        <v>150.38</v>
      </c>
      <c r="CF6" s="21">
        <f t="shared" si="9"/>
        <v>156.75</v>
      </c>
      <c r="CG6" s="21" t="str">
        <f t="shared" si="9"/>
        <v>-</v>
      </c>
      <c r="CH6" s="21">
        <f t="shared" si="9"/>
        <v>186.3</v>
      </c>
      <c r="CI6" s="21">
        <f t="shared" si="9"/>
        <v>188.38</v>
      </c>
      <c r="CJ6" s="21">
        <f t="shared" si="9"/>
        <v>185.98</v>
      </c>
      <c r="CK6" s="21">
        <f t="shared" si="9"/>
        <v>187.11</v>
      </c>
      <c r="CL6" s="20" t="str">
        <f>IF(CL7="","",IF(CL7="-","【-】","【"&amp;SUBSTITUTE(TEXT(CL7,"#,##0.00"),"-","△")&amp;"】"))</f>
        <v>【138.75】</v>
      </c>
      <c r="CM6" s="21" t="str">
        <f>IF(CM7="",NA(),CM7)</f>
        <v>-</v>
      </c>
      <c r="CN6" s="21">
        <f t="shared" ref="CN6:CV6" si="10">IF(CN7="",NA(),CN7)</f>
        <v>48.8</v>
      </c>
      <c r="CO6" s="21">
        <f t="shared" si="10"/>
        <v>48.12</v>
      </c>
      <c r="CP6" s="21">
        <f t="shared" si="10"/>
        <v>47.76</v>
      </c>
      <c r="CQ6" s="21">
        <f t="shared" si="10"/>
        <v>47.67</v>
      </c>
      <c r="CR6" s="21" t="str">
        <f t="shared" si="10"/>
        <v>-</v>
      </c>
      <c r="CS6" s="21">
        <f t="shared" si="10"/>
        <v>50.53</v>
      </c>
      <c r="CT6" s="21">
        <f t="shared" si="10"/>
        <v>51.42</v>
      </c>
      <c r="CU6" s="21">
        <f t="shared" si="10"/>
        <v>48.95</v>
      </c>
      <c r="CV6" s="21">
        <f t="shared" si="10"/>
        <v>49.28</v>
      </c>
      <c r="CW6" s="20" t="str">
        <f>IF(CW7="","",IF(CW7="-","【-】","【"&amp;SUBSTITUTE(TEXT(CW7,"#,##0.00"),"-","△")&amp;"】"))</f>
        <v>【58.94】</v>
      </c>
      <c r="CX6" s="21" t="str">
        <f>IF(CX7="",NA(),CX7)</f>
        <v>-</v>
      </c>
      <c r="CY6" s="21">
        <f t="shared" ref="CY6:DG6" si="11">IF(CY7="",NA(),CY7)</f>
        <v>95.12</v>
      </c>
      <c r="CZ6" s="21">
        <f t="shared" si="11"/>
        <v>95.47</v>
      </c>
      <c r="DA6" s="21">
        <f t="shared" si="11"/>
        <v>95.75</v>
      </c>
      <c r="DB6" s="21">
        <f t="shared" si="11"/>
        <v>96.35</v>
      </c>
      <c r="DC6" s="21" t="str">
        <f t="shared" si="11"/>
        <v>-</v>
      </c>
      <c r="DD6" s="21">
        <f t="shared" si="11"/>
        <v>82.08</v>
      </c>
      <c r="DE6" s="21">
        <f t="shared" si="11"/>
        <v>81.34</v>
      </c>
      <c r="DF6" s="21">
        <f t="shared" si="11"/>
        <v>81.14</v>
      </c>
      <c r="DG6" s="21">
        <f t="shared" si="11"/>
        <v>79.7</v>
      </c>
      <c r="DH6" s="20" t="str">
        <f>IF(DH7="","",IF(DH7="-","【-】","【"&amp;SUBSTITUTE(TEXT(DH7,"#,##0.00"),"-","△")&amp;"】"))</f>
        <v>【95.91】</v>
      </c>
      <c r="DI6" s="21" t="str">
        <f>IF(DI7="",NA(),DI7)</f>
        <v>-</v>
      </c>
      <c r="DJ6" s="21">
        <f t="shared" ref="DJ6:DR6" si="12">IF(DJ7="",NA(),DJ7)</f>
        <v>54.86</v>
      </c>
      <c r="DK6" s="21">
        <f t="shared" si="12"/>
        <v>55.97</v>
      </c>
      <c r="DL6" s="21">
        <f t="shared" si="12"/>
        <v>57.71</v>
      </c>
      <c r="DM6" s="21">
        <f t="shared" si="12"/>
        <v>59.5</v>
      </c>
      <c r="DN6" s="21" t="str">
        <f t="shared" si="12"/>
        <v>-</v>
      </c>
      <c r="DO6" s="21">
        <f t="shared" si="12"/>
        <v>12.7</v>
      </c>
      <c r="DP6" s="21">
        <f t="shared" si="12"/>
        <v>14.65</v>
      </c>
      <c r="DQ6" s="21">
        <f t="shared" si="12"/>
        <v>16.11</v>
      </c>
      <c r="DR6" s="21">
        <f t="shared" si="12"/>
        <v>17.05</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v>
      </c>
      <c r="EB6" s="21">
        <f t="shared" si="13"/>
        <v>0.17</v>
      </c>
      <c r="EC6" s="21">
        <f t="shared" si="13"/>
        <v>0.22</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392103</v>
      </c>
      <c r="D7" s="23">
        <v>46</v>
      </c>
      <c r="E7" s="23">
        <v>17</v>
      </c>
      <c r="F7" s="23">
        <v>1</v>
      </c>
      <c r="G7" s="23">
        <v>0</v>
      </c>
      <c r="H7" s="23" t="s">
        <v>96</v>
      </c>
      <c r="I7" s="23" t="s">
        <v>97</v>
      </c>
      <c r="J7" s="23" t="s">
        <v>98</v>
      </c>
      <c r="K7" s="23" t="s">
        <v>99</v>
      </c>
      <c r="L7" s="23" t="s">
        <v>100</v>
      </c>
      <c r="M7" s="23" t="s">
        <v>101</v>
      </c>
      <c r="N7" s="24" t="s">
        <v>102</v>
      </c>
      <c r="O7" s="24">
        <v>48.4</v>
      </c>
      <c r="P7" s="24">
        <v>25.22</v>
      </c>
      <c r="Q7" s="24">
        <v>96.86</v>
      </c>
      <c r="R7" s="24">
        <v>2310</v>
      </c>
      <c r="S7" s="24">
        <v>31936</v>
      </c>
      <c r="T7" s="24">
        <v>632.32000000000005</v>
      </c>
      <c r="U7" s="24">
        <v>50.51</v>
      </c>
      <c r="V7" s="24">
        <v>7972</v>
      </c>
      <c r="W7" s="24">
        <v>1.76</v>
      </c>
      <c r="X7" s="24">
        <v>4529.55</v>
      </c>
      <c r="Y7" s="24" t="s">
        <v>102</v>
      </c>
      <c r="Z7" s="24">
        <v>103.45</v>
      </c>
      <c r="AA7" s="24">
        <v>100.26</v>
      </c>
      <c r="AB7" s="24">
        <v>101.3</v>
      </c>
      <c r="AC7" s="24">
        <v>100.92</v>
      </c>
      <c r="AD7" s="24" t="s">
        <v>102</v>
      </c>
      <c r="AE7" s="24">
        <v>107.21</v>
      </c>
      <c r="AF7" s="24">
        <v>107.08</v>
      </c>
      <c r="AG7" s="24">
        <v>106.08</v>
      </c>
      <c r="AH7" s="24">
        <v>106.87</v>
      </c>
      <c r="AI7" s="24">
        <v>105.91</v>
      </c>
      <c r="AJ7" s="24" t="s">
        <v>102</v>
      </c>
      <c r="AK7" s="24">
        <v>207.68</v>
      </c>
      <c r="AL7" s="24">
        <v>190.88</v>
      </c>
      <c r="AM7" s="24">
        <v>222.22</v>
      </c>
      <c r="AN7" s="24">
        <v>217.13</v>
      </c>
      <c r="AO7" s="24" t="s">
        <v>102</v>
      </c>
      <c r="AP7" s="24">
        <v>43.71</v>
      </c>
      <c r="AQ7" s="24">
        <v>45.94</v>
      </c>
      <c r="AR7" s="24">
        <v>29.34</v>
      </c>
      <c r="AS7" s="24">
        <v>21.73</v>
      </c>
      <c r="AT7" s="24">
        <v>3.03</v>
      </c>
      <c r="AU7" s="24" t="s">
        <v>102</v>
      </c>
      <c r="AV7" s="24">
        <v>19.93</v>
      </c>
      <c r="AW7" s="24">
        <v>18.600000000000001</v>
      </c>
      <c r="AX7" s="24">
        <v>12.93</v>
      </c>
      <c r="AY7" s="24">
        <v>29.64</v>
      </c>
      <c r="AZ7" s="24" t="s">
        <v>102</v>
      </c>
      <c r="BA7" s="24">
        <v>40.67</v>
      </c>
      <c r="BB7" s="24">
        <v>47.7</v>
      </c>
      <c r="BC7" s="24">
        <v>50.59</v>
      </c>
      <c r="BD7" s="24">
        <v>62.37</v>
      </c>
      <c r="BE7" s="24">
        <v>78.430000000000007</v>
      </c>
      <c r="BF7" s="24" t="s">
        <v>102</v>
      </c>
      <c r="BG7" s="24">
        <v>306.86</v>
      </c>
      <c r="BH7" s="24">
        <v>162.69999999999999</v>
      </c>
      <c r="BI7" s="24">
        <v>162.28</v>
      </c>
      <c r="BJ7" s="24">
        <v>196.42</v>
      </c>
      <c r="BK7" s="24" t="s">
        <v>102</v>
      </c>
      <c r="BL7" s="24">
        <v>1050.51</v>
      </c>
      <c r="BM7" s="24">
        <v>1102.01</v>
      </c>
      <c r="BN7" s="24">
        <v>987.36</v>
      </c>
      <c r="BO7" s="24">
        <v>1042.77</v>
      </c>
      <c r="BP7" s="24">
        <v>630.82000000000005</v>
      </c>
      <c r="BQ7" s="24" t="s">
        <v>102</v>
      </c>
      <c r="BR7" s="24">
        <v>77.77</v>
      </c>
      <c r="BS7" s="24">
        <v>81.11</v>
      </c>
      <c r="BT7" s="24">
        <v>94.26</v>
      </c>
      <c r="BU7" s="24">
        <v>91.46</v>
      </c>
      <c r="BV7" s="24" t="s">
        <v>102</v>
      </c>
      <c r="BW7" s="24">
        <v>82.65</v>
      </c>
      <c r="BX7" s="24">
        <v>82.55</v>
      </c>
      <c r="BY7" s="24">
        <v>83.55</v>
      </c>
      <c r="BZ7" s="24">
        <v>84.48</v>
      </c>
      <c r="CA7" s="24">
        <v>97.81</v>
      </c>
      <c r="CB7" s="24" t="s">
        <v>102</v>
      </c>
      <c r="CC7" s="24">
        <v>182.99</v>
      </c>
      <c r="CD7" s="24">
        <v>175.54</v>
      </c>
      <c r="CE7" s="24">
        <v>150.38</v>
      </c>
      <c r="CF7" s="24">
        <v>156.75</v>
      </c>
      <c r="CG7" s="24" t="s">
        <v>102</v>
      </c>
      <c r="CH7" s="24">
        <v>186.3</v>
      </c>
      <c r="CI7" s="24">
        <v>188.38</v>
      </c>
      <c r="CJ7" s="24">
        <v>185.98</v>
      </c>
      <c r="CK7" s="24">
        <v>187.11</v>
      </c>
      <c r="CL7" s="24">
        <v>138.75</v>
      </c>
      <c r="CM7" s="24" t="s">
        <v>102</v>
      </c>
      <c r="CN7" s="24">
        <v>48.8</v>
      </c>
      <c r="CO7" s="24">
        <v>48.12</v>
      </c>
      <c r="CP7" s="24">
        <v>47.76</v>
      </c>
      <c r="CQ7" s="24">
        <v>47.67</v>
      </c>
      <c r="CR7" s="24" t="s">
        <v>102</v>
      </c>
      <c r="CS7" s="24">
        <v>50.53</v>
      </c>
      <c r="CT7" s="24">
        <v>51.42</v>
      </c>
      <c r="CU7" s="24">
        <v>48.95</v>
      </c>
      <c r="CV7" s="24">
        <v>49.28</v>
      </c>
      <c r="CW7" s="24">
        <v>58.94</v>
      </c>
      <c r="CX7" s="24" t="s">
        <v>102</v>
      </c>
      <c r="CY7" s="24">
        <v>95.12</v>
      </c>
      <c r="CZ7" s="24">
        <v>95.47</v>
      </c>
      <c r="DA7" s="24">
        <v>95.75</v>
      </c>
      <c r="DB7" s="24">
        <v>96.35</v>
      </c>
      <c r="DC7" s="24" t="s">
        <v>102</v>
      </c>
      <c r="DD7" s="24">
        <v>82.08</v>
      </c>
      <c r="DE7" s="24">
        <v>81.34</v>
      </c>
      <c r="DF7" s="24">
        <v>81.14</v>
      </c>
      <c r="DG7" s="24">
        <v>79.7</v>
      </c>
      <c r="DH7" s="24">
        <v>95.91</v>
      </c>
      <c r="DI7" s="24" t="s">
        <v>102</v>
      </c>
      <c r="DJ7" s="24">
        <v>54.86</v>
      </c>
      <c r="DK7" s="24">
        <v>55.97</v>
      </c>
      <c r="DL7" s="24">
        <v>57.71</v>
      </c>
      <c r="DM7" s="24">
        <v>59.5</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111</v>
      </c>
      <c r="E13" t="s">
        <v>111</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2025-02-19T05:06:12Z</cp:lastPrinted>
  <dcterms:created xsi:type="dcterms:W3CDTF">2025-01-24T07:06:22Z</dcterms:created>
  <dcterms:modified xsi:type="dcterms:W3CDTF">2025-02-19T05:06:18Z</dcterms:modified>
  <cp:category/>
</cp:coreProperties>
</file>