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v-yamada\2011新組織共有フォルダ\24上下水道局\01総務係\013：調査・報告\【毎年1月】経営比較分析表\R6\経営比較分析表DL\基本情報修正後\"/>
    </mc:Choice>
  </mc:AlternateContent>
  <workbookProtection workbookAlgorithmName="SHA-512" workbookHashValue="ujcChhqki0oPcGjJ8sVlVpZnA5B4laFR9XpJmXJezkzsfxDgEpA4NxkiUn6pTNMThl7/L37DXBrIFSLuvNZN4Q==" workbookSaltValue="e2kaO6VeqTd7AN2E6MjgTA==" workbookSpinCount="100000" lockStructure="1"/>
  <bookViews>
    <workbookView xWindow="0" yWindow="0" windowWidth="17970" windowHeight="724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<sst xmlns="http://schemas.openxmlformats.org/spreadsheetml/2006/main" count="299" uniqueCount="116">
  <si>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</si>
  <si>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</si>
  <si>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</si>
  <si>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</si>
  <si>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</si>
  <si>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</si>
  <si>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</si>
  <si>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</si>
  <si>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</si>
  <si>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</si>
  <si>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</si>
  <si>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</si>
  <si>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</si>
  <si>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</si>
  <si>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</si>
  <si>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</si>
  <si>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</si>
  <si>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</si>
  <si>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</si>
  <si>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</si>
  <si>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</si>
  <si>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</si>
  <si>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</si>
  <si>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</si>
  <si>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</si>
  <si>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</si>
  <si>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</si>
  <si>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</si>
  <si>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</si>
  <si>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</si>
  <si>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</si>
  <si>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</si>
  <si>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</si>
  <si>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</si>
  <si>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</si>
  <si>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</si>
  <si>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</si>
  <si>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</si>
  <si>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</si>
  <si>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</si>
  <si>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</si>
  <si>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</si>
  <si>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</si>
  <si>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</si>
  <si>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</si>
  <si>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</si>
  <si>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</si>
  <si>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</si>
  <si>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</si>
  <si>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</si>
  <si>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</si>
  <si>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</si>
  <si>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</si>
  <si>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</si>
  <si>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</si>
  <si>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</si>
  <si>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</si>
  <si>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</si>
  <si>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</si>
  <si>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</si>
  <si>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</si>
  <si>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</si>
  <si>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</si>
  <si>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</si>
  <si>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</si>
  <si>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</si>
  <si>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</si>
  <si>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</si>
  <si>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</si>
  <si>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</si>
  <si>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</si>
  <si>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</si>
  <si>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</si>
  <si>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</si>
  <si>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</si>
  <si>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</si>
  <si>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</si>
  <si>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</si>
  <si>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</si>
  <si>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</si>
  <si>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</si>
  <si>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</si>
  <si>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</si>
  <si>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</si>
  <si>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</si>
  <si>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</si>
  <si>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</si>
  <si>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</si>
  <si>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</si>
  <si>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</si>
  <si>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</si>
  <si>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</si>
  <si>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</si>
  <si>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</si>
  <si>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</si>
  <si>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</si>
  <si>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香美市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</si>
  <si>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</si>
  <si>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</si>
  <si>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</si>
  <si>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</si>
  <si>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</si>
  <si>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</si>
  <si>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</si>
  <si>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</si>
  <si>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</si>
  <si>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</si>
  <si>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</si>
  <si>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</si>
  <si>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</si>
  <si>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</si>
  <si>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</si>
  <si>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</si>
  <si>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④地方債償還金は一般会計からの基準内繰入金も充てられているため、他の類似団体と比較すると低い状況となっています。
⑤経費回収率は類似団体と比較して高い水準を維持しており、維持管理費用については下水道使用料収入で概ね賄えております。
⑥汚水処理原価は、県の流域下水道へ接続し、3市で処理場運営を行っていることから、単独で処理場を有する団体と比較すると、施設投資や維持管理費用が抑えられており、平均を下回っている状況です。
⑦施設利用率は処理施設を有していないため当該値はありません。
⑧水洗化率は、接続可能戸数の少ない市街化調整区域の整備へと移行していることから、大幅な接続率の向上は難しい見込みとなっております。</t>
    <phoneticPr fontId="4"/>
  </si>
  <si>
    <t>　現状では管渠の耐用年数は超過していませんが、近年管渠周辺の路面陥没等の修繕が増加してきており、老朽化に対する対策が必要となっております。
　今後も耐震診断の結果やストックマネジメント計画（維持管理計画）に基づき、計画的な更新・維持管理を行っていきます。</t>
    <phoneticPr fontId="4"/>
  </si>
  <si>
    <t>　今後、修繕費などの維持管理費の増加や地震対策及び管渠の更新等が必要であることから、財政状況の見直し、財源の確保が急務となっています。そのため、維持管理費の節減及び水洗化率向上に一層取り組んでいきます。具体的には、令和３年度から排水量１㎥あたり税込３３円を増額しました。（ただし、経過措置として、令和３年４月検針分から令和４年３月検針分までは現行の料金で据え置き、令和４年４月検針分から令和９年４月検針分までは使用水量１㎥あたり税込１６．５円の増額とな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</si>
</sst>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79A-4D75-AC41-FB967ADE2B9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0.12</c:v>
                </c:pt>
                <c:pt idx="4">
                  <c:v>0.09</c:v>
                </c:pt>
              </c:numCache>
            </c:numRef>
          </c:val>
          <c:smooth val="0"/>
          <c:extLst>
            <c:ext xmlns:c16="http://schemas.microsoft.com/office/drawing/2014/chart" uri="{C3380CC4-5D6E-409C-BE32-E72D297353CC}">
              <c16:uniqueId val="{00000001-979A-4D75-AC41-FB967ADE2B9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DC-403F-9507-E4A0CD042A7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55.82</c:v>
                </c:pt>
                <c:pt idx="4">
                  <c:v>56.51</c:v>
                </c:pt>
              </c:numCache>
            </c:numRef>
          </c:val>
          <c:smooth val="0"/>
          <c:extLst>
            <c:ext xmlns:c16="http://schemas.microsoft.com/office/drawing/2014/chart" uri="{C3380CC4-5D6E-409C-BE32-E72D297353CC}">
              <c16:uniqueId val="{00000001-72DC-403F-9507-E4A0CD042A7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76.92</c:v>
                </c:pt>
                <c:pt idx="4">
                  <c:v>72.89</c:v>
                </c:pt>
              </c:numCache>
            </c:numRef>
          </c:val>
          <c:extLst>
            <c:ext xmlns:c16="http://schemas.microsoft.com/office/drawing/2014/chart" uri="{C3380CC4-5D6E-409C-BE32-E72D297353CC}">
              <c16:uniqueId val="{00000000-2BD2-48E7-864B-CFD856AF1E5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90.67</c:v>
                </c:pt>
                <c:pt idx="4">
                  <c:v>90.62</c:v>
                </c:pt>
              </c:numCache>
            </c:numRef>
          </c:val>
          <c:smooth val="0"/>
          <c:extLst>
            <c:ext xmlns:c16="http://schemas.microsoft.com/office/drawing/2014/chart" uri="{C3380CC4-5D6E-409C-BE32-E72D297353CC}">
              <c16:uniqueId val="{00000001-2BD2-48E7-864B-CFD856AF1E5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111.57</c:v>
                </c:pt>
                <c:pt idx="4">
                  <c:v>118.4</c:v>
                </c:pt>
              </c:numCache>
            </c:numRef>
          </c:val>
          <c:extLst>
            <c:ext xmlns:c16="http://schemas.microsoft.com/office/drawing/2014/chart" uri="{C3380CC4-5D6E-409C-BE32-E72D297353CC}">
              <c16:uniqueId val="{00000000-05D8-47A9-8179-EB24E3EE566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107.01</c:v>
                </c:pt>
                <c:pt idx="4">
                  <c:v>106.53</c:v>
                </c:pt>
              </c:numCache>
            </c:numRef>
          </c:val>
          <c:smooth val="0"/>
          <c:extLst>
            <c:ext xmlns:c16="http://schemas.microsoft.com/office/drawing/2014/chart" uri="{C3380CC4-5D6E-409C-BE32-E72D297353CC}">
              <c16:uniqueId val="{00000001-05D8-47A9-8179-EB24E3EE566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40.9</c:v>
                </c:pt>
                <c:pt idx="4">
                  <c:v>42.33</c:v>
                </c:pt>
              </c:numCache>
            </c:numRef>
          </c:val>
          <c:extLst>
            <c:ext xmlns:c16="http://schemas.microsoft.com/office/drawing/2014/chart" uri="{C3380CC4-5D6E-409C-BE32-E72D297353CC}">
              <c16:uniqueId val="{00000000-21A5-4FCF-9439-B30EF1CCC95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25.86</c:v>
                </c:pt>
                <c:pt idx="4">
                  <c:v>26.9</c:v>
                </c:pt>
              </c:numCache>
            </c:numRef>
          </c:val>
          <c:smooth val="0"/>
          <c:extLst>
            <c:ext xmlns:c16="http://schemas.microsoft.com/office/drawing/2014/chart" uri="{C3380CC4-5D6E-409C-BE32-E72D297353CC}">
              <c16:uniqueId val="{00000001-21A5-4FCF-9439-B30EF1CCC95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5.25</c:v>
                </c:pt>
                <c:pt idx="4">
                  <c:v>5.28</c:v>
                </c:pt>
              </c:numCache>
            </c:numRef>
          </c:val>
          <c:extLst>
            <c:ext xmlns:c16="http://schemas.microsoft.com/office/drawing/2014/chart" uri="{C3380CC4-5D6E-409C-BE32-E72D297353CC}">
              <c16:uniqueId val="{00000000-B0D3-4E3D-A984-E8E08CBE0D2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1.4</c:v>
                </c:pt>
                <c:pt idx="4">
                  <c:v>2.08</c:v>
                </c:pt>
              </c:numCache>
            </c:numRef>
          </c:val>
          <c:smooth val="0"/>
          <c:extLst>
            <c:ext xmlns:c16="http://schemas.microsoft.com/office/drawing/2014/chart" uri="{C3380CC4-5D6E-409C-BE32-E72D297353CC}">
              <c16:uniqueId val="{00000001-B0D3-4E3D-A984-E8E08CBE0D2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3BD-4016-AA8B-6964629BD2B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23.86</c:v>
                </c:pt>
                <c:pt idx="4">
                  <c:v>18.41</c:v>
                </c:pt>
              </c:numCache>
            </c:numRef>
          </c:val>
          <c:smooth val="0"/>
          <c:extLst>
            <c:ext xmlns:c16="http://schemas.microsoft.com/office/drawing/2014/chart" uri="{C3380CC4-5D6E-409C-BE32-E72D297353CC}">
              <c16:uniqueId val="{00000001-63BD-4016-AA8B-6964629BD2B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81.02</c:v>
                </c:pt>
                <c:pt idx="4">
                  <c:v>119.01</c:v>
                </c:pt>
              </c:numCache>
            </c:numRef>
          </c:val>
          <c:extLst>
            <c:ext xmlns:c16="http://schemas.microsoft.com/office/drawing/2014/chart" uri="{C3380CC4-5D6E-409C-BE32-E72D297353CC}">
              <c16:uniqueId val="{00000000-CD85-4104-B43B-B397AA29011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68.27</c:v>
                </c:pt>
                <c:pt idx="4">
                  <c:v>74.790000000000006</c:v>
                </c:pt>
              </c:numCache>
            </c:numRef>
          </c:val>
          <c:smooth val="0"/>
          <c:extLst>
            <c:ext xmlns:c16="http://schemas.microsoft.com/office/drawing/2014/chart" uri="{C3380CC4-5D6E-409C-BE32-E72D297353CC}">
              <c16:uniqueId val="{00000001-CD85-4104-B43B-B397AA29011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728.76</c:v>
                </c:pt>
                <c:pt idx="4">
                  <c:v>694.13</c:v>
                </c:pt>
              </c:numCache>
            </c:numRef>
          </c:val>
          <c:extLst>
            <c:ext xmlns:c16="http://schemas.microsoft.com/office/drawing/2014/chart" uri="{C3380CC4-5D6E-409C-BE32-E72D297353CC}">
              <c16:uniqueId val="{00000000-60FF-44FE-8664-F0C3F057136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804.98</c:v>
                </c:pt>
                <c:pt idx="4">
                  <c:v>767.56</c:v>
                </c:pt>
              </c:numCache>
            </c:numRef>
          </c:val>
          <c:smooth val="0"/>
          <c:extLst>
            <c:ext xmlns:c16="http://schemas.microsoft.com/office/drawing/2014/chart" uri="{C3380CC4-5D6E-409C-BE32-E72D297353CC}">
              <c16:uniqueId val="{00000001-60FF-44FE-8664-F0C3F057136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99.54</c:v>
                </c:pt>
                <c:pt idx="4">
                  <c:v>98.16</c:v>
                </c:pt>
              </c:numCache>
            </c:numRef>
          </c:val>
          <c:extLst>
            <c:ext xmlns:c16="http://schemas.microsoft.com/office/drawing/2014/chart" uri="{C3380CC4-5D6E-409C-BE32-E72D297353CC}">
              <c16:uniqueId val="{00000000-50E3-4792-AB61-F3B44BDB266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88.71</c:v>
                </c:pt>
                <c:pt idx="4">
                  <c:v>90.23</c:v>
                </c:pt>
              </c:numCache>
            </c:numRef>
          </c:val>
          <c:smooth val="0"/>
          <c:extLst>
            <c:ext xmlns:c16="http://schemas.microsoft.com/office/drawing/2014/chart" uri="{C3380CC4-5D6E-409C-BE32-E72D297353CC}">
              <c16:uniqueId val="{00000001-50E3-4792-AB61-F3B44BDB266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156.03</c:v>
                </c:pt>
                <c:pt idx="4">
                  <c:v>158.94</c:v>
                </c:pt>
              </c:numCache>
            </c:numRef>
          </c:val>
          <c:extLst>
            <c:ext xmlns:c16="http://schemas.microsoft.com/office/drawing/2014/chart" uri="{C3380CC4-5D6E-409C-BE32-E72D297353CC}">
              <c16:uniqueId val="{00000000-1714-4919-977E-07AF8588EB7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174.8</c:v>
                </c:pt>
                <c:pt idx="4">
                  <c:v>170.2</c:v>
                </c:pt>
              </c:numCache>
            </c:numRef>
          </c:val>
          <c:smooth val="0"/>
          <c:extLst>
            <c:ext xmlns:c16="http://schemas.microsoft.com/office/drawing/2014/chart" uri="{C3380CC4-5D6E-409C-BE32-E72D297353CC}">
              <c16:uniqueId val="{00000001-1714-4919-977E-07AF8588EB7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高知県　香美市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Cc1</v>
      </c>
      <c r="X8" s="65"/>
      <c r="Y8" s="65"/>
      <c r="Z8" s="65"/>
      <c r="AA8" s="65"/>
      <c r="AB8" s="65"/>
      <c r="AC8" s="65"/>
      <c r="AD8" s="66" t="str">
        <f>データ!$M$6</f>
        <v>非設置</v>
      </c>
      <c r="AE8" s="66"/>
      <c r="AF8" s="66"/>
      <c r="AG8" s="66"/>
      <c r="AH8" s="66"/>
      <c r="AI8" s="66"/>
      <c r="AJ8" s="66"/>
      <c r="AK8" s="3"/>
      <c r="AL8" s="54">
        <f>データ!S6</f>
        <v>25000</v>
      </c>
      <c r="AM8" s="54"/>
      <c r="AN8" s="54"/>
      <c r="AO8" s="54"/>
      <c r="AP8" s="54"/>
      <c r="AQ8" s="54"/>
      <c r="AR8" s="54"/>
      <c r="AS8" s="54"/>
      <c r="AT8" s="53">
        <f>データ!T6</f>
        <v>537.86</v>
      </c>
      <c r="AU8" s="53"/>
      <c r="AV8" s="53"/>
      <c r="AW8" s="53"/>
      <c r="AX8" s="53"/>
      <c r="AY8" s="53"/>
      <c r="AZ8" s="53"/>
      <c r="BA8" s="53"/>
      <c r="BB8" s="53">
        <f>データ!U6</f>
        <v>46.48</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70.290000000000006</v>
      </c>
      <c r="J10" s="53"/>
      <c r="K10" s="53"/>
      <c r="L10" s="53"/>
      <c r="M10" s="53"/>
      <c r="N10" s="53"/>
      <c r="O10" s="53"/>
      <c r="P10" s="53">
        <f>データ!P6</f>
        <v>44.32</v>
      </c>
      <c r="Q10" s="53"/>
      <c r="R10" s="53"/>
      <c r="S10" s="53"/>
      <c r="T10" s="53"/>
      <c r="U10" s="53"/>
      <c r="V10" s="53"/>
      <c r="W10" s="53">
        <f>データ!Q6</f>
        <v>91.85</v>
      </c>
      <c r="X10" s="53"/>
      <c r="Y10" s="53"/>
      <c r="Z10" s="53"/>
      <c r="AA10" s="53"/>
      <c r="AB10" s="53"/>
      <c r="AC10" s="53"/>
      <c r="AD10" s="54">
        <f>データ!R6</f>
        <v>2750</v>
      </c>
      <c r="AE10" s="54"/>
      <c r="AF10" s="54"/>
      <c r="AG10" s="54"/>
      <c r="AH10" s="54"/>
      <c r="AI10" s="54"/>
      <c r="AJ10" s="54"/>
      <c r="AK10" s="2"/>
      <c r="AL10" s="54">
        <f>データ!V6</f>
        <v>10974</v>
      </c>
      <c r="AM10" s="54"/>
      <c r="AN10" s="54"/>
      <c r="AO10" s="54"/>
      <c r="AP10" s="54"/>
      <c r="AQ10" s="54"/>
      <c r="AR10" s="54"/>
      <c r="AS10" s="54"/>
      <c r="AT10" s="53">
        <f>データ!W6</f>
        <v>2.62</v>
      </c>
      <c r="AU10" s="53"/>
      <c r="AV10" s="53"/>
      <c r="AW10" s="53"/>
      <c r="AX10" s="53"/>
      <c r="AY10" s="53"/>
      <c r="AZ10" s="53"/>
      <c r="BA10" s="53"/>
      <c r="BB10" s="53">
        <f>データ!X6</f>
        <v>4188.55</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85gX6vz6OT3EeIp3+vn6qCKAjreD8MvaWj9bskZv2C8z8wzSVCihoDUwt690/Jcntj8k3pxoPAPxz7dPuI9X3Q==" saltValue="/hEOeSIFj8WB+iP4T8gD4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392120</v>
      </c>
      <c r="D6" s="19">
        <f t="shared" si="3"/>
        <v>46</v>
      </c>
      <c r="E6" s="19">
        <f t="shared" si="3"/>
        <v>17</v>
      </c>
      <c r="F6" s="19">
        <f t="shared" si="3"/>
        <v>1</v>
      </c>
      <c r="G6" s="19">
        <f t="shared" si="3"/>
        <v>0</v>
      </c>
      <c r="H6" s="19" t="str">
        <f t="shared" si="3"/>
        <v>高知県　香美市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70.290000000000006</v>
      </c>
      <c r="P6" s="20">
        <f t="shared" si="3"/>
        <v>44.32</v>
      </c>
      <c r="Q6" s="20">
        <f t="shared" si="3"/>
        <v>91.85</v>
      </c>
      <c r="R6" s="20">
        <f t="shared" si="3"/>
        <v>2750</v>
      </c>
      <c r="S6" s="20">
        <f t="shared" si="3"/>
        <v>25000</v>
      </c>
      <c r="T6" s="20">
        <f t="shared" si="3"/>
        <v>537.86</v>
      </c>
      <c r="U6" s="20">
        <f t="shared" si="3"/>
        <v>46.48</v>
      </c>
      <c r="V6" s="20">
        <f t="shared" si="3"/>
        <v>10974</v>
      </c>
      <c r="W6" s="20">
        <f t="shared" si="3"/>
        <v>2.62</v>
      </c>
      <c r="X6" s="20">
        <f t="shared" si="3"/>
        <v>4188.55</v>
      </c>
      <c r="Y6" s="21" t="str">
        <f>IF(Y7="",NA(),Y7)</f>
        <v>-</v>
      </c>
      <c r="Z6" s="21" t="str">
        <f t="shared" ref="Z6:AH6" si="4">IF(Z7="",NA(),Z7)</f>
        <v>-</v>
      </c>
      <c r="AA6" s="21" t="str">
        <f t="shared" si="4"/>
        <v>-</v>
      </c>
      <c r="AB6" s="21">
        <f t="shared" si="4"/>
        <v>111.57</v>
      </c>
      <c r="AC6" s="21">
        <f t="shared" si="4"/>
        <v>118.4</v>
      </c>
      <c r="AD6" s="21" t="str">
        <f t="shared" si="4"/>
        <v>-</v>
      </c>
      <c r="AE6" s="21" t="str">
        <f t="shared" si="4"/>
        <v>-</v>
      </c>
      <c r="AF6" s="21" t="str">
        <f t="shared" si="4"/>
        <v>-</v>
      </c>
      <c r="AG6" s="21">
        <f t="shared" si="4"/>
        <v>107.01</v>
      </c>
      <c r="AH6" s="21">
        <f t="shared" si="4"/>
        <v>106.53</v>
      </c>
      <c r="AI6" s="20" t="str">
        <f>IF(AI7="","",IF(AI7="-","【-】","【"&amp;SUBSTITUTE(TEXT(AI7,"#,##0.00"),"-","△")&amp;"】"))</f>
        <v>【105.91】</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23.86</v>
      </c>
      <c r="AS6" s="21">
        <f t="shared" si="5"/>
        <v>18.41</v>
      </c>
      <c r="AT6" s="20" t="str">
        <f>IF(AT7="","",IF(AT7="-","【-】","【"&amp;SUBSTITUTE(TEXT(AT7,"#,##0.00"),"-","△")&amp;"】"))</f>
        <v>【3.03】</v>
      </c>
      <c r="AU6" s="21" t="str">
        <f>IF(AU7="",NA(),AU7)</f>
        <v>-</v>
      </c>
      <c r="AV6" s="21" t="str">
        <f t="shared" ref="AV6:BD6" si="6">IF(AV7="",NA(),AV7)</f>
        <v>-</v>
      </c>
      <c r="AW6" s="21" t="str">
        <f t="shared" si="6"/>
        <v>-</v>
      </c>
      <c r="AX6" s="21">
        <f t="shared" si="6"/>
        <v>81.02</v>
      </c>
      <c r="AY6" s="21">
        <f t="shared" si="6"/>
        <v>119.01</v>
      </c>
      <c r="AZ6" s="21" t="str">
        <f t="shared" si="6"/>
        <v>-</v>
      </c>
      <c r="BA6" s="21" t="str">
        <f t="shared" si="6"/>
        <v>-</v>
      </c>
      <c r="BB6" s="21" t="str">
        <f t="shared" si="6"/>
        <v>-</v>
      </c>
      <c r="BC6" s="21">
        <f t="shared" si="6"/>
        <v>68.27</v>
      </c>
      <c r="BD6" s="21">
        <f t="shared" si="6"/>
        <v>74.790000000000006</v>
      </c>
      <c r="BE6" s="20" t="str">
        <f>IF(BE7="","",IF(BE7="-","【-】","【"&amp;SUBSTITUTE(TEXT(BE7,"#,##0.00"),"-","△")&amp;"】"))</f>
        <v>【78.43】</v>
      </c>
      <c r="BF6" s="21" t="str">
        <f>IF(BF7="",NA(),BF7)</f>
        <v>-</v>
      </c>
      <c r="BG6" s="21" t="str">
        <f t="shared" ref="BG6:BO6" si="7">IF(BG7="",NA(),BG7)</f>
        <v>-</v>
      </c>
      <c r="BH6" s="21" t="str">
        <f t="shared" si="7"/>
        <v>-</v>
      </c>
      <c r="BI6" s="21">
        <f t="shared" si="7"/>
        <v>728.76</v>
      </c>
      <c r="BJ6" s="21">
        <f t="shared" si="7"/>
        <v>694.13</v>
      </c>
      <c r="BK6" s="21" t="str">
        <f t="shared" si="7"/>
        <v>-</v>
      </c>
      <c r="BL6" s="21" t="str">
        <f t="shared" si="7"/>
        <v>-</v>
      </c>
      <c r="BM6" s="21" t="str">
        <f t="shared" si="7"/>
        <v>-</v>
      </c>
      <c r="BN6" s="21">
        <f t="shared" si="7"/>
        <v>804.98</v>
      </c>
      <c r="BO6" s="21">
        <f t="shared" si="7"/>
        <v>767.56</v>
      </c>
      <c r="BP6" s="20" t="str">
        <f>IF(BP7="","",IF(BP7="-","【-】","【"&amp;SUBSTITUTE(TEXT(BP7,"#,##0.00"),"-","△")&amp;"】"))</f>
        <v>【630.82】</v>
      </c>
      <c r="BQ6" s="21" t="str">
        <f>IF(BQ7="",NA(),BQ7)</f>
        <v>-</v>
      </c>
      <c r="BR6" s="21" t="str">
        <f t="shared" ref="BR6:BZ6" si="8">IF(BR7="",NA(),BR7)</f>
        <v>-</v>
      </c>
      <c r="BS6" s="21" t="str">
        <f t="shared" si="8"/>
        <v>-</v>
      </c>
      <c r="BT6" s="21">
        <f t="shared" si="8"/>
        <v>99.54</v>
      </c>
      <c r="BU6" s="21">
        <f t="shared" si="8"/>
        <v>98.16</v>
      </c>
      <c r="BV6" s="21" t="str">
        <f t="shared" si="8"/>
        <v>-</v>
      </c>
      <c r="BW6" s="21" t="str">
        <f t="shared" si="8"/>
        <v>-</v>
      </c>
      <c r="BX6" s="21" t="str">
        <f t="shared" si="8"/>
        <v>-</v>
      </c>
      <c r="BY6" s="21">
        <f t="shared" si="8"/>
        <v>88.71</v>
      </c>
      <c r="BZ6" s="21">
        <f t="shared" si="8"/>
        <v>90.23</v>
      </c>
      <c r="CA6" s="20" t="str">
        <f>IF(CA7="","",IF(CA7="-","【-】","【"&amp;SUBSTITUTE(TEXT(CA7,"#,##0.00"),"-","△")&amp;"】"))</f>
        <v>【97.81】</v>
      </c>
      <c r="CB6" s="21" t="str">
        <f>IF(CB7="",NA(),CB7)</f>
        <v>-</v>
      </c>
      <c r="CC6" s="21" t="str">
        <f t="shared" ref="CC6:CK6" si="9">IF(CC7="",NA(),CC7)</f>
        <v>-</v>
      </c>
      <c r="CD6" s="21" t="str">
        <f t="shared" si="9"/>
        <v>-</v>
      </c>
      <c r="CE6" s="21">
        <f t="shared" si="9"/>
        <v>156.03</v>
      </c>
      <c r="CF6" s="21">
        <f t="shared" si="9"/>
        <v>158.94</v>
      </c>
      <c r="CG6" s="21" t="str">
        <f t="shared" si="9"/>
        <v>-</v>
      </c>
      <c r="CH6" s="21" t="str">
        <f t="shared" si="9"/>
        <v>-</v>
      </c>
      <c r="CI6" s="21" t="str">
        <f t="shared" si="9"/>
        <v>-</v>
      </c>
      <c r="CJ6" s="21">
        <f t="shared" si="9"/>
        <v>174.8</v>
      </c>
      <c r="CK6" s="21">
        <f t="shared" si="9"/>
        <v>170.2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55.82</v>
      </c>
      <c r="CV6" s="21">
        <f t="shared" si="10"/>
        <v>56.51</v>
      </c>
      <c r="CW6" s="20" t="str">
        <f>IF(CW7="","",IF(CW7="-","【-】","【"&amp;SUBSTITUTE(TEXT(CW7,"#,##0.00"),"-","△")&amp;"】"))</f>
        <v>【58.94】</v>
      </c>
      <c r="CX6" s="21" t="str">
        <f>IF(CX7="",NA(),CX7)</f>
        <v>-</v>
      </c>
      <c r="CY6" s="21" t="str">
        <f t="shared" ref="CY6:DG6" si="11">IF(CY7="",NA(),CY7)</f>
        <v>-</v>
      </c>
      <c r="CZ6" s="21" t="str">
        <f t="shared" si="11"/>
        <v>-</v>
      </c>
      <c r="DA6" s="21">
        <f t="shared" si="11"/>
        <v>76.92</v>
      </c>
      <c r="DB6" s="21">
        <f t="shared" si="11"/>
        <v>72.89</v>
      </c>
      <c r="DC6" s="21" t="str">
        <f t="shared" si="11"/>
        <v>-</v>
      </c>
      <c r="DD6" s="21" t="str">
        <f t="shared" si="11"/>
        <v>-</v>
      </c>
      <c r="DE6" s="21" t="str">
        <f t="shared" si="11"/>
        <v>-</v>
      </c>
      <c r="DF6" s="21">
        <f t="shared" si="11"/>
        <v>90.67</v>
      </c>
      <c r="DG6" s="21">
        <f t="shared" si="11"/>
        <v>90.62</v>
      </c>
      <c r="DH6" s="20" t="str">
        <f>IF(DH7="","",IF(DH7="-","【-】","【"&amp;SUBSTITUTE(TEXT(DH7,"#,##0.00"),"-","△")&amp;"】"))</f>
        <v>【95.91】</v>
      </c>
      <c r="DI6" s="21" t="str">
        <f>IF(DI7="",NA(),DI7)</f>
        <v>-</v>
      </c>
      <c r="DJ6" s="21" t="str">
        <f t="shared" ref="DJ6:DR6" si="12">IF(DJ7="",NA(),DJ7)</f>
        <v>-</v>
      </c>
      <c r="DK6" s="21" t="str">
        <f t="shared" si="12"/>
        <v>-</v>
      </c>
      <c r="DL6" s="21">
        <f t="shared" si="12"/>
        <v>40.9</v>
      </c>
      <c r="DM6" s="21">
        <f t="shared" si="12"/>
        <v>42.33</v>
      </c>
      <c r="DN6" s="21" t="str">
        <f t="shared" si="12"/>
        <v>-</v>
      </c>
      <c r="DO6" s="21" t="str">
        <f t="shared" si="12"/>
        <v>-</v>
      </c>
      <c r="DP6" s="21" t="str">
        <f t="shared" si="12"/>
        <v>-</v>
      </c>
      <c r="DQ6" s="21">
        <f t="shared" si="12"/>
        <v>25.86</v>
      </c>
      <c r="DR6" s="21">
        <f t="shared" si="12"/>
        <v>26.9</v>
      </c>
      <c r="DS6" s="20" t="str">
        <f>IF(DS7="","",IF(DS7="-","【-】","【"&amp;SUBSTITUTE(TEXT(DS7,"#,##0.00"),"-","△")&amp;"】"))</f>
        <v>【41.09】</v>
      </c>
      <c r="DT6" s="21" t="str">
        <f>IF(DT7="",NA(),DT7)</f>
        <v>-</v>
      </c>
      <c r="DU6" s="21" t="str">
        <f t="shared" ref="DU6:EC6" si="13">IF(DU7="",NA(),DU7)</f>
        <v>-</v>
      </c>
      <c r="DV6" s="21" t="str">
        <f t="shared" si="13"/>
        <v>-</v>
      </c>
      <c r="DW6" s="21">
        <f t="shared" si="13"/>
        <v>5.25</v>
      </c>
      <c r="DX6" s="21">
        <f t="shared" si="13"/>
        <v>5.28</v>
      </c>
      <c r="DY6" s="21" t="str">
        <f t="shared" si="13"/>
        <v>-</v>
      </c>
      <c r="DZ6" s="21" t="str">
        <f t="shared" si="13"/>
        <v>-</v>
      </c>
      <c r="EA6" s="21" t="str">
        <f t="shared" si="13"/>
        <v>-</v>
      </c>
      <c r="EB6" s="21">
        <f t="shared" si="13"/>
        <v>1.4</v>
      </c>
      <c r="EC6" s="21">
        <f t="shared" si="13"/>
        <v>2.08</v>
      </c>
      <c r="ED6" s="20" t="str">
        <f>IF(ED7="","",IF(ED7="-","【-】","【"&amp;SUBSTITUTE(TEXT(ED7,"#,##0.00"),"-","△")&amp;"】"))</f>
        <v>【8.68】</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0.12</v>
      </c>
      <c r="EN6" s="21">
        <f t="shared" si="14"/>
        <v>0.09</v>
      </c>
      <c r="EO6" s="20" t="str">
        <f>IF(EO7="","",IF(EO7="-","【-】","【"&amp;SUBSTITUTE(TEXT(EO7,"#,##0.00"),"-","△")&amp;"】"))</f>
        <v>【0.22】</v>
      </c>
    </row>
    <row r="7" spans="1:148" s="22" customFormat="1" x14ac:dyDescent="0.15">
      <c r="A7" s="14"/>
      <c r="B7" s="23">
        <v>2023</v>
      </c>
      <c r="C7" s="23">
        <v>392120</v>
      </c>
      <c r="D7" s="23">
        <v>46</v>
      </c>
      <c r="E7" s="23">
        <v>17</v>
      </c>
      <c r="F7" s="23">
        <v>1</v>
      </c>
      <c r="G7" s="23">
        <v>0</v>
      </c>
      <c r="H7" s="23" t="s">
        <v>96</v>
      </c>
      <c r="I7" s="23" t="s">
        <v>97</v>
      </c>
      <c r="J7" s="23" t="s">
        <v>98</v>
      </c>
      <c r="K7" s="23" t="s">
        <v>99</v>
      </c>
      <c r="L7" s="23" t="s">
        <v>100</v>
      </c>
      <c r="M7" s="23" t="s">
        <v>101</v>
      </c>
      <c r="N7" s="24" t="s">
        <v>102</v>
      </c>
      <c r="O7" s="24">
        <v>70.290000000000006</v>
      </c>
      <c r="P7" s="24">
        <v>44.32</v>
      </c>
      <c r="Q7" s="24">
        <v>91.85</v>
      </c>
      <c r="R7" s="24">
        <v>2750</v>
      </c>
      <c r="S7" s="24">
        <v>25000</v>
      </c>
      <c r="T7" s="24">
        <v>537.86</v>
      </c>
      <c r="U7" s="24">
        <v>46.48</v>
      </c>
      <c r="V7" s="24">
        <v>10974</v>
      </c>
      <c r="W7" s="24">
        <v>2.62</v>
      </c>
      <c r="X7" s="24">
        <v>4188.55</v>
      </c>
      <c r="Y7" s="24" t="s">
        <v>102</v>
      </c>
      <c r="Z7" s="24" t="s">
        <v>102</v>
      </c>
      <c r="AA7" s="24" t="s">
        <v>102</v>
      </c>
      <c r="AB7" s="24">
        <v>111.57</v>
      </c>
      <c r="AC7" s="24">
        <v>118.4</v>
      </c>
      <c r="AD7" s="24" t="s">
        <v>102</v>
      </c>
      <c r="AE7" s="24" t="s">
        <v>102</v>
      </c>
      <c r="AF7" s="24" t="s">
        <v>102</v>
      </c>
      <c r="AG7" s="24">
        <v>107.01</v>
      </c>
      <c r="AH7" s="24">
        <v>106.53</v>
      </c>
      <c r="AI7" s="24">
        <v>105.91</v>
      </c>
      <c r="AJ7" s="24" t="s">
        <v>102</v>
      </c>
      <c r="AK7" s="24" t="s">
        <v>102</v>
      </c>
      <c r="AL7" s="24" t="s">
        <v>102</v>
      </c>
      <c r="AM7" s="24">
        <v>0</v>
      </c>
      <c r="AN7" s="24">
        <v>0</v>
      </c>
      <c r="AO7" s="24" t="s">
        <v>102</v>
      </c>
      <c r="AP7" s="24" t="s">
        <v>102</v>
      </c>
      <c r="AQ7" s="24" t="s">
        <v>102</v>
      </c>
      <c r="AR7" s="24">
        <v>23.86</v>
      </c>
      <c r="AS7" s="24">
        <v>18.41</v>
      </c>
      <c r="AT7" s="24">
        <v>3.03</v>
      </c>
      <c r="AU7" s="24" t="s">
        <v>102</v>
      </c>
      <c r="AV7" s="24" t="s">
        <v>102</v>
      </c>
      <c r="AW7" s="24" t="s">
        <v>102</v>
      </c>
      <c r="AX7" s="24">
        <v>81.02</v>
      </c>
      <c r="AY7" s="24">
        <v>119.01</v>
      </c>
      <c r="AZ7" s="24" t="s">
        <v>102</v>
      </c>
      <c r="BA7" s="24" t="s">
        <v>102</v>
      </c>
      <c r="BB7" s="24" t="s">
        <v>102</v>
      </c>
      <c r="BC7" s="24">
        <v>68.27</v>
      </c>
      <c r="BD7" s="24">
        <v>74.790000000000006</v>
      </c>
      <c r="BE7" s="24">
        <v>78.430000000000007</v>
      </c>
      <c r="BF7" s="24" t="s">
        <v>102</v>
      </c>
      <c r="BG7" s="24" t="s">
        <v>102</v>
      </c>
      <c r="BH7" s="24" t="s">
        <v>102</v>
      </c>
      <c r="BI7" s="24">
        <v>728.76</v>
      </c>
      <c r="BJ7" s="24">
        <v>694.13</v>
      </c>
      <c r="BK7" s="24" t="s">
        <v>102</v>
      </c>
      <c r="BL7" s="24" t="s">
        <v>102</v>
      </c>
      <c r="BM7" s="24" t="s">
        <v>102</v>
      </c>
      <c r="BN7" s="24">
        <v>804.98</v>
      </c>
      <c r="BO7" s="24">
        <v>767.56</v>
      </c>
      <c r="BP7" s="24">
        <v>630.82000000000005</v>
      </c>
      <c r="BQ7" s="24" t="s">
        <v>102</v>
      </c>
      <c r="BR7" s="24" t="s">
        <v>102</v>
      </c>
      <c r="BS7" s="24" t="s">
        <v>102</v>
      </c>
      <c r="BT7" s="24">
        <v>99.54</v>
      </c>
      <c r="BU7" s="24">
        <v>98.16</v>
      </c>
      <c r="BV7" s="24" t="s">
        <v>102</v>
      </c>
      <c r="BW7" s="24" t="s">
        <v>102</v>
      </c>
      <c r="BX7" s="24" t="s">
        <v>102</v>
      </c>
      <c r="BY7" s="24">
        <v>88.71</v>
      </c>
      <c r="BZ7" s="24">
        <v>90.23</v>
      </c>
      <c r="CA7" s="24">
        <v>97.81</v>
      </c>
      <c r="CB7" s="24" t="s">
        <v>102</v>
      </c>
      <c r="CC7" s="24" t="s">
        <v>102</v>
      </c>
      <c r="CD7" s="24" t="s">
        <v>102</v>
      </c>
      <c r="CE7" s="24">
        <v>156.03</v>
      </c>
      <c r="CF7" s="24">
        <v>158.94</v>
      </c>
      <c r="CG7" s="24" t="s">
        <v>102</v>
      </c>
      <c r="CH7" s="24" t="s">
        <v>102</v>
      </c>
      <c r="CI7" s="24" t="s">
        <v>102</v>
      </c>
      <c r="CJ7" s="24">
        <v>174.8</v>
      </c>
      <c r="CK7" s="24">
        <v>170.2</v>
      </c>
      <c r="CL7" s="24">
        <v>138.75</v>
      </c>
      <c r="CM7" s="24" t="s">
        <v>102</v>
      </c>
      <c r="CN7" s="24" t="s">
        <v>102</v>
      </c>
      <c r="CO7" s="24" t="s">
        <v>102</v>
      </c>
      <c r="CP7" s="24" t="s">
        <v>102</v>
      </c>
      <c r="CQ7" s="24" t="s">
        <v>102</v>
      </c>
      <c r="CR7" s="24" t="s">
        <v>102</v>
      </c>
      <c r="CS7" s="24" t="s">
        <v>102</v>
      </c>
      <c r="CT7" s="24" t="s">
        <v>102</v>
      </c>
      <c r="CU7" s="24">
        <v>55.82</v>
      </c>
      <c r="CV7" s="24">
        <v>56.51</v>
      </c>
      <c r="CW7" s="24">
        <v>58.94</v>
      </c>
      <c r="CX7" s="24" t="s">
        <v>102</v>
      </c>
      <c r="CY7" s="24" t="s">
        <v>102</v>
      </c>
      <c r="CZ7" s="24" t="s">
        <v>102</v>
      </c>
      <c r="DA7" s="24">
        <v>76.92</v>
      </c>
      <c r="DB7" s="24">
        <v>72.89</v>
      </c>
      <c r="DC7" s="24" t="s">
        <v>102</v>
      </c>
      <c r="DD7" s="24" t="s">
        <v>102</v>
      </c>
      <c r="DE7" s="24" t="s">
        <v>102</v>
      </c>
      <c r="DF7" s="24">
        <v>90.67</v>
      </c>
      <c r="DG7" s="24">
        <v>90.62</v>
      </c>
      <c r="DH7" s="24">
        <v>95.91</v>
      </c>
      <c r="DI7" s="24" t="s">
        <v>102</v>
      </c>
      <c r="DJ7" s="24" t="s">
        <v>102</v>
      </c>
      <c r="DK7" s="24" t="s">
        <v>102</v>
      </c>
      <c r="DL7" s="24">
        <v>40.9</v>
      </c>
      <c r="DM7" s="24">
        <v>42.33</v>
      </c>
      <c r="DN7" s="24" t="s">
        <v>102</v>
      </c>
      <c r="DO7" s="24" t="s">
        <v>102</v>
      </c>
      <c r="DP7" s="24" t="s">
        <v>102</v>
      </c>
      <c r="DQ7" s="24">
        <v>25.86</v>
      </c>
      <c r="DR7" s="24">
        <v>26.9</v>
      </c>
      <c r="DS7" s="24">
        <v>41.09</v>
      </c>
      <c r="DT7" s="24" t="s">
        <v>102</v>
      </c>
      <c r="DU7" s="24" t="s">
        <v>102</v>
      </c>
      <c r="DV7" s="24" t="s">
        <v>102</v>
      </c>
      <c r="DW7" s="24">
        <v>5.25</v>
      </c>
      <c r="DX7" s="24">
        <v>5.28</v>
      </c>
      <c r="DY7" s="24" t="s">
        <v>102</v>
      </c>
      <c r="DZ7" s="24" t="s">
        <v>102</v>
      </c>
      <c r="EA7" s="24" t="s">
        <v>102</v>
      </c>
      <c r="EB7" s="24">
        <v>1.4</v>
      </c>
      <c r="EC7" s="24">
        <v>2.08</v>
      </c>
      <c r="ED7" s="24">
        <v>8.68</v>
      </c>
      <c r="EE7" s="24" t="s">
        <v>102</v>
      </c>
      <c r="EF7" s="24" t="s">
        <v>102</v>
      </c>
      <c r="EG7" s="24" t="s">
        <v>102</v>
      </c>
      <c r="EH7" s="24">
        <v>0</v>
      </c>
      <c r="EI7" s="24">
        <v>0</v>
      </c>
      <c r="EJ7" s="24" t="s">
        <v>102</v>
      </c>
      <c r="EK7" s="24" t="s">
        <v>102</v>
      </c>
      <c r="EL7" s="24" t="s">
        <v>102</v>
      </c>
      <c r="EM7" s="24">
        <v>0.12</v>
      </c>
      <c r="EN7" s="24">
        <v>0.09</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2025-01-24T07:06:23Z</dcterms:created>
  <dcterms:modified xsi:type="dcterms:W3CDTF">2025-01-28T01:54:17Z</dcterms:modified>
  <cp:category/>
</cp:coreProperties>
</file>