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yamada\2011新組織共有フォルダ\24上下水道局\01総務係\013：調査・報告\【毎年1月】経営比較分析表\R6\経営比較分析表DL\基本情報修正後\"/>
    </mc:Choice>
  </mc:AlternateContent>
  <workbookProtection workbookAlgorithmName="SHA-512" workbookHashValue="vFHTCK+OYHqBubvxdLmlWXaaF7q8ulL1My/Tagf3nLoh+FzOaov+iWrEyeSo63ddH447XvelYvmYLyupa/TbKA==" workbookSaltValue="VOm+qXjtepOp510dus/a6Q==" workbookSpinCount="100000" lockStructure="1"/>
  <bookViews>
    <workbookView xWindow="0" yWindow="0" windowWidth="24000" windowHeight="95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<sst xmlns="http://schemas.openxmlformats.org/spreadsheetml/2006/main" count="228" uniqueCount="113">
  <si>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</si>
  <si>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</si>
  <si>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</si>
  <si>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</si>
  <si>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</si>
  <si>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</si>
  <si>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</si>
  <si>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</si>
  <si>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</si>
  <si>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</si>
  <si>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</si>
  <si>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</si>
  <si>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</si>
  <si>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</si>
  <si>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</si>
  <si>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</si>
  <si>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</si>
  <si>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</si>
  <si>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</si>
  <si>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</si>
  <si>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</si>
  <si>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</si>
  <si>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</si>
  <si>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</si>
  <si>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</si>
  <si>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</si>
  <si>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</si>
  <si>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</si>
  <si>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</si>
  <si>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</si>
  <si>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</si>
  <si>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</si>
  <si>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</si>
  <si>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</si>
  <si>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</si>
  <si>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</si>
  <si>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</si>
  <si>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</si>
  <si>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</si>
  <si>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</si>
  <si>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</si>
  <si>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</si>
  <si>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</si>
  <si>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</si>
  <si>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</si>
  <si>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</si>
  <si>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</si>
  <si>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</si>
  <si>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</si>
  <si>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</si>
  <si>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</si>
  <si>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</si>
  <si>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</si>
  <si>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</si>
  <si>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</si>
  <si>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</si>
  <si>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</si>
  <si>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</si>
  <si>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</si>
  <si>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</si>
  <si>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</si>
  <si>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</si>
  <si>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</si>
  <si>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</si>
  <si>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</si>
  <si>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</si>
  <si>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</si>
  <si>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</si>
  <si>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</si>
  <si>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</si>
  <si>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</si>
  <si>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</si>
  <si>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</si>
  <si>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</si>
  <si>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</si>
  <si>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</si>
  <si>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</si>
  <si>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</si>
  <si>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</si>
  <si>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</si>
  <si>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</si>
  <si>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</si>
  <si>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</si>
  <si>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</si>
  <si>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</si>
  <si>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</si>
  <si>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</si>
  <si>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</si>
  <si>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</si>
  <si>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</si>
  <si>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</si>
  <si>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</si>
  <si>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</si>
  <si>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香美市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</si>
  <si>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</si>
  <si>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</si>
  <si>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</si>
  <si>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</si>
  <si>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</si>
  <si>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</si>
  <si>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</si>
  <si>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</si>
  <si>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</si>
  <si>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</si>
  <si>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</si>
  <si>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</si>
  <si>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</si>
  <si>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</si>
  <si>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</si>
  <si>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</si>
  <si>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類似団体と比べ管路経年化率は高く更新率も低い状態であり、水道施設の老朽化や経年管からの漏水による修繕費が増加しております。現在は、基幹管路の送配水管の耐震化を実施しており、優先度を考慮した基幹管路の耐震化・更新を進めています。</t>
    <phoneticPr fontId="4"/>
  </si>
  <si>
    <t>　給水人口は減少傾向にあり、給水収益の減少が予想される中で、水道施設老朽化に伴う維持管理費に加え、更新施設の減価償却費の増加、また耐震化事業の実施による企業債の借入により企業債償還額の増加も見込まれるため、経営は苦しくなると想定されます。そのため、適切な給水収益の確保を目的に令和3年度から段階的な水道料金の改定を行っており、令和9年5月検針分からは、使用水量1㎥あたり税込16.5円の増額を行う予定です。
　今後も、送配水管の耐震化を進めるため、経営状況に注意しながら安定的な事業継続に努めます。</t>
    <rPh sb="71" eb="73">
      <t>ジッシ</t>
    </rPh>
    <phoneticPr fontId="4"/>
  </si>
  <si>
    <t>　経営の状況については、昨年度と比べると黒字割合が微増しており、過去5年間の推移でもわずかながらも増加傾向となっています。
　企業債残高泰給水収益比率は、全国平均を下回っているものの、基幹管路の耐震化事業による借入により増加傾向となっています。
　なお、流動比率の低下は、工事費による前年度未払金が発生し流動負債が増加したことが要因です。
　全体的には、健全な経営状況と言えますが、収益の減少と費用の増加が見込まれるため、経営状況に注意していきます。</t>
    <rPh sb="100" eb="102">
      <t>ジギョウ</t>
    </rPh>
    <rPh sb="191" eb="193">
      <t>シュウエキ</t>
    </rPh>
    <rPh sb="194" eb="196">
      <t>ゲンショウ</t>
    </rPh>
    <rPh sb="197" eb="199">
      <t>ヒヨウ</t>
    </rPh>
    <rPh sb="200" eb="202">
      <t>ゾウカ</t>
    </rPh>
    <rPh sb="203" eb="20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</si>
</sst>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E8-4DCE-BAA8-F2B3E9AED9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04E8-4DCE-BAA8-F2B3E9AED9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81.069999999999993</c:v>
                </c:pt>
                <c:pt idx="1">
                  <c:v>50.63</c:v>
                </c:pt>
                <c:pt idx="2">
                  <c:v>48.62</c:v>
                </c:pt>
                <c:pt idx="3">
                  <c:v>46.32</c:v>
                </c:pt>
                <c:pt idx="4">
                  <c:v>44.17</c:v>
                </c:pt>
              </c:numCache>
            </c:numRef>
          </c:val>
          <c:extLst>
            <c:ext xmlns:c16="http://schemas.microsoft.com/office/drawing/2014/chart" uri="{C3380CC4-5D6E-409C-BE32-E72D297353CC}">
              <c16:uniqueId val="{00000000-C34E-448C-B2BB-639C1AA952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C34E-448C-B2BB-639C1AA952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94.94</c:v>
                </c:pt>
                <c:pt idx="1">
                  <c:v>91.27</c:v>
                </c:pt>
                <c:pt idx="2">
                  <c:v>93.9</c:v>
                </c:pt>
                <c:pt idx="3">
                  <c:v>96.33</c:v>
                </c:pt>
                <c:pt idx="4">
                  <c:v>98.79</c:v>
                </c:pt>
              </c:numCache>
            </c:numRef>
          </c:val>
          <c:extLst>
            <c:ext xmlns:c16="http://schemas.microsoft.com/office/drawing/2014/chart" uri="{C3380CC4-5D6E-409C-BE32-E72D297353CC}">
              <c16:uniqueId val="{00000000-D455-4F1D-8277-F9FC7401F8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D455-4F1D-8277-F9FC7401F8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110.41</c:v>
                </c:pt>
                <c:pt idx="1">
                  <c:v>120.7</c:v>
                </c:pt>
                <c:pt idx="2">
                  <c:v>116.32</c:v>
                </c:pt>
                <c:pt idx="3">
                  <c:v>137.31</c:v>
                </c:pt>
                <c:pt idx="4">
                  <c:v>146.28</c:v>
                </c:pt>
              </c:numCache>
            </c:numRef>
          </c:val>
          <c:extLst>
            <c:ext xmlns:c16="http://schemas.microsoft.com/office/drawing/2014/chart" uri="{C3380CC4-5D6E-409C-BE32-E72D297353CC}">
              <c16:uniqueId val="{00000000-7E02-4278-8869-6053C39783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7E02-4278-8869-6053C39783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59.38</c:v>
                </c:pt>
                <c:pt idx="1">
                  <c:v>61.96</c:v>
                </c:pt>
                <c:pt idx="2">
                  <c:v>64.38</c:v>
                </c:pt>
                <c:pt idx="3">
                  <c:v>66.510000000000005</c:v>
                </c:pt>
                <c:pt idx="4">
                  <c:v>65.3</c:v>
                </c:pt>
              </c:numCache>
            </c:numRef>
          </c:val>
          <c:extLst>
            <c:ext xmlns:c16="http://schemas.microsoft.com/office/drawing/2014/chart" uri="{C3380CC4-5D6E-409C-BE32-E72D297353CC}">
              <c16:uniqueId val="{00000000-AF53-4142-A1B5-3263A2B617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AF53-4142-A1B5-3263A2B617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29.47</c:v>
                </c:pt>
                <c:pt idx="1">
                  <c:v>41.39</c:v>
                </c:pt>
                <c:pt idx="2">
                  <c:v>38.14</c:v>
                </c:pt>
                <c:pt idx="3">
                  <c:v>38.14</c:v>
                </c:pt>
                <c:pt idx="4">
                  <c:v>38.630000000000003</c:v>
                </c:pt>
              </c:numCache>
            </c:numRef>
          </c:val>
          <c:extLst>
            <c:ext xmlns:c16="http://schemas.microsoft.com/office/drawing/2014/chart" uri="{C3380CC4-5D6E-409C-BE32-E72D297353CC}">
              <c16:uniqueId val="{00000000-D5AF-41A1-8F7B-D3BD4316EE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D5AF-41A1-8F7B-D3BD4316EE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25-41EA-97B8-8B192FCA55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B025-41EA-97B8-8B192FCA55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561.44000000000005</c:v>
                </c:pt>
                <c:pt idx="1">
                  <c:v>795.13</c:v>
                </c:pt>
                <c:pt idx="2">
                  <c:v>546.76</c:v>
                </c:pt>
                <c:pt idx="3">
                  <c:v>1027.3499999999999</c:v>
                </c:pt>
                <c:pt idx="4">
                  <c:v>422.94</c:v>
                </c:pt>
              </c:numCache>
            </c:numRef>
          </c:val>
          <c:extLst>
            <c:ext xmlns:c16="http://schemas.microsoft.com/office/drawing/2014/chart" uri="{C3380CC4-5D6E-409C-BE32-E72D297353CC}">
              <c16:uniqueId val="{00000000-1B63-48A0-BE91-D378E6180B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1B63-48A0-BE91-D378E6180B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86.03</c:v>
                </c:pt>
                <c:pt idx="1">
                  <c:v>87.49</c:v>
                </c:pt>
                <c:pt idx="2">
                  <c:v>117.3</c:v>
                </c:pt>
                <c:pt idx="3">
                  <c:v>127.53</c:v>
                </c:pt>
                <c:pt idx="4">
                  <c:v>215.69</c:v>
                </c:pt>
              </c:numCache>
            </c:numRef>
          </c:val>
          <c:extLst>
            <c:ext xmlns:c16="http://schemas.microsoft.com/office/drawing/2014/chart" uri="{C3380CC4-5D6E-409C-BE32-E72D297353CC}">
              <c16:uniqueId val="{00000000-DDB3-4BBB-9D9A-7F36BC9C8F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DDB3-4BBB-9D9A-7F36BC9C8F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98.15</c:v>
                </c:pt>
                <c:pt idx="1">
                  <c:v>105.28</c:v>
                </c:pt>
                <c:pt idx="2">
                  <c:v>107.56</c:v>
                </c:pt>
                <c:pt idx="3">
                  <c:v>137.80000000000001</c:v>
                </c:pt>
                <c:pt idx="4">
                  <c:v>148.65</c:v>
                </c:pt>
              </c:numCache>
            </c:numRef>
          </c:val>
          <c:extLst>
            <c:ext xmlns:c16="http://schemas.microsoft.com/office/drawing/2014/chart" uri="{C3380CC4-5D6E-409C-BE32-E72D297353CC}">
              <c16:uniqueId val="{00000000-FA10-4860-8B44-C79C82E9AC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FA10-4860-8B44-C79C82E9AC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103.65</c:v>
                </c:pt>
                <c:pt idx="1">
                  <c:v>96.33</c:v>
                </c:pt>
                <c:pt idx="2">
                  <c:v>95</c:v>
                </c:pt>
                <c:pt idx="3">
                  <c:v>86.57</c:v>
                </c:pt>
                <c:pt idx="4">
                  <c:v>80.790000000000006</c:v>
                </c:pt>
              </c:numCache>
            </c:numRef>
          </c:val>
          <c:extLst>
            <c:ext xmlns:c16="http://schemas.microsoft.com/office/drawing/2014/chart" uri="{C3380CC4-5D6E-409C-BE32-E72D297353CC}">
              <c16:uniqueId val="{00000000-C405-448D-A4DD-FA84EF3CC3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C405-448D-A4DD-FA84EF3CC3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香美市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25000</v>
      </c>
      <c r="AM8" s="44"/>
      <c r="AN8" s="44"/>
      <c r="AO8" s="44"/>
      <c r="AP8" s="44"/>
      <c r="AQ8" s="44"/>
      <c r="AR8" s="44"/>
      <c r="AS8" s="44"/>
      <c r="AT8" s="45">
        <f>データ!$S$6</f>
        <v>537.86</v>
      </c>
      <c r="AU8" s="46"/>
      <c r="AV8" s="46"/>
      <c r="AW8" s="46"/>
      <c r="AX8" s="46"/>
      <c r="AY8" s="46"/>
      <c r="AZ8" s="46"/>
      <c r="BA8" s="46"/>
      <c r="BB8" s="47">
        <f>データ!$T$6</f>
        <v>46.48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73.23</v>
      </c>
      <c r="J10" s="46"/>
      <c r="K10" s="46"/>
      <c r="L10" s="46"/>
      <c r="M10" s="46"/>
      <c r="N10" s="46"/>
      <c r="O10" s="80"/>
      <c r="P10" s="47">
        <f>データ!$P$6</f>
        <v>55.18</v>
      </c>
      <c r="Q10" s="47"/>
      <c r="R10" s="47"/>
      <c r="S10" s="47"/>
      <c r="T10" s="47"/>
      <c r="U10" s="47"/>
      <c r="V10" s="47"/>
      <c r="W10" s="44">
        <f>データ!$Q$6</f>
        <v>2310</v>
      </c>
      <c r="X10" s="44"/>
      <c r="Y10" s="44"/>
      <c r="Z10" s="44"/>
      <c r="AA10" s="44"/>
      <c r="AB10" s="44"/>
      <c r="AC10" s="44"/>
      <c r="AD10" s="2"/>
      <c r="AE10" s="2"/>
      <c r="AF10" s="2"/>
      <c r="AG10" s="2"/>
      <c r="AH10" s="2"/>
      <c r="AI10" s="2"/>
      <c r="AJ10" s="2"/>
      <c r="AK10" s="2"/>
      <c r="AL10" s="44">
        <f>データ!$U$6</f>
        <v>13663</v>
      </c>
      <c r="AM10" s="44"/>
      <c r="AN10" s="44"/>
      <c r="AO10" s="44"/>
      <c r="AP10" s="44"/>
      <c r="AQ10" s="44"/>
      <c r="AR10" s="44"/>
      <c r="AS10" s="44"/>
      <c r="AT10" s="45">
        <f>データ!$V$6</f>
        <v>13.26</v>
      </c>
      <c r="AU10" s="46"/>
      <c r="AV10" s="46"/>
      <c r="AW10" s="46"/>
      <c r="AX10" s="46"/>
      <c r="AY10" s="46"/>
      <c r="AZ10" s="46"/>
      <c r="BA10" s="46"/>
      <c r="BB10" s="47">
        <f>データ!$W$6</f>
        <v>1030.3900000000001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XLvKT3i4znfPTnM1qoiLPOhu74NVwPiGYZLiZDNfA+ukqIC+i+8n66/EzMbM7b8mBr3cyoSM5DTaXK1cJVfZg==" saltValue="voEcOoOSFD9t4G0xKVCD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392120</v>
      </c>
      <c r="D6" s="20">
        <f t="shared" si="3"/>
        <v>46</v>
      </c>
      <c r="E6" s="20">
        <f t="shared" si="3"/>
        <v>1</v>
      </c>
      <c r="F6" s="20">
        <f t="shared" si="3"/>
        <v>0</v>
      </c>
      <c r="G6" s="20">
        <f t="shared" si="3"/>
        <v>1</v>
      </c>
      <c r="H6" s="20" t="str">
        <f t="shared" si="3"/>
        <v>高知県　香美市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73.23</v>
      </c>
      <c r="P6" s="21">
        <f t="shared" si="3"/>
        <v>55.18</v>
      </c>
      <c r="Q6" s="21">
        <f t="shared" si="3"/>
        <v>2310</v>
      </c>
      <c r="R6" s="21">
        <f t="shared" si="3"/>
        <v>25000</v>
      </c>
      <c r="S6" s="21">
        <f t="shared" si="3"/>
        <v>537.86</v>
      </c>
      <c r="T6" s="21">
        <f t="shared" si="3"/>
        <v>46.48</v>
      </c>
      <c r="U6" s="21">
        <f t="shared" si="3"/>
        <v>13663</v>
      </c>
      <c r="V6" s="21">
        <f t="shared" si="3"/>
        <v>13.26</v>
      </c>
      <c r="W6" s="21">
        <f t="shared" si="3"/>
        <v>1030.3900000000001</v>
      </c>
      <c r="X6" s="22">
        <f>IF(X7="",NA(),X7)</f>
        <v>110.41</v>
      </c>
      <c r="Y6" s="22">
        <f t="shared" ref="Y6:AG6" si="4">IF(Y7="",NA(),Y7)</f>
        <v>120.7</v>
      </c>
      <c r="Z6" s="22">
        <f t="shared" si="4"/>
        <v>116.32</v>
      </c>
      <c r="AA6" s="22">
        <f t="shared" si="4"/>
        <v>137.31</v>
      </c>
      <c r="AB6" s="22">
        <f t="shared" si="4"/>
        <v>146.28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561.44000000000005</v>
      </c>
      <c r="AU6" s="22">
        <f t="shared" ref="AU6:BC6" si="6">IF(AU7="",NA(),AU7)</f>
        <v>795.13</v>
      </c>
      <c r="AV6" s="22">
        <f t="shared" si="6"/>
        <v>546.76</v>
      </c>
      <c r="AW6" s="22">
        <f t="shared" si="6"/>
        <v>1027.3499999999999</v>
      </c>
      <c r="AX6" s="22">
        <f t="shared" si="6"/>
        <v>422.94</v>
      </c>
      <c r="AY6" s="22">
        <f t="shared" si="6"/>
        <v>362.93</v>
      </c>
      <c r="AZ6" s="22">
        <f t="shared" si="6"/>
        <v>371.81</v>
      </c>
      <c r="BA6" s="22">
        <f t="shared" si="6"/>
        <v>384.23</v>
      </c>
      <c r="BB6" s="22">
        <f t="shared" si="6"/>
        <v>364.3</v>
      </c>
      <c r="BC6" s="22">
        <f t="shared" si="6"/>
        <v>378.87</v>
      </c>
      <c r="BD6" s="21" t="str">
        <f>IF(BD7="","",IF(BD7="-","【-】","【"&amp;SUBSTITUTE(TEXT(BD7,"#,##0.00"),"-","△")&amp;"】"))</f>
        <v>【243.36】</v>
      </c>
      <c r="BE6" s="22">
        <f>IF(BE7="",NA(),BE7)</f>
        <v>86.03</v>
      </c>
      <c r="BF6" s="22">
        <f t="shared" ref="BF6:BN6" si="7">IF(BF7="",NA(),BF7)</f>
        <v>87.49</v>
      </c>
      <c r="BG6" s="22">
        <f t="shared" si="7"/>
        <v>117.3</v>
      </c>
      <c r="BH6" s="22">
        <f t="shared" si="7"/>
        <v>127.53</v>
      </c>
      <c r="BI6" s="22">
        <f t="shared" si="7"/>
        <v>215.69</v>
      </c>
      <c r="BJ6" s="22">
        <f t="shared" si="7"/>
        <v>439.05</v>
      </c>
      <c r="BK6" s="22">
        <f t="shared" si="7"/>
        <v>465.85</v>
      </c>
      <c r="BL6" s="22">
        <f t="shared" si="7"/>
        <v>439.43</v>
      </c>
      <c r="BM6" s="22">
        <f t="shared" si="7"/>
        <v>438.41</v>
      </c>
      <c r="BN6" s="22">
        <f t="shared" si="7"/>
        <v>430.23</v>
      </c>
      <c r="BO6" s="21" t="str">
        <f>IF(BO7="","",IF(BO7="-","【-】","【"&amp;SUBSTITUTE(TEXT(BO7,"#,##0.00"),"-","△")&amp;"】"))</f>
        <v>【265.93】</v>
      </c>
      <c r="BP6" s="22">
        <f>IF(BP7="",NA(),BP7)</f>
        <v>98.15</v>
      </c>
      <c r="BQ6" s="22">
        <f t="shared" ref="BQ6:BY6" si="8">IF(BQ7="",NA(),BQ7)</f>
        <v>105.28</v>
      </c>
      <c r="BR6" s="22">
        <f t="shared" si="8"/>
        <v>107.56</v>
      </c>
      <c r="BS6" s="22">
        <f t="shared" si="8"/>
        <v>137.80000000000001</v>
      </c>
      <c r="BT6" s="22">
        <f t="shared" si="8"/>
        <v>148.65</v>
      </c>
      <c r="BU6" s="22">
        <f t="shared" si="8"/>
        <v>95.26</v>
      </c>
      <c r="BV6" s="22">
        <f t="shared" si="8"/>
        <v>92.39</v>
      </c>
      <c r="BW6" s="22">
        <f t="shared" si="8"/>
        <v>94.41</v>
      </c>
      <c r="BX6" s="22">
        <f t="shared" si="8"/>
        <v>90.96</v>
      </c>
      <c r="BY6" s="22">
        <f t="shared" si="8"/>
        <v>90.66</v>
      </c>
      <c r="BZ6" s="21" t="str">
        <f>IF(BZ7="","",IF(BZ7="-","【-】","【"&amp;SUBSTITUTE(TEXT(BZ7,"#,##0.00"),"-","△")&amp;"】"))</f>
        <v>【97.82】</v>
      </c>
      <c r="CA6" s="22">
        <f>IF(CA7="",NA(),CA7)</f>
        <v>103.65</v>
      </c>
      <c r="CB6" s="22">
        <f t="shared" ref="CB6:CJ6" si="9">IF(CB7="",NA(),CB7)</f>
        <v>96.33</v>
      </c>
      <c r="CC6" s="22">
        <f t="shared" si="9"/>
        <v>95</v>
      </c>
      <c r="CD6" s="22">
        <f t="shared" si="9"/>
        <v>86.57</v>
      </c>
      <c r="CE6" s="22">
        <f t="shared" si="9"/>
        <v>80.790000000000006</v>
      </c>
      <c r="CF6" s="22">
        <f t="shared" si="9"/>
        <v>192.82</v>
      </c>
      <c r="CG6" s="22">
        <f t="shared" si="9"/>
        <v>192.98</v>
      </c>
      <c r="CH6" s="22">
        <f t="shared" si="9"/>
        <v>192.13</v>
      </c>
      <c r="CI6" s="22">
        <f t="shared" si="9"/>
        <v>197.04</v>
      </c>
      <c r="CJ6" s="22">
        <f t="shared" si="9"/>
        <v>199.33</v>
      </c>
      <c r="CK6" s="21" t="str">
        <f>IF(CK7="","",IF(CK7="-","【-】","【"&amp;SUBSTITUTE(TEXT(CK7,"#,##0.00"),"-","△")&amp;"】"))</f>
        <v>【177.56】</v>
      </c>
      <c r="CL6" s="22">
        <f>IF(CL7="",NA(),CL7)</f>
        <v>81.069999999999993</v>
      </c>
      <c r="CM6" s="22">
        <f t="shared" ref="CM6:CU6" si="10">IF(CM7="",NA(),CM7)</f>
        <v>50.63</v>
      </c>
      <c r="CN6" s="22">
        <f t="shared" si="10"/>
        <v>48.62</v>
      </c>
      <c r="CO6" s="22">
        <f t="shared" si="10"/>
        <v>46.32</v>
      </c>
      <c r="CP6" s="22">
        <f t="shared" si="10"/>
        <v>44.17</v>
      </c>
      <c r="CQ6" s="22">
        <f t="shared" si="10"/>
        <v>54.05</v>
      </c>
      <c r="CR6" s="22">
        <f t="shared" si="10"/>
        <v>54.43</v>
      </c>
      <c r="CS6" s="22">
        <f t="shared" si="10"/>
        <v>53.87</v>
      </c>
      <c r="CT6" s="22">
        <f t="shared" si="10"/>
        <v>54.49</v>
      </c>
      <c r="CU6" s="22">
        <f t="shared" si="10"/>
        <v>54.8</v>
      </c>
      <c r="CV6" s="21" t="str">
        <f>IF(CV7="","",IF(CV7="-","【-】","【"&amp;SUBSTITUTE(TEXT(CV7,"#,##0.00"),"-","△")&amp;"】"))</f>
        <v>【59.81】</v>
      </c>
      <c r="CW6" s="22">
        <f>IF(CW7="",NA(),CW7)</f>
        <v>94.94</v>
      </c>
      <c r="CX6" s="22">
        <f t="shared" ref="CX6:DF6" si="11">IF(CX7="",NA(),CX7)</f>
        <v>91.27</v>
      </c>
      <c r="CY6" s="22">
        <f t="shared" si="11"/>
        <v>93.9</v>
      </c>
      <c r="CZ6" s="22">
        <f t="shared" si="11"/>
        <v>96.33</v>
      </c>
      <c r="DA6" s="22">
        <f t="shared" si="11"/>
        <v>98.79</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59.38</v>
      </c>
      <c r="DI6" s="22">
        <f t="shared" ref="DI6:DQ6" si="12">IF(DI7="",NA(),DI7)</f>
        <v>61.96</v>
      </c>
      <c r="DJ6" s="22">
        <f t="shared" si="12"/>
        <v>64.38</v>
      </c>
      <c r="DK6" s="22">
        <f t="shared" si="12"/>
        <v>66.510000000000005</v>
      </c>
      <c r="DL6" s="22">
        <f t="shared" si="12"/>
        <v>65.3</v>
      </c>
      <c r="DM6" s="22">
        <f t="shared" si="12"/>
        <v>49.12</v>
      </c>
      <c r="DN6" s="22">
        <f t="shared" si="12"/>
        <v>49.39</v>
      </c>
      <c r="DO6" s="22">
        <f t="shared" si="12"/>
        <v>50.75</v>
      </c>
      <c r="DP6" s="22">
        <f t="shared" si="12"/>
        <v>51.72</v>
      </c>
      <c r="DQ6" s="22">
        <f t="shared" si="12"/>
        <v>52.27</v>
      </c>
      <c r="DR6" s="21" t="str">
        <f>IF(DR7="","",IF(DR7="-","【-】","【"&amp;SUBSTITUTE(TEXT(DR7,"#,##0.00"),"-","△")&amp;"】"))</f>
        <v>【52.02】</v>
      </c>
      <c r="DS6" s="22">
        <f>IF(DS7="",NA(),DS7)</f>
        <v>29.47</v>
      </c>
      <c r="DT6" s="22">
        <f t="shared" ref="DT6:EB6" si="13">IF(DT7="",NA(),DT7)</f>
        <v>41.39</v>
      </c>
      <c r="DU6" s="22">
        <f t="shared" si="13"/>
        <v>38.14</v>
      </c>
      <c r="DV6" s="22">
        <f t="shared" si="13"/>
        <v>38.14</v>
      </c>
      <c r="DW6" s="22">
        <f t="shared" si="13"/>
        <v>38.630000000000003</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392120</v>
      </c>
      <c r="D7" s="24">
        <v>46</v>
      </c>
      <c r="E7" s="24">
        <v>1</v>
      </c>
      <c r="F7" s="24">
        <v>0</v>
      </c>
      <c r="G7" s="24">
        <v>1</v>
      </c>
      <c r="H7" s="24" t="s">
        <v>93</v>
      </c>
      <c r="I7" s="24" t="s">
        <v>94</v>
      </c>
      <c r="J7" s="24" t="s">
        <v>95</v>
      </c>
      <c r="K7" s="24" t="s">
        <v>96</v>
      </c>
      <c r="L7" s="24" t="s">
        <v>97</v>
      </c>
      <c r="M7" s="24" t="s">
        <v>98</v>
      </c>
      <c r="N7" s="25" t="s">
        <v>99</v>
      </c>
      <c r="O7" s="25">
        <v>73.23</v>
      </c>
      <c r="P7" s="25">
        <v>55.18</v>
      </c>
      <c r="Q7" s="25">
        <v>2310</v>
      </c>
      <c r="R7" s="25">
        <v>25000</v>
      </c>
      <c r="S7" s="25">
        <v>537.86</v>
      </c>
      <c r="T7" s="25">
        <v>46.48</v>
      </c>
      <c r="U7" s="25">
        <v>13663</v>
      </c>
      <c r="V7" s="25">
        <v>13.26</v>
      </c>
      <c r="W7" s="25">
        <v>1030.3900000000001</v>
      </c>
      <c r="X7" s="25">
        <v>110.41</v>
      </c>
      <c r="Y7" s="25">
        <v>120.7</v>
      </c>
      <c r="Z7" s="25">
        <v>116.32</v>
      </c>
      <c r="AA7" s="25">
        <v>137.31</v>
      </c>
      <c r="AB7" s="25">
        <v>146.28</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561.44000000000005</v>
      </c>
      <c r="AU7" s="25">
        <v>795.13</v>
      </c>
      <c r="AV7" s="25">
        <v>546.76</v>
      </c>
      <c r="AW7" s="25">
        <v>1027.3499999999999</v>
      </c>
      <c r="AX7" s="25">
        <v>422.94</v>
      </c>
      <c r="AY7" s="25">
        <v>362.93</v>
      </c>
      <c r="AZ7" s="25">
        <v>371.81</v>
      </c>
      <c r="BA7" s="25">
        <v>384.23</v>
      </c>
      <c r="BB7" s="25">
        <v>364.3</v>
      </c>
      <c r="BC7" s="25">
        <v>378.87</v>
      </c>
      <c r="BD7" s="25">
        <v>243.36</v>
      </c>
      <c r="BE7" s="25">
        <v>86.03</v>
      </c>
      <c r="BF7" s="25">
        <v>87.49</v>
      </c>
      <c r="BG7" s="25">
        <v>117.3</v>
      </c>
      <c r="BH7" s="25">
        <v>127.53</v>
      </c>
      <c r="BI7" s="25">
        <v>215.69</v>
      </c>
      <c r="BJ7" s="25">
        <v>439.05</v>
      </c>
      <c r="BK7" s="25">
        <v>465.85</v>
      </c>
      <c r="BL7" s="25">
        <v>439.43</v>
      </c>
      <c r="BM7" s="25">
        <v>438.41</v>
      </c>
      <c r="BN7" s="25">
        <v>430.23</v>
      </c>
      <c r="BO7" s="25">
        <v>265.93</v>
      </c>
      <c r="BP7" s="25">
        <v>98.15</v>
      </c>
      <c r="BQ7" s="25">
        <v>105.28</v>
      </c>
      <c r="BR7" s="25">
        <v>107.56</v>
      </c>
      <c r="BS7" s="25">
        <v>137.80000000000001</v>
      </c>
      <c r="BT7" s="25">
        <v>148.65</v>
      </c>
      <c r="BU7" s="25">
        <v>95.26</v>
      </c>
      <c r="BV7" s="25">
        <v>92.39</v>
      </c>
      <c r="BW7" s="25">
        <v>94.41</v>
      </c>
      <c r="BX7" s="25">
        <v>90.96</v>
      </c>
      <c r="BY7" s="25">
        <v>90.66</v>
      </c>
      <c r="BZ7" s="25">
        <v>97.82</v>
      </c>
      <c r="CA7" s="25">
        <v>103.65</v>
      </c>
      <c r="CB7" s="25">
        <v>96.33</v>
      </c>
      <c r="CC7" s="25">
        <v>95</v>
      </c>
      <c r="CD7" s="25">
        <v>86.57</v>
      </c>
      <c r="CE7" s="25">
        <v>80.790000000000006</v>
      </c>
      <c r="CF7" s="25">
        <v>192.82</v>
      </c>
      <c r="CG7" s="25">
        <v>192.98</v>
      </c>
      <c r="CH7" s="25">
        <v>192.13</v>
      </c>
      <c r="CI7" s="25">
        <v>197.04</v>
      </c>
      <c r="CJ7" s="25">
        <v>199.33</v>
      </c>
      <c r="CK7" s="25">
        <v>177.56</v>
      </c>
      <c r="CL7" s="25">
        <v>81.069999999999993</v>
      </c>
      <c r="CM7" s="25">
        <v>50.63</v>
      </c>
      <c r="CN7" s="25">
        <v>48.62</v>
      </c>
      <c r="CO7" s="25">
        <v>46.32</v>
      </c>
      <c r="CP7" s="25">
        <v>44.17</v>
      </c>
      <c r="CQ7" s="25">
        <v>54.05</v>
      </c>
      <c r="CR7" s="25">
        <v>54.43</v>
      </c>
      <c r="CS7" s="25">
        <v>53.87</v>
      </c>
      <c r="CT7" s="25">
        <v>54.49</v>
      </c>
      <c r="CU7" s="25">
        <v>54.8</v>
      </c>
      <c r="CV7" s="25">
        <v>59.81</v>
      </c>
      <c r="CW7" s="25">
        <v>94.94</v>
      </c>
      <c r="CX7" s="25">
        <v>91.27</v>
      </c>
      <c r="CY7" s="25">
        <v>93.9</v>
      </c>
      <c r="CZ7" s="25">
        <v>96.33</v>
      </c>
      <c r="DA7" s="25">
        <v>98.79</v>
      </c>
      <c r="DB7" s="25">
        <v>80.510000000000005</v>
      </c>
      <c r="DC7" s="25">
        <v>79.44</v>
      </c>
      <c r="DD7" s="25">
        <v>79.489999999999995</v>
      </c>
      <c r="DE7" s="25">
        <v>78.8</v>
      </c>
      <c r="DF7" s="25">
        <v>77.98</v>
      </c>
      <c r="DG7" s="25">
        <v>89.42</v>
      </c>
      <c r="DH7" s="25">
        <v>59.38</v>
      </c>
      <c r="DI7" s="25">
        <v>61.96</v>
      </c>
      <c r="DJ7" s="25">
        <v>64.38</v>
      </c>
      <c r="DK7" s="25">
        <v>66.510000000000005</v>
      </c>
      <c r="DL7" s="25">
        <v>65.3</v>
      </c>
      <c r="DM7" s="25">
        <v>49.12</v>
      </c>
      <c r="DN7" s="25">
        <v>49.39</v>
      </c>
      <c r="DO7" s="25">
        <v>50.75</v>
      </c>
      <c r="DP7" s="25">
        <v>51.72</v>
      </c>
      <c r="DQ7" s="25">
        <v>52.27</v>
      </c>
      <c r="DR7" s="25">
        <v>52.02</v>
      </c>
      <c r="DS7" s="25">
        <v>29.47</v>
      </c>
      <c r="DT7" s="25">
        <v>41.39</v>
      </c>
      <c r="DU7" s="25">
        <v>38.14</v>
      </c>
      <c r="DV7" s="25">
        <v>38.14</v>
      </c>
      <c r="DW7" s="25">
        <v>38.630000000000003</v>
      </c>
      <c r="DX7" s="25">
        <v>16.760000000000002</v>
      </c>
      <c r="DY7" s="25">
        <v>18.57</v>
      </c>
      <c r="DZ7" s="25">
        <v>21.14</v>
      </c>
      <c r="EA7" s="25">
        <v>22.12</v>
      </c>
      <c r="EB7" s="25">
        <v>25.67</v>
      </c>
      <c r="EC7" s="25">
        <v>25.37</v>
      </c>
      <c r="ED7" s="25">
        <v>0</v>
      </c>
      <c r="EE7" s="25">
        <v>0</v>
      </c>
      <c r="EF7" s="25">
        <v>0</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2025-01-24T06:54:27Z</dcterms:created>
  <dcterms:modified xsi:type="dcterms:W3CDTF">2025-01-28T04:41:58Z</dcterms:modified>
  <cp:category/>
</cp:coreProperties>
</file>