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yamada\2011新組織共有フォルダ\24上下水道局\01総務係\013：調査・報告\【毎年1月】経営比較分析表\R6\経営比較分析表DL\基本情報修正後\"/>
    </mc:Choice>
  </mc:AlternateContent>
  <workbookProtection workbookAlgorithmName="SHA-512" workbookHashValue="lcQ+ky1ZPCtOaTLvYCCx2K1rY7Zv9GryfpadTU1pGwjwOhD0DrCzTvYrg0Vn8+9IyK4uKDu9PV5BXMUXK9qDEA==" workbookSaltValue="/7Z9rAroFgzrsqk+SJUW6g==" workbookSpinCount="100000" lockStructure="1"/>
  <bookViews>
    <workbookView xWindow="0" yWindow="0" windowWidth="17970" windowHeight="724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<sst xmlns="http://schemas.openxmlformats.org/spreadsheetml/2006/main" count="297" uniqueCount="116">
  <si>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</si>
  <si>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</si>
  <si>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</si>
  <si>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</si>
  <si>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</si>
  <si>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</si>
  <si>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</si>
  <si>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</si>
  <si>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</si>
  <si>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</si>
  <si>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</si>
  <si>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</si>
  <si>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</si>
  <si>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</si>
  <si>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</si>
  <si>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</si>
  <si>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</si>
  <si>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</si>
  <si>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</si>
  <si>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</si>
  <si>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</si>
  <si>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</si>
  <si>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</si>
  <si>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</si>
  <si>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</si>
  <si>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</si>
  <si>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</si>
  <si>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</si>
  <si>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</si>
  <si>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</si>
  <si>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</si>
  <si>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</si>
  <si>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</si>
  <si>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</si>
  <si>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</si>
  <si>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</si>
  <si>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</si>
  <si>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</si>
  <si>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</si>
  <si>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</si>
  <si>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</si>
  <si>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</si>
  <si>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</si>
  <si>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</si>
  <si>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</si>
  <si>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</si>
  <si>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</si>
  <si>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</si>
  <si>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</si>
  <si>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</si>
  <si>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</si>
  <si>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</si>
  <si>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</si>
  <si>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</si>
  <si>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</si>
  <si>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</si>
  <si>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</si>
  <si>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</si>
  <si>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</si>
  <si>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</si>
  <si>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</si>
  <si>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</si>
  <si>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</si>
  <si>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</si>
  <si>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</si>
  <si>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</si>
  <si>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</si>
  <si>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</si>
  <si>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</si>
  <si>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</si>
  <si>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</si>
  <si>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</si>
  <si>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</si>
  <si>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</si>
  <si>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</si>
  <si>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</si>
  <si>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</si>
  <si>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</si>
  <si>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</si>
  <si>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</si>
  <si>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</si>
  <si>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</si>
  <si>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</si>
  <si>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</si>
  <si>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</si>
  <si>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</si>
  <si>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</si>
  <si>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</si>
  <si>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</si>
  <si>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</si>
  <si>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</si>
  <si>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</si>
  <si>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</si>
  <si>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</si>
  <si>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</si>
  <si>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</si>
  <si>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</si>
  <si>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</si>
  <si>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</si>
  <si>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</si>
  <si>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</si>
  <si>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</si>
  <si>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</si>
  <si>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</si>
  <si>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</si>
  <si>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</si>
  <si>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</si>
  <si>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</si>
  <si>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</si>
  <si>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</si>
  <si>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</si>
  <si>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</si>
  <si>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</si>
  <si>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経常収支比率、⑤経費回収率については、使用料収入で維持管理費を賄えていない為、一般会計からの繰入金に依存しており、健全経営とは言えない状況となっています。当該年度は特に修繕費の増及び比較的新しい施設除却のため資産減耗費がかさみ、前年度より数値が下がっております。
④企業債残高対事業規模比率 については、地方債償還金は一般会計からの繰入金で賄われており、当事業が負担しているものはない状況です。
⑥汚水処理原価は、処理場維持管理費の増減により、増減しています。
⑧水洗化率の算出方法を変更したため、水洗化率は下がっています。施設等の整備も完了していることから、今後の飛躍的な上昇は見込めない状況です。            
</t>
    <rPh sb="78" eb="80">
      <t>トウガイ</t>
    </rPh>
    <rPh sb="80" eb="82">
      <t>ネンド</t>
    </rPh>
    <rPh sb="83" eb="84">
      <t>トク</t>
    </rPh>
    <rPh sb="89" eb="90">
      <t>ゾウ</t>
    </rPh>
    <rPh sb="92" eb="95">
      <t>ヒカクテキ</t>
    </rPh>
    <rPh sb="95" eb="96">
      <t>アタラ</t>
    </rPh>
    <rPh sb="98" eb="100">
      <t>シセツ</t>
    </rPh>
    <rPh sb="100" eb="102">
      <t>ジョキャク</t>
    </rPh>
    <rPh sb="115" eb="118">
      <t>ゼンネンド</t>
    </rPh>
    <rPh sb="120" eb="122">
      <t>スウチ</t>
    </rPh>
    <rPh sb="123" eb="124">
      <t>サ</t>
    </rPh>
    <rPh sb="218" eb="219">
      <t>ゲン</t>
    </rPh>
    <phoneticPr fontId="4"/>
  </si>
  <si>
    <t>　平成7年事業開始、平成15年供用開始した比較的新しい施設です。平成25年度に管路や施設の整備は完了しています。また近年、伏流水が原因と推察される洗掘による管渠やマンホール周辺の陥没等が増加していることに加え、不明水の流入によってマンホールポンプや処理施設に負荷が掛かり、機械類の故障や摩耗も増加しています。これらの原因によって維持管理費が増加しているほか、有収率が低調となり、有収水量の適正確保にも支障をきたしております。不明水の対応としては、調査を行い、発見された破損箇所の管渠取替を行っています。また、管路や施設の老朽化対策として、ストックマネジメント計画（維持管理計画）に基づき、計画的に施設の更新・維持管理を行っていく予定です。</t>
  </si>
  <si>
    <t>　平成25年度に面整備は終了していることから、企業債債務残高が年々減少する傾向にあります。しかしながら、下水道使用料収入の大幅な増加は見込めず、今後の経営は、大変厳しい状況となっており、今後も不明水の発生区域を特定し、対策へ取り組むとともに、接続勧奨による有収水量の適正確保に努めます。
 また、令和3年度から料金改定を実施し、使用水量1㎥あたり税込33円を増額しました。（ただし、経過措置として、令和3年4月検針分から令和4年3月検針分までは現行の料金で据え置き、令和4年4月検針分から令和9年4月検針分までは使用水量1㎥あたり税込16.5円の増額となります。）今後は、適切な料金収入の確保を図りながら、経営状況の改善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</si>
</sst>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c:v>0.55000000000000004</c:v>
                </c:pt>
              </c:numCache>
            </c:numRef>
          </c:val>
          <c:extLst>
            <c:ext xmlns:c16="http://schemas.microsoft.com/office/drawing/2014/chart" uri="{C3380CC4-5D6E-409C-BE32-E72D297353CC}">
              <c16:uniqueId val="{00000000-80B5-4C86-AE51-9EDE6A8D527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0.06</c:v>
                </c:pt>
              </c:numCache>
            </c:numRef>
          </c:val>
          <c:smooth val="0"/>
          <c:extLst>
            <c:ext xmlns:c16="http://schemas.microsoft.com/office/drawing/2014/chart" uri="{C3380CC4-5D6E-409C-BE32-E72D297353CC}">
              <c16:uniqueId val="{00000001-80B5-4C86-AE51-9EDE6A8D527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46.58</c:v>
                </c:pt>
                <c:pt idx="4">
                  <c:v>46.42</c:v>
                </c:pt>
              </c:numCache>
            </c:numRef>
          </c:val>
          <c:extLst>
            <c:ext xmlns:c16="http://schemas.microsoft.com/office/drawing/2014/chart" uri="{C3380CC4-5D6E-409C-BE32-E72D297353CC}">
              <c16:uniqueId val="{00000000-4642-452E-9005-CC2BDB07B7E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41.06</c:v>
                </c:pt>
                <c:pt idx="4">
                  <c:v>42.09</c:v>
                </c:pt>
              </c:numCache>
            </c:numRef>
          </c:val>
          <c:smooth val="0"/>
          <c:extLst>
            <c:ext xmlns:c16="http://schemas.microsoft.com/office/drawing/2014/chart" uri="{C3380CC4-5D6E-409C-BE32-E72D297353CC}">
              <c16:uniqueId val="{00000001-4642-452E-9005-CC2BDB07B7E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69.12</c:v>
                </c:pt>
                <c:pt idx="4">
                  <c:v>67.48</c:v>
                </c:pt>
              </c:numCache>
            </c:numRef>
          </c:val>
          <c:extLst>
            <c:ext xmlns:c16="http://schemas.microsoft.com/office/drawing/2014/chart" uri="{C3380CC4-5D6E-409C-BE32-E72D297353CC}">
              <c16:uniqueId val="{00000000-BA08-47B5-8ED0-64F0EE7E99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84.34</c:v>
                </c:pt>
                <c:pt idx="4">
                  <c:v>84.73</c:v>
                </c:pt>
              </c:numCache>
            </c:numRef>
          </c:val>
          <c:smooth val="0"/>
          <c:extLst>
            <c:ext xmlns:c16="http://schemas.microsoft.com/office/drawing/2014/chart" uri="{C3380CC4-5D6E-409C-BE32-E72D297353CC}">
              <c16:uniqueId val="{00000001-BA08-47B5-8ED0-64F0EE7E99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135.06</c:v>
                </c:pt>
                <c:pt idx="4">
                  <c:v>100.54</c:v>
                </c:pt>
              </c:numCache>
            </c:numRef>
          </c:val>
          <c:extLst>
            <c:ext xmlns:c16="http://schemas.microsoft.com/office/drawing/2014/chart" uri="{C3380CC4-5D6E-409C-BE32-E72D297353CC}">
              <c16:uniqueId val="{00000000-62E1-4A20-BDE7-8C086DFD20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106.44</c:v>
                </c:pt>
                <c:pt idx="4">
                  <c:v>107.11</c:v>
                </c:pt>
              </c:numCache>
            </c:numRef>
          </c:val>
          <c:smooth val="0"/>
          <c:extLst>
            <c:ext xmlns:c16="http://schemas.microsoft.com/office/drawing/2014/chart" uri="{C3380CC4-5D6E-409C-BE32-E72D297353CC}">
              <c16:uniqueId val="{00000001-62E1-4A20-BDE7-8C086DFD20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46.58</c:v>
                </c:pt>
                <c:pt idx="4">
                  <c:v>48.07</c:v>
                </c:pt>
              </c:numCache>
            </c:numRef>
          </c:val>
          <c:extLst>
            <c:ext xmlns:c16="http://schemas.microsoft.com/office/drawing/2014/chart" uri="{C3380CC4-5D6E-409C-BE32-E72D297353CC}">
              <c16:uniqueId val="{00000000-8538-4F48-AE21-5ABBF4E7A5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26.77</c:v>
                </c:pt>
              </c:numCache>
            </c:numRef>
          </c:val>
          <c:smooth val="0"/>
          <c:extLst>
            <c:ext xmlns:c16="http://schemas.microsoft.com/office/drawing/2014/chart" uri="{C3380CC4-5D6E-409C-BE32-E72D297353CC}">
              <c16:uniqueId val="{00000001-8538-4F48-AE21-5ABBF4E7A5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E33-4D13-B0D3-F57234F25D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0.02</c:v>
                </c:pt>
                <c:pt idx="4">
                  <c:v>7.0000000000000007E-2</c:v>
                </c:pt>
              </c:numCache>
            </c:numRef>
          </c:val>
          <c:smooth val="0"/>
          <c:extLst>
            <c:ext xmlns:c16="http://schemas.microsoft.com/office/drawing/2014/chart" uri="{C3380CC4-5D6E-409C-BE32-E72D297353CC}">
              <c16:uniqueId val="{00000001-6E33-4D13-B0D3-F57234F25D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304-44A0-B898-4838937318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72.86</c:v>
                </c:pt>
                <c:pt idx="4">
                  <c:v>69.540000000000006</c:v>
                </c:pt>
              </c:numCache>
            </c:numRef>
          </c:val>
          <c:smooth val="0"/>
          <c:extLst>
            <c:ext xmlns:c16="http://schemas.microsoft.com/office/drawing/2014/chart" uri="{C3380CC4-5D6E-409C-BE32-E72D297353CC}">
              <c16:uniqueId val="{00000001-B304-44A0-B898-4838937318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246.41</c:v>
                </c:pt>
                <c:pt idx="4">
                  <c:v>282.07</c:v>
                </c:pt>
              </c:numCache>
            </c:numRef>
          </c:val>
          <c:extLst>
            <c:ext xmlns:c16="http://schemas.microsoft.com/office/drawing/2014/chart" uri="{C3380CC4-5D6E-409C-BE32-E72D297353CC}">
              <c16:uniqueId val="{00000000-FC4A-4CC7-A39A-BD314EB219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45.42</c:v>
                </c:pt>
                <c:pt idx="4">
                  <c:v>50.63</c:v>
                </c:pt>
              </c:numCache>
            </c:numRef>
          </c:val>
          <c:smooth val="0"/>
          <c:extLst>
            <c:ext xmlns:c16="http://schemas.microsoft.com/office/drawing/2014/chart" uri="{C3380CC4-5D6E-409C-BE32-E72D297353CC}">
              <c16:uniqueId val="{00000001-FC4A-4CC7-A39A-BD314EB219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1826.13</c:v>
                </c:pt>
                <c:pt idx="4">
                  <c:v>1756.43</c:v>
                </c:pt>
              </c:numCache>
            </c:numRef>
          </c:val>
          <c:extLst>
            <c:ext xmlns:c16="http://schemas.microsoft.com/office/drawing/2014/chart" uri="{C3380CC4-5D6E-409C-BE32-E72D297353CC}">
              <c16:uniqueId val="{00000000-92BA-4143-A0C3-FFC52B10FA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1195.47</c:v>
                </c:pt>
                <c:pt idx="4">
                  <c:v>1168.69</c:v>
                </c:pt>
              </c:numCache>
            </c:numRef>
          </c:val>
          <c:smooth val="0"/>
          <c:extLst>
            <c:ext xmlns:c16="http://schemas.microsoft.com/office/drawing/2014/chart" uri="{C3380CC4-5D6E-409C-BE32-E72D297353CC}">
              <c16:uniqueId val="{00000001-92BA-4143-A0C3-FFC52B10FA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90.06</c:v>
                </c:pt>
                <c:pt idx="4">
                  <c:v>68.47</c:v>
                </c:pt>
              </c:numCache>
            </c:numRef>
          </c:val>
          <c:extLst>
            <c:ext xmlns:c16="http://schemas.microsoft.com/office/drawing/2014/chart" uri="{C3380CC4-5D6E-409C-BE32-E72D297353CC}">
              <c16:uniqueId val="{00000000-05FD-4C31-A790-09D7C6E8A53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69.430000000000007</c:v>
                </c:pt>
                <c:pt idx="4">
                  <c:v>70.709999999999994</c:v>
                </c:pt>
              </c:numCache>
            </c:numRef>
          </c:val>
          <c:smooth val="0"/>
          <c:extLst>
            <c:ext xmlns:c16="http://schemas.microsoft.com/office/drawing/2014/chart" uri="{C3380CC4-5D6E-409C-BE32-E72D297353CC}">
              <c16:uniqueId val="{00000001-05FD-4C31-A790-09D7C6E8A53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167.42</c:v>
                </c:pt>
                <c:pt idx="4">
                  <c:v>222.59</c:v>
                </c:pt>
              </c:numCache>
            </c:numRef>
          </c:val>
          <c:extLst>
            <c:ext xmlns:c16="http://schemas.microsoft.com/office/drawing/2014/chart" uri="{C3380CC4-5D6E-409C-BE32-E72D297353CC}">
              <c16:uniqueId val="{00000000-F96C-4114-A538-BAF08BF19EC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239.46</c:v>
                </c:pt>
                <c:pt idx="4">
                  <c:v>233.15</c:v>
                </c:pt>
              </c:numCache>
            </c:numRef>
          </c:val>
          <c:smooth val="0"/>
          <c:extLst>
            <c:ext xmlns:c16="http://schemas.microsoft.com/office/drawing/2014/chart" uri="{C3380CC4-5D6E-409C-BE32-E72D297353CC}">
              <c16:uniqueId val="{00000001-F96C-4114-A538-BAF08BF19EC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高知県　香美市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25000</v>
      </c>
      <c r="AM8" s="54"/>
      <c r="AN8" s="54"/>
      <c r="AO8" s="54"/>
      <c r="AP8" s="54"/>
      <c r="AQ8" s="54"/>
      <c r="AR8" s="54"/>
      <c r="AS8" s="54"/>
      <c r="AT8" s="53">
        <f>データ!T6</f>
        <v>537.86</v>
      </c>
      <c r="AU8" s="53"/>
      <c r="AV8" s="53"/>
      <c r="AW8" s="53"/>
      <c r="AX8" s="53"/>
      <c r="AY8" s="53"/>
      <c r="AZ8" s="53"/>
      <c r="BA8" s="53"/>
      <c r="BB8" s="53">
        <f>データ!U6</f>
        <v>46.48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77.209999999999994</v>
      </c>
      <c r="J10" s="53"/>
      <c r="K10" s="53"/>
      <c r="L10" s="53"/>
      <c r="M10" s="53"/>
      <c r="N10" s="53"/>
      <c r="O10" s="53"/>
      <c r="P10" s="53">
        <f>データ!P6</f>
        <v>8.89</v>
      </c>
      <c r="Q10" s="53"/>
      <c r="R10" s="53"/>
      <c r="S10" s="53"/>
      <c r="T10" s="53"/>
      <c r="U10" s="53"/>
      <c r="V10" s="53"/>
      <c r="W10" s="53">
        <f>データ!Q6</f>
        <v>89.54</v>
      </c>
      <c r="X10" s="53"/>
      <c r="Y10" s="53"/>
      <c r="Z10" s="53"/>
      <c r="AA10" s="53"/>
      <c r="AB10" s="53"/>
      <c r="AC10" s="53"/>
      <c r="AD10" s="54">
        <f>データ!R6</f>
        <v>2750</v>
      </c>
      <c r="AE10" s="54"/>
      <c r="AF10" s="54"/>
      <c r="AG10" s="54"/>
      <c r="AH10" s="54"/>
      <c r="AI10" s="54"/>
      <c r="AJ10" s="54"/>
      <c r="AK10" s="2"/>
      <c r="AL10" s="54">
        <f>データ!V6</f>
        <v>2202</v>
      </c>
      <c r="AM10" s="54"/>
      <c r="AN10" s="54"/>
      <c r="AO10" s="54"/>
      <c r="AP10" s="54"/>
      <c r="AQ10" s="54"/>
      <c r="AR10" s="54"/>
      <c r="AS10" s="54"/>
      <c r="AT10" s="53">
        <f>データ!W6</f>
        <v>1.02</v>
      </c>
      <c r="AU10" s="53"/>
      <c r="AV10" s="53"/>
      <c r="AW10" s="53"/>
      <c r="AX10" s="53"/>
      <c r="AY10" s="53"/>
      <c r="AZ10" s="53"/>
      <c r="BA10" s="53"/>
      <c r="BB10" s="53">
        <f>データ!X6</f>
        <v>2158.8200000000002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a5U+2FxTC2jceLNXiFZSw063BfezW4wRqLdNRW4k6vVXVTDhQ95qtJdRok/q+8uj/NlDlMl++unbfLzqpATbww==" saltValue="qqqcaTJfhM2wKzXy2v4y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392120</v>
      </c>
      <c r="D6" s="19">
        <f t="shared" si="3"/>
        <v>46</v>
      </c>
      <c r="E6" s="19">
        <f t="shared" si="3"/>
        <v>17</v>
      </c>
      <c r="F6" s="19">
        <f t="shared" si="3"/>
        <v>4</v>
      </c>
      <c r="G6" s="19">
        <f t="shared" si="3"/>
        <v>0</v>
      </c>
      <c r="H6" s="19" t="str">
        <f t="shared" si="3"/>
        <v>高知県　香美市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77.209999999999994</v>
      </c>
      <c r="P6" s="20">
        <f t="shared" si="3"/>
        <v>8.89</v>
      </c>
      <c r="Q6" s="20">
        <f t="shared" si="3"/>
        <v>89.54</v>
      </c>
      <c r="R6" s="20">
        <f t="shared" si="3"/>
        <v>2750</v>
      </c>
      <c r="S6" s="20">
        <f t="shared" si="3"/>
        <v>25000</v>
      </c>
      <c r="T6" s="20">
        <f t="shared" si="3"/>
        <v>537.86</v>
      </c>
      <c r="U6" s="20">
        <f t="shared" si="3"/>
        <v>46.48</v>
      </c>
      <c r="V6" s="20">
        <f t="shared" si="3"/>
        <v>2202</v>
      </c>
      <c r="W6" s="20">
        <f t="shared" si="3"/>
        <v>1.02</v>
      </c>
      <c r="X6" s="20">
        <f t="shared" si="3"/>
        <v>2158.8200000000002</v>
      </c>
      <c r="Y6" s="21" t="str">
        <f>IF(Y7="",NA(),Y7)</f>
        <v>-</v>
      </c>
      <c r="Z6" s="21" t="str">
        <f t="shared" ref="Z6:AH6" si="4">IF(Z7="",NA(),Z7)</f>
        <v>-</v>
      </c>
      <c r="AA6" s="21" t="str">
        <f t="shared" si="4"/>
        <v>-</v>
      </c>
      <c r="AB6" s="21">
        <f t="shared" si="4"/>
        <v>135.06</v>
      </c>
      <c r="AC6" s="21">
        <f t="shared" si="4"/>
        <v>100.54</v>
      </c>
      <c r="AD6" s="21" t="str">
        <f t="shared" si="4"/>
        <v>-</v>
      </c>
      <c r="AE6" s="21" t="str">
        <f t="shared" si="4"/>
        <v>-</v>
      </c>
      <c r="AF6" s="21" t="str">
        <f t="shared" si="4"/>
        <v>-</v>
      </c>
      <c r="AG6" s="21">
        <f t="shared" si="4"/>
        <v>106.44</v>
      </c>
      <c r="AH6" s="21">
        <f t="shared" si="4"/>
        <v>107.11</v>
      </c>
      <c r="AI6" s="20" t="str">
        <f>IF(AI7="","",IF(AI7="-","【-】","【"&amp;SUBSTITUTE(TEXT(AI7,"#,##0.00"),"-","△")&amp;"】"))</f>
        <v>【105.09】</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72.86</v>
      </c>
      <c r="AS6" s="21">
        <f t="shared" si="5"/>
        <v>69.540000000000006</v>
      </c>
      <c r="AT6" s="20" t="str">
        <f>IF(AT7="","",IF(AT7="-","【-】","【"&amp;SUBSTITUTE(TEXT(AT7,"#,##0.00"),"-","△")&amp;"】"))</f>
        <v>【65.73】</v>
      </c>
      <c r="AU6" s="21" t="str">
        <f>IF(AU7="",NA(),AU7)</f>
        <v>-</v>
      </c>
      <c r="AV6" s="21" t="str">
        <f t="shared" ref="AV6:BD6" si="6">IF(AV7="",NA(),AV7)</f>
        <v>-</v>
      </c>
      <c r="AW6" s="21" t="str">
        <f t="shared" si="6"/>
        <v>-</v>
      </c>
      <c r="AX6" s="21">
        <f t="shared" si="6"/>
        <v>246.41</v>
      </c>
      <c r="AY6" s="21">
        <f t="shared" si="6"/>
        <v>282.07</v>
      </c>
      <c r="AZ6" s="21" t="str">
        <f t="shared" si="6"/>
        <v>-</v>
      </c>
      <c r="BA6" s="21" t="str">
        <f t="shared" si="6"/>
        <v>-</v>
      </c>
      <c r="BB6" s="21" t="str">
        <f t="shared" si="6"/>
        <v>-</v>
      </c>
      <c r="BC6" s="21">
        <f t="shared" si="6"/>
        <v>45.42</v>
      </c>
      <c r="BD6" s="21">
        <f t="shared" si="6"/>
        <v>50.63</v>
      </c>
      <c r="BE6" s="20" t="str">
        <f>IF(BE7="","",IF(BE7="-","【-】","【"&amp;SUBSTITUTE(TEXT(BE7,"#,##0.00"),"-","△")&amp;"】"))</f>
        <v>【48.91】</v>
      </c>
      <c r="BF6" s="21" t="str">
        <f>IF(BF7="",NA(),BF7)</f>
        <v>-</v>
      </c>
      <c r="BG6" s="21" t="str">
        <f t="shared" ref="BG6:BO6" si="7">IF(BG7="",NA(),BG7)</f>
        <v>-</v>
      </c>
      <c r="BH6" s="21" t="str">
        <f t="shared" si="7"/>
        <v>-</v>
      </c>
      <c r="BI6" s="21">
        <f t="shared" si="7"/>
        <v>1826.13</v>
      </c>
      <c r="BJ6" s="21">
        <f t="shared" si="7"/>
        <v>1756.43</v>
      </c>
      <c r="BK6" s="21" t="str">
        <f t="shared" si="7"/>
        <v>-</v>
      </c>
      <c r="BL6" s="21" t="str">
        <f t="shared" si="7"/>
        <v>-</v>
      </c>
      <c r="BM6" s="21" t="str">
        <f t="shared" si="7"/>
        <v>-</v>
      </c>
      <c r="BN6" s="21">
        <f t="shared" si="7"/>
        <v>1195.47</v>
      </c>
      <c r="BO6" s="21">
        <f t="shared" si="7"/>
        <v>1168.69</v>
      </c>
      <c r="BP6" s="20" t="str">
        <f>IF(BP7="","",IF(BP7="-","【-】","【"&amp;SUBSTITUTE(TEXT(BP7,"#,##0.00"),"-","△")&amp;"】"))</f>
        <v>【1,156.82】</v>
      </c>
      <c r="BQ6" s="21" t="str">
        <f>IF(BQ7="",NA(),BQ7)</f>
        <v>-</v>
      </c>
      <c r="BR6" s="21" t="str">
        <f t="shared" ref="BR6:BZ6" si="8">IF(BR7="",NA(),BR7)</f>
        <v>-</v>
      </c>
      <c r="BS6" s="21" t="str">
        <f t="shared" si="8"/>
        <v>-</v>
      </c>
      <c r="BT6" s="21">
        <f t="shared" si="8"/>
        <v>90.06</v>
      </c>
      <c r="BU6" s="21">
        <f t="shared" si="8"/>
        <v>68.47</v>
      </c>
      <c r="BV6" s="21" t="str">
        <f t="shared" si="8"/>
        <v>-</v>
      </c>
      <c r="BW6" s="21" t="str">
        <f t="shared" si="8"/>
        <v>-</v>
      </c>
      <c r="BX6" s="21" t="str">
        <f t="shared" si="8"/>
        <v>-</v>
      </c>
      <c r="BY6" s="21">
        <f t="shared" si="8"/>
        <v>69.430000000000007</v>
      </c>
      <c r="BZ6" s="21">
        <f t="shared" si="8"/>
        <v>70.709999999999994</v>
      </c>
      <c r="CA6" s="20" t="str">
        <f>IF(CA7="","",IF(CA7="-","【-】","【"&amp;SUBSTITUTE(TEXT(CA7,"#,##0.00"),"-","△")&amp;"】"))</f>
        <v>【75.33】</v>
      </c>
      <c r="CB6" s="21" t="str">
        <f>IF(CB7="",NA(),CB7)</f>
        <v>-</v>
      </c>
      <c r="CC6" s="21" t="str">
        <f t="shared" ref="CC6:CK6" si="9">IF(CC7="",NA(),CC7)</f>
        <v>-</v>
      </c>
      <c r="CD6" s="21" t="str">
        <f t="shared" si="9"/>
        <v>-</v>
      </c>
      <c r="CE6" s="21">
        <f t="shared" si="9"/>
        <v>167.42</v>
      </c>
      <c r="CF6" s="21">
        <f t="shared" si="9"/>
        <v>222.59</v>
      </c>
      <c r="CG6" s="21" t="str">
        <f t="shared" si="9"/>
        <v>-</v>
      </c>
      <c r="CH6" s="21" t="str">
        <f t="shared" si="9"/>
        <v>-</v>
      </c>
      <c r="CI6" s="21" t="str">
        <f t="shared" si="9"/>
        <v>-</v>
      </c>
      <c r="CJ6" s="21">
        <f t="shared" si="9"/>
        <v>239.46</v>
      </c>
      <c r="CK6" s="21">
        <f t="shared" si="9"/>
        <v>233.15</v>
      </c>
      <c r="CL6" s="20" t="str">
        <f>IF(CL7="","",IF(CL7="-","【-】","【"&amp;SUBSTITUTE(TEXT(CL7,"#,##0.00"),"-","△")&amp;"】"))</f>
        <v>【215.73】</v>
      </c>
      <c r="CM6" s="21" t="str">
        <f>IF(CM7="",NA(),CM7)</f>
        <v>-</v>
      </c>
      <c r="CN6" s="21" t="str">
        <f t="shared" ref="CN6:CV6" si="10">IF(CN7="",NA(),CN7)</f>
        <v>-</v>
      </c>
      <c r="CO6" s="21" t="str">
        <f t="shared" si="10"/>
        <v>-</v>
      </c>
      <c r="CP6" s="21">
        <f t="shared" si="10"/>
        <v>46.58</v>
      </c>
      <c r="CQ6" s="21">
        <f t="shared" si="10"/>
        <v>46.42</v>
      </c>
      <c r="CR6" s="21" t="str">
        <f t="shared" si="10"/>
        <v>-</v>
      </c>
      <c r="CS6" s="21" t="str">
        <f t="shared" si="10"/>
        <v>-</v>
      </c>
      <c r="CT6" s="21" t="str">
        <f t="shared" si="10"/>
        <v>-</v>
      </c>
      <c r="CU6" s="21">
        <f t="shared" si="10"/>
        <v>41.06</v>
      </c>
      <c r="CV6" s="21">
        <f t="shared" si="10"/>
        <v>42.09</v>
      </c>
      <c r="CW6" s="20" t="str">
        <f>IF(CW7="","",IF(CW7="-","【-】","【"&amp;SUBSTITUTE(TEXT(CW7,"#,##0.00"),"-","△")&amp;"】"))</f>
        <v>【43.28】</v>
      </c>
      <c r="CX6" s="21" t="str">
        <f>IF(CX7="",NA(),CX7)</f>
        <v>-</v>
      </c>
      <c r="CY6" s="21" t="str">
        <f t="shared" ref="CY6:DG6" si="11">IF(CY7="",NA(),CY7)</f>
        <v>-</v>
      </c>
      <c r="CZ6" s="21" t="str">
        <f t="shared" si="11"/>
        <v>-</v>
      </c>
      <c r="DA6" s="21">
        <f t="shared" si="11"/>
        <v>69.12</v>
      </c>
      <c r="DB6" s="21">
        <f t="shared" si="11"/>
        <v>67.48</v>
      </c>
      <c r="DC6" s="21" t="str">
        <f t="shared" si="11"/>
        <v>-</v>
      </c>
      <c r="DD6" s="21" t="str">
        <f t="shared" si="11"/>
        <v>-</v>
      </c>
      <c r="DE6" s="21" t="str">
        <f t="shared" si="11"/>
        <v>-</v>
      </c>
      <c r="DF6" s="21">
        <f t="shared" si="11"/>
        <v>84.34</v>
      </c>
      <c r="DG6" s="21">
        <f t="shared" si="11"/>
        <v>84.73</v>
      </c>
      <c r="DH6" s="20" t="str">
        <f>IF(DH7="","",IF(DH7="-","【-】","【"&amp;SUBSTITUTE(TEXT(DH7,"#,##0.00"),"-","△")&amp;"】"))</f>
        <v>【86.21】</v>
      </c>
      <c r="DI6" s="21" t="str">
        <f>IF(DI7="",NA(),DI7)</f>
        <v>-</v>
      </c>
      <c r="DJ6" s="21" t="str">
        <f t="shared" ref="DJ6:DR6" si="12">IF(DJ7="",NA(),DJ7)</f>
        <v>-</v>
      </c>
      <c r="DK6" s="21" t="str">
        <f t="shared" si="12"/>
        <v>-</v>
      </c>
      <c r="DL6" s="21">
        <f t="shared" si="12"/>
        <v>46.58</v>
      </c>
      <c r="DM6" s="21">
        <f t="shared" si="12"/>
        <v>48.07</v>
      </c>
      <c r="DN6" s="21" t="str">
        <f t="shared" si="12"/>
        <v>-</v>
      </c>
      <c r="DO6" s="21" t="str">
        <f t="shared" si="12"/>
        <v>-</v>
      </c>
      <c r="DP6" s="21" t="str">
        <f t="shared" si="12"/>
        <v>-</v>
      </c>
      <c r="DQ6" s="21">
        <f t="shared" si="12"/>
        <v>24.8</v>
      </c>
      <c r="DR6" s="21">
        <f t="shared" si="12"/>
        <v>26.77</v>
      </c>
      <c r="DS6" s="20" t="str">
        <f>IF(DS7="","",IF(DS7="-","【-】","【"&amp;SUBSTITUTE(TEXT(DS7,"#,##0.00"),"-","△")&amp;"】"))</f>
        <v>【29.62】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0.02</v>
      </c>
      <c r="EC6" s="21">
        <f t="shared" si="13"/>
        <v>7.0000000000000007E-2</v>
      </c>
      <c r="ED6" s="20" t="str">
        <f>IF(ED7="","",IF(ED7="-","【-】","【"&amp;SUBSTITUTE(TEXT(ED7,"#,##0.00"),"-","△")&amp;"】"))</f>
        <v>【0.09】</v>
      </c>
      <c r="EE6" s="21" t="str">
        <f>IF(EE7="",NA(),EE7)</f>
        <v>-</v>
      </c>
      <c r="EF6" s="21" t="str">
        <f t="shared" ref="EF6:EN6" si="14">IF(EF7="",NA(),EF7)</f>
        <v>-</v>
      </c>
      <c r="EG6" s="21" t="str">
        <f t="shared" si="14"/>
        <v>-</v>
      </c>
      <c r="EH6" s="20">
        <f t="shared" si="14"/>
        <v>0</v>
      </c>
      <c r="EI6" s="21">
        <f t="shared" si="14"/>
        <v>0.55000000000000004</v>
      </c>
      <c r="EJ6" s="21" t="str">
        <f t="shared" si="14"/>
        <v>-</v>
      </c>
      <c r="EK6" s="21" t="str">
        <f t="shared" si="14"/>
        <v>-</v>
      </c>
      <c r="EL6" s="21" t="str">
        <f t="shared" si="14"/>
        <v>-</v>
      </c>
      <c r="EM6" s="21">
        <f t="shared" si="14"/>
        <v>0.08</v>
      </c>
      <c r="EN6" s="21">
        <f t="shared" si="14"/>
        <v>0.06</v>
      </c>
      <c r="EO6" s="20" t="str">
        <f>IF(EO7="","",IF(EO7="-","【-】","【"&amp;SUBSTITUTE(TEXT(EO7,"#,##0.00"),"-","△")&amp;"】"))</f>
        <v>【0.11】</v>
      </c>
    </row>
    <row r="7" spans="1:148" s="22" customFormat="1" x14ac:dyDescent="0.15">
      <c r="A7" s="14"/>
      <c r="B7" s="23">
        <v>2023</v>
      </c>
      <c r="C7" s="23">
        <v>392120</v>
      </c>
      <c r="D7" s="23">
        <v>46</v>
      </c>
      <c r="E7" s="23">
        <v>17</v>
      </c>
      <c r="F7" s="23">
        <v>4</v>
      </c>
      <c r="G7" s="23">
        <v>0</v>
      </c>
      <c r="H7" s="23" t="s">
        <v>96</v>
      </c>
      <c r="I7" s="23" t="s">
        <v>97</v>
      </c>
      <c r="J7" s="23" t="s">
        <v>98</v>
      </c>
      <c r="K7" s="23" t="s">
        <v>99</v>
      </c>
      <c r="L7" s="23" t="s">
        <v>100</v>
      </c>
      <c r="M7" s="23" t="s">
        <v>101</v>
      </c>
      <c r="N7" s="24" t="s">
        <v>102</v>
      </c>
      <c r="O7" s="24">
        <v>77.209999999999994</v>
      </c>
      <c r="P7" s="24">
        <v>8.89</v>
      </c>
      <c r="Q7" s="24">
        <v>89.54</v>
      </c>
      <c r="R7" s="24">
        <v>2750</v>
      </c>
      <c r="S7" s="24">
        <v>25000</v>
      </c>
      <c r="T7" s="24">
        <v>537.86</v>
      </c>
      <c r="U7" s="24">
        <v>46.48</v>
      </c>
      <c r="V7" s="24">
        <v>2202</v>
      </c>
      <c r="W7" s="24">
        <v>1.02</v>
      </c>
      <c r="X7" s="24">
        <v>2158.8200000000002</v>
      </c>
      <c r="Y7" s="24" t="s">
        <v>102</v>
      </c>
      <c r="Z7" s="24" t="s">
        <v>102</v>
      </c>
      <c r="AA7" s="24" t="s">
        <v>102</v>
      </c>
      <c r="AB7" s="24">
        <v>135.06</v>
      </c>
      <c r="AC7" s="24">
        <v>100.54</v>
      </c>
      <c r="AD7" s="24" t="s">
        <v>102</v>
      </c>
      <c r="AE7" s="24" t="s">
        <v>102</v>
      </c>
      <c r="AF7" s="24" t="s">
        <v>102</v>
      </c>
      <c r="AG7" s="24">
        <v>106.44</v>
      </c>
      <c r="AH7" s="24">
        <v>107.11</v>
      </c>
      <c r="AI7" s="24">
        <v>105.09</v>
      </c>
      <c r="AJ7" s="24" t="s">
        <v>102</v>
      </c>
      <c r="AK7" s="24" t="s">
        <v>102</v>
      </c>
      <c r="AL7" s="24" t="s">
        <v>102</v>
      </c>
      <c r="AM7" s="24">
        <v>0</v>
      </c>
      <c r="AN7" s="24">
        <v>0</v>
      </c>
      <c r="AO7" s="24" t="s">
        <v>102</v>
      </c>
      <c r="AP7" s="24" t="s">
        <v>102</v>
      </c>
      <c r="AQ7" s="24" t="s">
        <v>102</v>
      </c>
      <c r="AR7" s="24">
        <v>72.86</v>
      </c>
      <c r="AS7" s="24">
        <v>69.540000000000006</v>
      </c>
      <c r="AT7" s="24">
        <v>65.73</v>
      </c>
      <c r="AU7" s="24" t="s">
        <v>102</v>
      </c>
      <c r="AV7" s="24" t="s">
        <v>102</v>
      </c>
      <c r="AW7" s="24" t="s">
        <v>102</v>
      </c>
      <c r="AX7" s="24">
        <v>246.41</v>
      </c>
      <c r="AY7" s="24">
        <v>282.07</v>
      </c>
      <c r="AZ7" s="24" t="s">
        <v>102</v>
      </c>
      <c r="BA7" s="24" t="s">
        <v>102</v>
      </c>
      <c r="BB7" s="24" t="s">
        <v>102</v>
      </c>
      <c r="BC7" s="24">
        <v>45.42</v>
      </c>
      <c r="BD7" s="24">
        <v>50.63</v>
      </c>
      <c r="BE7" s="24">
        <v>48.91</v>
      </c>
      <c r="BF7" s="24" t="s">
        <v>102</v>
      </c>
      <c r="BG7" s="24" t="s">
        <v>102</v>
      </c>
      <c r="BH7" s="24" t="s">
        <v>102</v>
      </c>
      <c r="BI7" s="24">
        <v>1826.13</v>
      </c>
      <c r="BJ7" s="24">
        <v>1756.43</v>
      </c>
      <c r="BK7" s="24" t="s">
        <v>102</v>
      </c>
      <c r="BL7" s="24" t="s">
        <v>102</v>
      </c>
      <c r="BM7" s="24" t="s">
        <v>102</v>
      </c>
      <c r="BN7" s="24">
        <v>1195.47</v>
      </c>
      <c r="BO7" s="24">
        <v>1168.69</v>
      </c>
      <c r="BP7" s="24">
        <v>1156.82</v>
      </c>
      <c r="BQ7" s="24" t="s">
        <v>102</v>
      </c>
      <c r="BR7" s="24" t="s">
        <v>102</v>
      </c>
      <c r="BS7" s="24" t="s">
        <v>102</v>
      </c>
      <c r="BT7" s="24">
        <v>90.06</v>
      </c>
      <c r="BU7" s="24">
        <v>68.47</v>
      </c>
      <c r="BV7" s="24" t="s">
        <v>102</v>
      </c>
      <c r="BW7" s="24" t="s">
        <v>102</v>
      </c>
      <c r="BX7" s="24" t="s">
        <v>102</v>
      </c>
      <c r="BY7" s="24">
        <v>69.430000000000007</v>
      </c>
      <c r="BZ7" s="24">
        <v>70.709999999999994</v>
      </c>
      <c r="CA7" s="24">
        <v>75.33</v>
      </c>
      <c r="CB7" s="24" t="s">
        <v>102</v>
      </c>
      <c r="CC7" s="24" t="s">
        <v>102</v>
      </c>
      <c r="CD7" s="24" t="s">
        <v>102</v>
      </c>
      <c r="CE7" s="24">
        <v>167.42</v>
      </c>
      <c r="CF7" s="24">
        <v>222.59</v>
      </c>
      <c r="CG7" s="24" t="s">
        <v>102</v>
      </c>
      <c r="CH7" s="24" t="s">
        <v>102</v>
      </c>
      <c r="CI7" s="24" t="s">
        <v>102</v>
      </c>
      <c r="CJ7" s="24">
        <v>239.46</v>
      </c>
      <c r="CK7" s="24">
        <v>233.15</v>
      </c>
      <c r="CL7" s="24">
        <v>215.73</v>
      </c>
      <c r="CM7" s="24" t="s">
        <v>102</v>
      </c>
      <c r="CN7" s="24" t="s">
        <v>102</v>
      </c>
      <c r="CO7" s="24" t="s">
        <v>102</v>
      </c>
      <c r="CP7" s="24">
        <v>46.58</v>
      </c>
      <c r="CQ7" s="24">
        <v>46.42</v>
      </c>
      <c r="CR7" s="24" t="s">
        <v>102</v>
      </c>
      <c r="CS7" s="24" t="s">
        <v>102</v>
      </c>
      <c r="CT7" s="24" t="s">
        <v>102</v>
      </c>
      <c r="CU7" s="24">
        <v>41.06</v>
      </c>
      <c r="CV7" s="24">
        <v>42.09</v>
      </c>
      <c r="CW7" s="24">
        <v>43.28</v>
      </c>
      <c r="CX7" s="24" t="s">
        <v>102</v>
      </c>
      <c r="CY7" s="24" t="s">
        <v>102</v>
      </c>
      <c r="CZ7" s="24" t="s">
        <v>102</v>
      </c>
      <c r="DA7" s="24">
        <v>69.12</v>
      </c>
      <c r="DB7" s="24">
        <v>67.48</v>
      </c>
      <c r="DC7" s="24" t="s">
        <v>102</v>
      </c>
      <c r="DD7" s="24" t="s">
        <v>102</v>
      </c>
      <c r="DE7" s="24" t="s">
        <v>102</v>
      </c>
      <c r="DF7" s="24">
        <v>84.34</v>
      </c>
      <c r="DG7" s="24">
        <v>84.73</v>
      </c>
      <c r="DH7" s="24">
        <v>86.21</v>
      </c>
      <c r="DI7" s="24" t="s">
        <v>102</v>
      </c>
      <c r="DJ7" s="24" t="s">
        <v>102</v>
      </c>
      <c r="DK7" s="24" t="s">
        <v>102</v>
      </c>
      <c r="DL7" s="24">
        <v>46.58</v>
      </c>
      <c r="DM7" s="24">
        <v>48.07</v>
      </c>
      <c r="DN7" s="24" t="s">
        <v>102</v>
      </c>
      <c r="DO7" s="24" t="s">
        <v>102</v>
      </c>
      <c r="DP7" s="24" t="s">
        <v>102</v>
      </c>
      <c r="DQ7" s="24">
        <v>24.8</v>
      </c>
      <c r="DR7" s="24">
        <v>26.77</v>
      </c>
      <c r="DS7" s="24">
        <v>29.62</v>
      </c>
      <c r="DT7" s="24" t="s">
        <v>102</v>
      </c>
      <c r="DU7" s="24" t="s">
        <v>102</v>
      </c>
      <c r="DV7" s="24" t="s">
        <v>102</v>
      </c>
      <c r="DW7" s="24">
        <v>0</v>
      </c>
      <c r="DX7" s="24">
        <v>0</v>
      </c>
      <c r="DY7" s="24" t="s">
        <v>102</v>
      </c>
      <c r="DZ7" s="24" t="s">
        <v>102</v>
      </c>
      <c r="EA7" s="24" t="s">
        <v>102</v>
      </c>
      <c r="EB7" s="24">
        <v>0.02</v>
      </c>
      <c r="EC7" s="24">
        <v>7.0000000000000007E-2</v>
      </c>
      <c r="ED7" s="24">
        <v>0.09</v>
      </c>
      <c r="EE7" s="24" t="s">
        <v>102</v>
      </c>
      <c r="EF7" s="24" t="s">
        <v>102</v>
      </c>
      <c r="EG7" s="24" t="s">
        <v>102</v>
      </c>
      <c r="EH7" s="24">
        <v>0</v>
      </c>
      <c r="EI7" s="24">
        <v>0.55000000000000004</v>
      </c>
      <c r="EJ7" s="24" t="s">
        <v>102</v>
      </c>
      <c r="EK7" s="24" t="s">
        <v>102</v>
      </c>
      <c r="EL7" s="24" t="s">
        <v>102</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2025-01-24T07:14:07Z</dcterms:created>
  <dcterms:modified xsi:type="dcterms:W3CDTF">2025-01-28T01:55:24Z</dcterms:modified>
  <cp:category/>
</cp:coreProperties>
</file>