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yamada\2011新組織共有フォルダ\24上下水道局\01総務係\013：調査・報告\【毎年1月】経営比較分析表\R6\経営比較分析表DL\基本情報修正後\"/>
    </mc:Choice>
  </mc:AlternateContent>
  <workbookProtection workbookAlgorithmName="SHA-512" workbookHashValue="z5mc/BjK0l46BuRVPDmfHCEJHZrfoaNj2WrHJ64RC4ro7ZntCDWS2J56xoaP2gK9FHfL2Lmm3PJ5a5ZTn3KX9w==" workbookSaltValue="E6CRqH0jn82+pCeInwEApw==" workbookSpinCount="100000" lockStructure="1"/>
  <bookViews>
    <workbookView xWindow="0" yWindow="0" windowWidth="17970" windowHeight="72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<sst xmlns="http://schemas.openxmlformats.org/spreadsheetml/2006/main" count="297" uniqueCount="118">
  <si>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</si>
  <si>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</si>
  <si>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</si>
  <si>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</si>
  <si>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</si>
  <si>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</si>
  <si>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</si>
  <si>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</si>
  <si>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</si>
  <si>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</si>
  <si>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</si>
  <si>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</si>
  <si>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</si>
  <si>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</si>
  <si>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</si>
  <si>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</si>
  <si>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</si>
  <si>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</si>
  <si>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</si>
  <si>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</si>
  <si>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</si>
  <si>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</si>
  <si>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</si>
  <si>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</si>
  <si>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</si>
  <si>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</si>
  <si>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</si>
  <si>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</si>
  <si>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</si>
  <si>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</si>
  <si>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</si>
  <si>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</si>
  <si>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</si>
  <si>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</si>
  <si>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</si>
  <si>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</si>
  <si>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</si>
  <si>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</si>
  <si>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</si>
  <si>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</si>
  <si>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</si>
  <si>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</si>
  <si>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</si>
  <si>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</si>
  <si>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</si>
  <si>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</si>
  <si>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</si>
  <si>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</si>
  <si>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</si>
  <si>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</si>
  <si>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</si>
  <si>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</si>
  <si>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</si>
  <si>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</si>
  <si>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</si>
  <si>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</si>
  <si>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</si>
  <si>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</si>
  <si>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</si>
  <si>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</si>
  <si>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</si>
  <si>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</si>
  <si>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</si>
  <si>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</si>
  <si>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</si>
  <si>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</si>
  <si>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</si>
  <si>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</si>
  <si>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</si>
  <si>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</si>
  <si>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</si>
  <si>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</si>
  <si>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</si>
  <si>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</si>
  <si>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</si>
  <si>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</si>
  <si>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</si>
  <si>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</si>
  <si>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</si>
  <si>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</si>
  <si>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</si>
  <si>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</si>
  <si>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</si>
  <si>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</si>
  <si>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</si>
  <si>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</si>
  <si>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</si>
  <si>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</si>
  <si>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</si>
  <si>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</si>
  <si>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</si>
  <si>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</si>
  <si>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</si>
  <si>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</si>
  <si>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</si>
  <si>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</si>
  <si>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香美市</t>
  </si>
  <si>
    <t>法適用</t>
  </si>
  <si>
    <t>下水道事業</t>
  </si>
  <si>
    <t>農業集落排水</t>
  </si>
  <si>
    <t>F3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</si>
  <si>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</si>
  <si>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</si>
  <si>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</si>
  <si>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</si>
  <si>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</si>
  <si>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</si>
  <si>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</si>
  <si>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</si>
  <si>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</si>
  <si>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</si>
  <si>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</si>
  <si>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</si>
  <si>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</si>
  <si>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</si>
  <si>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①経常収支比率、⑤経費回収率については、類似団体と比較して高い状態ですが使用料以外の収入に依存した経営となっております。
④企業債残高対事業規模比率 については、地方債償還金は一般会計からの繰入金で賄われており、当事業が負担しているものはない状況です。
⑥汚水処理原価は、特別な負担がなかったため減少しています。
⑦施設利用率は、事業の規模が小さく類似団体と比較して低い状態となっています。
⑧水洗化率は、算定方法の見直しを行ったため前年度より減少しています。</t>
    <rPh sb="165" eb="167">
      <t>ジギョウ</t>
    </rPh>
    <rPh sb="168" eb="170">
      <t>キボ</t>
    </rPh>
    <rPh sb="171" eb="172">
      <t>チイ</t>
    </rPh>
    <rPh sb="174" eb="176">
      <t>ルイジ</t>
    </rPh>
    <rPh sb="176" eb="178">
      <t>ダンタイ</t>
    </rPh>
    <rPh sb="179" eb="181">
      <t>ヒカク</t>
    </rPh>
    <rPh sb="183" eb="184">
      <t>ヒク</t>
    </rPh>
    <rPh sb="185" eb="187">
      <t>ジョウタイ</t>
    </rPh>
    <rPh sb="203" eb="205">
      <t>サンテイ</t>
    </rPh>
    <rPh sb="205" eb="207">
      <t>ホウホウ</t>
    </rPh>
    <rPh sb="208" eb="210">
      <t>ミナオ</t>
    </rPh>
    <rPh sb="212" eb="213">
      <t>オコナ</t>
    </rPh>
    <rPh sb="217" eb="220">
      <t>ゼンネンド</t>
    </rPh>
    <rPh sb="222" eb="224">
      <t>ゲンショウ</t>
    </rPh>
    <phoneticPr fontId="4"/>
  </si>
  <si>
    <t>　平成19年に事業を開始し、平成24年に供用が開始された比較的新しい施設です。現状では老朽化による修繕や不明水の流入による問題は発生していない状態です。今後は、管路や施設の老朽化対策として、更新・維持管理計画を策定し、効率的に維持管理を行っていく必要があります。</t>
  </si>
  <si>
    <t>　施設等の整備も完了しており、下水道接続可能戸数も少ないことから、今後の使用料収入の大幅な増加も見込めない状況です。今後は、経営状況が悪化することが予想されます。引き続き接続勧奨を行い、接続率向上による有収水量及び下水道使用料の適正な確保に努めます。
 また、令和3年度から料金改定を実施し、使用水量1㎥あたり税込33円を増額しました。（ただし、経過措置として、令和3年4月検針分から令和4年3月検針分までは現行の料金で据え置き、令和4年4月検針分から令和9年4月検針分までは使用水量1㎥あたり税込16.5円の増額となります。）今後は、適切な料金収入の確保を図りながら、経営状況の改善に努め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</si>
</sst>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1C2-42AA-AAB4-535365570E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1C2-42AA-AAB4-535365570E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25.2</c:v>
                </c:pt>
                <c:pt idx="4">
                  <c:v>24.41</c:v>
                </c:pt>
              </c:numCache>
            </c:numRef>
          </c:val>
          <c:extLst>
            <c:ext xmlns:c16="http://schemas.microsoft.com/office/drawing/2014/chart" uri="{C3380CC4-5D6E-409C-BE32-E72D297353CC}">
              <c16:uniqueId val="{00000000-23D0-4613-BF24-3F0E637402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32.11</c:v>
                </c:pt>
                <c:pt idx="4">
                  <c:v>33.67</c:v>
                </c:pt>
              </c:numCache>
            </c:numRef>
          </c:val>
          <c:smooth val="0"/>
          <c:extLst>
            <c:ext xmlns:c16="http://schemas.microsoft.com/office/drawing/2014/chart" uri="{C3380CC4-5D6E-409C-BE32-E72D297353CC}">
              <c16:uniqueId val="{00000001-23D0-4613-BF24-3F0E637402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74.38</c:v>
                </c:pt>
                <c:pt idx="4">
                  <c:v>65.540000000000006</c:v>
                </c:pt>
              </c:numCache>
            </c:numRef>
          </c:val>
          <c:extLst>
            <c:ext xmlns:c16="http://schemas.microsoft.com/office/drawing/2014/chart" uri="{C3380CC4-5D6E-409C-BE32-E72D297353CC}">
              <c16:uniqueId val="{00000000-16FD-4F7C-B032-D979E85C70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71.680000000000007</c:v>
                </c:pt>
                <c:pt idx="4">
                  <c:v>71.760000000000005</c:v>
                </c:pt>
              </c:numCache>
            </c:numRef>
          </c:val>
          <c:smooth val="0"/>
          <c:extLst>
            <c:ext xmlns:c16="http://schemas.microsoft.com/office/drawing/2014/chart" uri="{C3380CC4-5D6E-409C-BE32-E72D297353CC}">
              <c16:uniqueId val="{00000001-16FD-4F7C-B032-D979E85C70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147.68</c:v>
                </c:pt>
                <c:pt idx="4">
                  <c:v>135.44999999999999</c:v>
                </c:pt>
              </c:numCache>
            </c:numRef>
          </c:val>
          <c:extLst>
            <c:ext xmlns:c16="http://schemas.microsoft.com/office/drawing/2014/chart" uri="{C3380CC4-5D6E-409C-BE32-E72D297353CC}">
              <c16:uniqueId val="{00000000-1868-43C6-8259-176CD9ED20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105.93</c:v>
                </c:pt>
                <c:pt idx="4">
                  <c:v>110.01</c:v>
                </c:pt>
              </c:numCache>
            </c:numRef>
          </c:val>
          <c:smooth val="0"/>
          <c:extLst>
            <c:ext xmlns:c16="http://schemas.microsoft.com/office/drawing/2014/chart" uri="{C3380CC4-5D6E-409C-BE32-E72D297353CC}">
              <c16:uniqueId val="{00000001-1868-43C6-8259-176CD9ED20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29.79</c:v>
                </c:pt>
                <c:pt idx="4">
                  <c:v>31.91</c:v>
                </c:pt>
              </c:numCache>
            </c:numRef>
          </c:val>
          <c:extLst>
            <c:ext xmlns:c16="http://schemas.microsoft.com/office/drawing/2014/chart" uri="{C3380CC4-5D6E-409C-BE32-E72D297353CC}">
              <c16:uniqueId val="{00000000-68B5-4853-B64F-083131777D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19.920000000000002</c:v>
                </c:pt>
                <c:pt idx="4">
                  <c:v>13.6</c:v>
                </c:pt>
              </c:numCache>
            </c:numRef>
          </c:val>
          <c:smooth val="0"/>
          <c:extLst>
            <c:ext xmlns:c16="http://schemas.microsoft.com/office/drawing/2014/chart" uri="{C3380CC4-5D6E-409C-BE32-E72D297353CC}">
              <c16:uniqueId val="{00000001-68B5-4853-B64F-083131777D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5CD-4750-8E4F-E47E0FF4518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5CD-4750-8E4F-E47E0FF4518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56F-4A3B-AF63-D1D861C92B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56F-4A3B-AF63-D1D861C92B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208.2</c:v>
                </c:pt>
                <c:pt idx="4">
                  <c:v>358.11</c:v>
                </c:pt>
              </c:numCache>
            </c:numRef>
          </c:val>
          <c:extLst>
            <c:ext xmlns:c16="http://schemas.microsoft.com/office/drawing/2014/chart" uri="{C3380CC4-5D6E-409C-BE32-E72D297353CC}">
              <c16:uniqueId val="{00000000-E680-4EF8-AD01-83A27DE300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135.47</c:v>
                </c:pt>
                <c:pt idx="4">
                  <c:v>230.11</c:v>
                </c:pt>
              </c:numCache>
            </c:numRef>
          </c:val>
          <c:smooth val="0"/>
          <c:extLst>
            <c:ext xmlns:c16="http://schemas.microsoft.com/office/drawing/2014/chart" uri="{C3380CC4-5D6E-409C-BE32-E72D297353CC}">
              <c16:uniqueId val="{00000001-E680-4EF8-AD01-83A27DE300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6430.99</c:v>
                </c:pt>
                <c:pt idx="4">
                  <c:v>6098.36</c:v>
                </c:pt>
              </c:numCache>
            </c:numRef>
          </c:val>
          <c:extLst>
            <c:ext xmlns:c16="http://schemas.microsoft.com/office/drawing/2014/chart" uri="{C3380CC4-5D6E-409C-BE32-E72D297353CC}">
              <c16:uniqueId val="{00000000-304E-4946-B139-C3AC0A9573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1850.4</c:v>
                </c:pt>
                <c:pt idx="4">
                  <c:v>1916.63</c:v>
                </c:pt>
              </c:numCache>
            </c:numRef>
          </c:val>
          <c:smooth val="0"/>
          <c:extLst>
            <c:ext xmlns:c16="http://schemas.microsoft.com/office/drawing/2014/chart" uri="{C3380CC4-5D6E-409C-BE32-E72D297353CC}">
              <c16:uniqueId val="{00000001-304E-4946-B139-C3AC0A9573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33.96</c:v>
                </c:pt>
                <c:pt idx="4">
                  <c:v>36.94</c:v>
                </c:pt>
              </c:numCache>
            </c:numRef>
          </c:val>
          <c:extLst>
            <c:ext xmlns:c16="http://schemas.microsoft.com/office/drawing/2014/chart" uri="{C3380CC4-5D6E-409C-BE32-E72D297353CC}">
              <c16:uniqueId val="{00000000-761F-4C05-9D53-CEA430FDE3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24.74</c:v>
                </c:pt>
                <c:pt idx="4">
                  <c:v>24.92</c:v>
                </c:pt>
              </c:numCache>
            </c:numRef>
          </c:val>
          <c:smooth val="0"/>
          <c:extLst>
            <c:ext xmlns:c16="http://schemas.microsoft.com/office/drawing/2014/chart" uri="{C3380CC4-5D6E-409C-BE32-E72D297353CC}">
              <c16:uniqueId val="{00000001-761F-4C05-9D53-CEA430FDE3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440.16</c:v>
                </c:pt>
                <c:pt idx="4">
                  <c:v>404.05</c:v>
                </c:pt>
              </c:numCache>
            </c:numRef>
          </c:val>
          <c:extLst>
            <c:ext xmlns:c16="http://schemas.microsoft.com/office/drawing/2014/chart" uri="{C3380CC4-5D6E-409C-BE32-E72D297353CC}">
              <c16:uniqueId val="{00000000-F0A0-4277-88D9-6BB0C2886F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321.39999999999998</c:v>
                </c:pt>
                <c:pt idx="4">
                  <c:v>292.54000000000002</c:v>
                </c:pt>
              </c:numCache>
            </c:numRef>
          </c:val>
          <c:smooth val="0"/>
          <c:extLst>
            <c:ext xmlns:c16="http://schemas.microsoft.com/office/drawing/2014/chart" uri="{C3380CC4-5D6E-409C-BE32-E72D297353CC}">
              <c16:uniqueId val="{00000001-F0A0-4277-88D9-6BB0C2886F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高知県　香美市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F3</v>
      </c>
      <c r="X8" s="65"/>
      <c r="Y8" s="65"/>
      <c r="Z8" s="65"/>
      <c r="AA8" s="65"/>
      <c r="AB8" s="65"/>
      <c r="AC8" s="65"/>
      <c r="AD8" s="66" t="str">
        <f>データ!$M$6</f>
        <v>非設置</v>
      </c>
      <c r="AE8" s="66"/>
      <c r="AF8" s="66"/>
      <c r="AG8" s="66"/>
      <c r="AH8" s="66"/>
      <c r="AI8" s="66"/>
      <c r="AJ8" s="66"/>
      <c r="AK8" s="3"/>
      <c r="AL8" s="54">
        <f>データ!S6</f>
        <v>25000</v>
      </c>
      <c r="AM8" s="54"/>
      <c r="AN8" s="54"/>
      <c r="AO8" s="54"/>
      <c r="AP8" s="54"/>
      <c r="AQ8" s="54"/>
      <c r="AR8" s="54"/>
      <c r="AS8" s="54"/>
      <c r="AT8" s="53">
        <f>データ!T6</f>
        <v>537.86</v>
      </c>
      <c r="AU8" s="53"/>
      <c r="AV8" s="53"/>
      <c r="AW8" s="53"/>
      <c r="AX8" s="53"/>
      <c r="AY8" s="53"/>
      <c r="AZ8" s="53"/>
      <c r="BA8" s="53"/>
      <c r="BB8" s="53">
        <f>データ!U6</f>
        <v>46.48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71.489999999999995</v>
      </c>
      <c r="J10" s="53"/>
      <c r="K10" s="53"/>
      <c r="L10" s="53"/>
      <c r="M10" s="53"/>
      <c r="N10" s="53"/>
      <c r="O10" s="53"/>
      <c r="P10" s="53">
        <f>データ!P6</f>
        <v>0.6</v>
      </c>
      <c r="Q10" s="53"/>
      <c r="R10" s="53"/>
      <c r="S10" s="53"/>
      <c r="T10" s="53"/>
      <c r="U10" s="53"/>
      <c r="V10" s="53"/>
      <c r="W10" s="53">
        <f>データ!Q6</f>
        <v>98.17</v>
      </c>
      <c r="X10" s="53"/>
      <c r="Y10" s="53"/>
      <c r="Z10" s="53"/>
      <c r="AA10" s="53"/>
      <c r="AB10" s="53"/>
      <c r="AC10" s="53"/>
      <c r="AD10" s="54">
        <f>データ!R6</f>
        <v>2750</v>
      </c>
      <c r="AE10" s="54"/>
      <c r="AF10" s="54"/>
      <c r="AG10" s="54"/>
      <c r="AH10" s="54"/>
      <c r="AI10" s="54"/>
      <c r="AJ10" s="54"/>
      <c r="AK10" s="2"/>
      <c r="AL10" s="54">
        <f>データ!V6</f>
        <v>148</v>
      </c>
      <c r="AM10" s="54"/>
      <c r="AN10" s="54"/>
      <c r="AO10" s="54"/>
      <c r="AP10" s="54"/>
      <c r="AQ10" s="54"/>
      <c r="AR10" s="54"/>
      <c r="AS10" s="54"/>
      <c r="AT10" s="53">
        <f>データ!W6</f>
        <v>0.18</v>
      </c>
      <c r="AU10" s="53"/>
      <c r="AV10" s="53"/>
      <c r="AW10" s="53"/>
      <c r="AX10" s="53"/>
      <c r="AY10" s="53"/>
      <c r="AZ10" s="53"/>
      <c r="BA10" s="53"/>
      <c r="BB10" s="53">
        <f>データ!X6</f>
        <v>822.22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h87pYKe2N+TQ3qA97ftOm4uygLXhJ93r5kdrIxFERqUjrycPaKRwvciZlfoGVDdnQ5sekN5gpADmUXNDX7daBA==" saltValue="UUpx7jrJ68rXoB49DlWy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392120</v>
      </c>
      <c r="D6" s="19">
        <f t="shared" si="3"/>
        <v>46</v>
      </c>
      <c r="E6" s="19">
        <f t="shared" si="3"/>
        <v>17</v>
      </c>
      <c r="F6" s="19">
        <f t="shared" si="3"/>
        <v>5</v>
      </c>
      <c r="G6" s="19">
        <f t="shared" si="3"/>
        <v>0</v>
      </c>
      <c r="H6" s="19" t="str">
        <f t="shared" si="3"/>
        <v>高知県　香美市</v>
      </c>
      <c r="I6" s="19" t="str">
        <f t="shared" si="3"/>
        <v>法適用</v>
      </c>
      <c r="J6" s="19" t="str">
        <f t="shared" si="3"/>
        <v>下水道事業</v>
      </c>
      <c r="K6" s="19" t="str">
        <f t="shared" si="3"/>
        <v>農業集落排水</v>
      </c>
      <c r="L6" s="19" t="str">
        <f t="shared" si="3"/>
        <v>F3</v>
      </c>
      <c r="M6" s="19" t="str">
        <f t="shared" si="3"/>
        <v>非設置</v>
      </c>
      <c r="N6" s="20" t="str">
        <f t="shared" si="3"/>
        <v>-</v>
      </c>
      <c r="O6" s="20">
        <f t="shared" si="3"/>
        <v>71.489999999999995</v>
      </c>
      <c r="P6" s="20">
        <f t="shared" si="3"/>
        <v>0.6</v>
      </c>
      <c r="Q6" s="20">
        <f t="shared" si="3"/>
        <v>98.17</v>
      </c>
      <c r="R6" s="20">
        <f t="shared" si="3"/>
        <v>2750</v>
      </c>
      <c r="S6" s="20">
        <f t="shared" si="3"/>
        <v>25000</v>
      </c>
      <c r="T6" s="20">
        <f t="shared" si="3"/>
        <v>537.86</v>
      </c>
      <c r="U6" s="20">
        <f t="shared" si="3"/>
        <v>46.48</v>
      </c>
      <c r="V6" s="20">
        <f t="shared" si="3"/>
        <v>148</v>
      </c>
      <c r="W6" s="20">
        <f t="shared" si="3"/>
        <v>0.18</v>
      </c>
      <c r="X6" s="20">
        <f t="shared" si="3"/>
        <v>822.22</v>
      </c>
      <c r="Y6" s="21" t="str">
        <f>IF(Y7="",NA(),Y7)</f>
        <v>-</v>
      </c>
      <c r="Z6" s="21" t="str">
        <f t="shared" ref="Z6:AH6" si="4">IF(Z7="",NA(),Z7)</f>
        <v>-</v>
      </c>
      <c r="AA6" s="21" t="str">
        <f t="shared" si="4"/>
        <v>-</v>
      </c>
      <c r="AB6" s="21">
        <f t="shared" si="4"/>
        <v>147.68</v>
      </c>
      <c r="AC6" s="21">
        <f t="shared" si="4"/>
        <v>135.44999999999999</v>
      </c>
      <c r="AD6" s="21" t="str">
        <f t="shared" si="4"/>
        <v>-</v>
      </c>
      <c r="AE6" s="21" t="str">
        <f t="shared" si="4"/>
        <v>-</v>
      </c>
      <c r="AF6" s="21" t="str">
        <f t="shared" si="4"/>
        <v>-</v>
      </c>
      <c r="AG6" s="21">
        <f t="shared" si="4"/>
        <v>105.93</v>
      </c>
      <c r="AH6" s="21">
        <f t="shared" si="4"/>
        <v>110.01</v>
      </c>
      <c r="AI6" s="20" t="str">
        <f>IF(AI7="","",IF(AI7="-","【-】","【"&amp;SUBSTITUTE(TEXT(AI7,"#,##0.00"),"-","△")&amp;"】"))</f>
        <v>【104.44】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0">
        <f t="shared" si="5"/>
        <v>0</v>
      </c>
      <c r="AS6" s="20">
        <f t="shared" si="5"/>
        <v>0</v>
      </c>
      <c r="AT6" s="20" t="str">
        <f>IF(AT7="","",IF(AT7="-","【-】","【"&amp;SUBSTITUTE(TEXT(AT7,"#,##0.00"),"-","△")&amp;"】"))</f>
        <v>【124.06】</v>
      </c>
      <c r="AU6" s="21" t="str">
        <f>IF(AU7="",NA(),AU7)</f>
        <v>-</v>
      </c>
      <c r="AV6" s="21" t="str">
        <f t="shared" ref="AV6:BD6" si="6">IF(AV7="",NA(),AV7)</f>
        <v>-</v>
      </c>
      <c r="AW6" s="21" t="str">
        <f t="shared" si="6"/>
        <v>-</v>
      </c>
      <c r="AX6" s="21">
        <f t="shared" si="6"/>
        <v>208.2</v>
      </c>
      <c r="AY6" s="21">
        <f t="shared" si="6"/>
        <v>358.11</v>
      </c>
      <c r="AZ6" s="21" t="str">
        <f t="shared" si="6"/>
        <v>-</v>
      </c>
      <c r="BA6" s="21" t="str">
        <f t="shared" si="6"/>
        <v>-</v>
      </c>
      <c r="BB6" s="21" t="str">
        <f t="shared" si="6"/>
        <v>-</v>
      </c>
      <c r="BC6" s="21">
        <f t="shared" si="6"/>
        <v>135.47</v>
      </c>
      <c r="BD6" s="21">
        <f t="shared" si="6"/>
        <v>230.11</v>
      </c>
      <c r="BE6" s="20" t="str">
        <f>IF(BE7="","",IF(BE7="-","【-】","【"&amp;SUBSTITUTE(TEXT(BE7,"#,##0.00"),"-","△")&amp;"】"))</f>
        <v>【42.02】</v>
      </c>
      <c r="BF6" s="21" t="str">
        <f>IF(BF7="",NA(),BF7)</f>
        <v>-</v>
      </c>
      <c r="BG6" s="21" t="str">
        <f t="shared" ref="BG6:BO6" si="7">IF(BG7="",NA(),BG7)</f>
        <v>-</v>
      </c>
      <c r="BH6" s="21" t="str">
        <f t="shared" si="7"/>
        <v>-</v>
      </c>
      <c r="BI6" s="21">
        <f t="shared" si="7"/>
        <v>6430.99</v>
      </c>
      <c r="BJ6" s="21">
        <f t="shared" si="7"/>
        <v>6098.36</v>
      </c>
      <c r="BK6" s="21" t="str">
        <f t="shared" si="7"/>
        <v>-</v>
      </c>
      <c r="BL6" s="21" t="str">
        <f t="shared" si="7"/>
        <v>-</v>
      </c>
      <c r="BM6" s="21" t="str">
        <f t="shared" si="7"/>
        <v>-</v>
      </c>
      <c r="BN6" s="21">
        <f t="shared" si="7"/>
        <v>1850.4</v>
      </c>
      <c r="BO6" s="21">
        <f t="shared" si="7"/>
        <v>1916.63</v>
      </c>
      <c r="BP6" s="20" t="str">
        <f>IF(BP7="","",IF(BP7="-","【-】","【"&amp;SUBSTITUTE(TEXT(BP7,"#,##0.00"),"-","△")&amp;"】"))</f>
        <v>【785.10】</v>
      </c>
      <c r="BQ6" s="21" t="str">
        <f>IF(BQ7="",NA(),BQ7)</f>
        <v>-</v>
      </c>
      <c r="BR6" s="21" t="str">
        <f t="shared" ref="BR6:BZ6" si="8">IF(BR7="",NA(),BR7)</f>
        <v>-</v>
      </c>
      <c r="BS6" s="21" t="str">
        <f t="shared" si="8"/>
        <v>-</v>
      </c>
      <c r="BT6" s="21">
        <f t="shared" si="8"/>
        <v>33.96</v>
      </c>
      <c r="BU6" s="21">
        <f t="shared" si="8"/>
        <v>36.94</v>
      </c>
      <c r="BV6" s="21" t="str">
        <f t="shared" si="8"/>
        <v>-</v>
      </c>
      <c r="BW6" s="21" t="str">
        <f t="shared" si="8"/>
        <v>-</v>
      </c>
      <c r="BX6" s="21" t="str">
        <f t="shared" si="8"/>
        <v>-</v>
      </c>
      <c r="BY6" s="21">
        <f t="shared" si="8"/>
        <v>24.74</v>
      </c>
      <c r="BZ6" s="21">
        <f t="shared" si="8"/>
        <v>24.92</v>
      </c>
      <c r="CA6" s="20" t="str">
        <f>IF(CA7="","",IF(CA7="-","【-】","【"&amp;SUBSTITUTE(TEXT(CA7,"#,##0.00"),"-","△")&amp;"】"))</f>
        <v>【56.93】</v>
      </c>
      <c r="CB6" s="21" t="str">
        <f>IF(CB7="",NA(),CB7)</f>
        <v>-</v>
      </c>
      <c r="CC6" s="21" t="str">
        <f t="shared" ref="CC6:CK6" si="9">IF(CC7="",NA(),CC7)</f>
        <v>-</v>
      </c>
      <c r="CD6" s="21" t="str">
        <f t="shared" si="9"/>
        <v>-</v>
      </c>
      <c r="CE6" s="21">
        <f t="shared" si="9"/>
        <v>440.16</v>
      </c>
      <c r="CF6" s="21">
        <f t="shared" si="9"/>
        <v>404.05</v>
      </c>
      <c r="CG6" s="21" t="str">
        <f t="shared" si="9"/>
        <v>-</v>
      </c>
      <c r="CH6" s="21" t="str">
        <f t="shared" si="9"/>
        <v>-</v>
      </c>
      <c r="CI6" s="21" t="str">
        <f t="shared" si="9"/>
        <v>-</v>
      </c>
      <c r="CJ6" s="21">
        <f t="shared" si="9"/>
        <v>321.39999999999998</v>
      </c>
      <c r="CK6" s="21">
        <f t="shared" si="9"/>
        <v>292.54000000000002</v>
      </c>
      <c r="CL6" s="20" t="str">
        <f>IF(CL7="","",IF(CL7="-","【-】","【"&amp;SUBSTITUTE(TEXT(CL7,"#,##0.00"),"-","△")&amp;"】"))</f>
        <v>【271.15】</v>
      </c>
      <c r="CM6" s="21" t="str">
        <f>IF(CM7="",NA(),CM7)</f>
        <v>-</v>
      </c>
      <c r="CN6" s="21" t="str">
        <f t="shared" ref="CN6:CV6" si="10">IF(CN7="",NA(),CN7)</f>
        <v>-</v>
      </c>
      <c r="CO6" s="21" t="str">
        <f t="shared" si="10"/>
        <v>-</v>
      </c>
      <c r="CP6" s="21">
        <f t="shared" si="10"/>
        <v>25.2</v>
      </c>
      <c r="CQ6" s="21">
        <f t="shared" si="10"/>
        <v>24.41</v>
      </c>
      <c r="CR6" s="21" t="str">
        <f t="shared" si="10"/>
        <v>-</v>
      </c>
      <c r="CS6" s="21" t="str">
        <f t="shared" si="10"/>
        <v>-</v>
      </c>
      <c r="CT6" s="21" t="str">
        <f t="shared" si="10"/>
        <v>-</v>
      </c>
      <c r="CU6" s="21">
        <f t="shared" si="10"/>
        <v>32.11</v>
      </c>
      <c r="CV6" s="21">
        <f t="shared" si="10"/>
        <v>33.67</v>
      </c>
      <c r="CW6" s="20" t="str">
        <f>IF(CW7="","",IF(CW7="-","【-】","【"&amp;SUBSTITUTE(TEXT(CW7,"#,##0.00"),"-","△")&amp;"】"))</f>
        <v>【49.87】</v>
      </c>
      <c r="CX6" s="21" t="str">
        <f>IF(CX7="",NA(),CX7)</f>
        <v>-</v>
      </c>
      <c r="CY6" s="21" t="str">
        <f t="shared" ref="CY6:DG6" si="11">IF(CY7="",NA(),CY7)</f>
        <v>-</v>
      </c>
      <c r="CZ6" s="21" t="str">
        <f t="shared" si="11"/>
        <v>-</v>
      </c>
      <c r="DA6" s="21">
        <f t="shared" si="11"/>
        <v>74.38</v>
      </c>
      <c r="DB6" s="21">
        <f t="shared" si="11"/>
        <v>65.540000000000006</v>
      </c>
      <c r="DC6" s="21" t="str">
        <f t="shared" si="11"/>
        <v>-</v>
      </c>
      <c r="DD6" s="21" t="str">
        <f t="shared" si="11"/>
        <v>-</v>
      </c>
      <c r="DE6" s="21" t="str">
        <f t="shared" si="11"/>
        <v>-</v>
      </c>
      <c r="DF6" s="21">
        <f t="shared" si="11"/>
        <v>71.680000000000007</v>
      </c>
      <c r="DG6" s="21">
        <f t="shared" si="11"/>
        <v>71.760000000000005</v>
      </c>
      <c r="DH6" s="20" t="str">
        <f>IF(DH7="","",IF(DH7="-","【-】","【"&amp;SUBSTITUTE(TEXT(DH7,"#,##0.00"),"-","△")&amp;"】"))</f>
        <v>【87.54】</v>
      </c>
      <c r="DI6" s="21" t="str">
        <f>IF(DI7="",NA(),DI7)</f>
        <v>-</v>
      </c>
      <c r="DJ6" s="21" t="str">
        <f t="shared" ref="DJ6:DR6" si="12">IF(DJ7="",NA(),DJ7)</f>
        <v>-</v>
      </c>
      <c r="DK6" s="21" t="str">
        <f t="shared" si="12"/>
        <v>-</v>
      </c>
      <c r="DL6" s="21">
        <f t="shared" si="12"/>
        <v>29.79</v>
      </c>
      <c r="DM6" s="21">
        <f t="shared" si="12"/>
        <v>31.91</v>
      </c>
      <c r="DN6" s="21" t="str">
        <f t="shared" si="12"/>
        <v>-</v>
      </c>
      <c r="DO6" s="21" t="str">
        <f t="shared" si="12"/>
        <v>-</v>
      </c>
      <c r="DP6" s="21" t="str">
        <f t="shared" si="12"/>
        <v>-</v>
      </c>
      <c r="DQ6" s="21">
        <f t="shared" si="12"/>
        <v>19.920000000000002</v>
      </c>
      <c r="DR6" s="21">
        <f t="shared" si="12"/>
        <v>13.6</v>
      </c>
      <c r="DS6" s="20" t="str">
        <f>IF(DS7="","",IF(DS7="-","【-】","【"&amp;SUBSTITUTE(TEXT(DS7,"#,##0.00"),"-","△")&amp;"】"))</f>
        <v>【28.42】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0">
        <f t="shared" si="14"/>
        <v>0</v>
      </c>
      <c r="EO6" s="20" t="str">
        <f>IF(EO7="","",IF(EO7="-","【-】","【"&amp;SUBSTITUTE(TEXT(EO7,"#,##0.00"),"-","△")&amp;"】"))</f>
        <v>【0.02】</v>
      </c>
    </row>
    <row r="7" spans="1:148" s="22" customFormat="1" x14ac:dyDescent="0.15">
      <c r="A7" s="14"/>
      <c r="B7" s="23">
        <v>2023</v>
      </c>
      <c r="C7" s="23">
        <v>392120</v>
      </c>
      <c r="D7" s="23">
        <v>46</v>
      </c>
      <c r="E7" s="23">
        <v>17</v>
      </c>
      <c r="F7" s="23">
        <v>5</v>
      </c>
      <c r="G7" s="23">
        <v>0</v>
      </c>
      <c r="H7" s="23" t="s">
        <v>96</v>
      </c>
      <c r="I7" s="23" t="s">
        <v>97</v>
      </c>
      <c r="J7" s="23" t="s">
        <v>98</v>
      </c>
      <c r="K7" s="23" t="s">
        <v>99</v>
      </c>
      <c r="L7" s="23" t="s">
        <v>100</v>
      </c>
      <c r="M7" s="23" t="s">
        <v>101</v>
      </c>
      <c r="N7" s="24" t="s">
        <v>102</v>
      </c>
      <c r="O7" s="24">
        <v>71.489999999999995</v>
      </c>
      <c r="P7" s="24">
        <v>0.6</v>
      </c>
      <c r="Q7" s="24">
        <v>98.17</v>
      </c>
      <c r="R7" s="24">
        <v>2750</v>
      </c>
      <c r="S7" s="24">
        <v>25000</v>
      </c>
      <c r="T7" s="24">
        <v>537.86</v>
      </c>
      <c r="U7" s="24">
        <v>46.48</v>
      </c>
      <c r="V7" s="24">
        <v>148</v>
      </c>
      <c r="W7" s="24">
        <v>0.18</v>
      </c>
      <c r="X7" s="24">
        <v>822.22</v>
      </c>
      <c r="Y7" s="24" t="s">
        <v>102</v>
      </c>
      <c r="Z7" s="24" t="s">
        <v>102</v>
      </c>
      <c r="AA7" s="24" t="s">
        <v>102</v>
      </c>
      <c r="AB7" s="24">
        <v>147.68</v>
      </c>
      <c r="AC7" s="24">
        <v>135.44999999999999</v>
      </c>
      <c r="AD7" s="24" t="s">
        <v>102</v>
      </c>
      <c r="AE7" s="24" t="s">
        <v>102</v>
      </c>
      <c r="AF7" s="24" t="s">
        <v>102</v>
      </c>
      <c r="AG7" s="24">
        <v>105.93</v>
      </c>
      <c r="AH7" s="24">
        <v>110.01</v>
      </c>
      <c r="AI7" s="24">
        <v>104.44</v>
      </c>
      <c r="AJ7" s="24" t="s">
        <v>102</v>
      </c>
      <c r="AK7" s="24" t="s">
        <v>102</v>
      </c>
      <c r="AL7" s="24" t="s">
        <v>102</v>
      </c>
      <c r="AM7" s="24">
        <v>0</v>
      </c>
      <c r="AN7" s="24">
        <v>0</v>
      </c>
      <c r="AO7" s="24" t="s">
        <v>102</v>
      </c>
      <c r="AP7" s="24" t="s">
        <v>102</v>
      </c>
      <c r="AQ7" s="24" t="s">
        <v>102</v>
      </c>
      <c r="AR7" s="24">
        <v>0</v>
      </c>
      <c r="AS7" s="24">
        <v>0</v>
      </c>
      <c r="AT7" s="24">
        <v>124.06</v>
      </c>
      <c r="AU7" s="24" t="s">
        <v>102</v>
      </c>
      <c r="AV7" s="24" t="s">
        <v>102</v>
      </c>
      <c r="AW7" s="24" t="s">
        <v>102</v>
      </c>
      <c r="AX7" s="24">
        <v>208.2</v>
      </c>
      <c r="AY7" s="24">
        <v>358.11</v>
      </c>
      <c r="AZ7" s="24" t="s">
        <v>102</v>
      </c>
      <c r="BA7" s="24" t="s">
        <v>102</v>
      </c>
      <c r="BB7" s="24" t="s">
        <v>102</v>
      </c>
      <c r="BC7" s="24">
        <v>135.47</v>
      </c>
      <c r="BD7" s="24">
        <v>230.11</v>
      </c>
      <c r="BE7" s="24">
        <v>42.02</v>
      </c>
      <c r="BF7" s="24" t="s">
        <v>102</v>
      </c>
      <c r="BG7" s="24" t="s">
        <v>102</v>
      </c>
      <c r="BH7" s="24" t="s">
        <v>102</v>
      </c>
      <c r="BI7" s="24">
        <v>6430.99</v>
      </c>
      <c r="BJ7" s="24">
        <v>6098.36</v>
      </c>
      <c r="BK7" s="24" t="s">
        <v>102</v>
      </c>
      <c r="BL7" s="24" t="s">
        <v>102</v>
      </c>
      <c r="BM7" s="24" t="s">
        <v>102</v>
      </c>
      <c r="BN7" s="24">
        <v>1850.4</v>
      </c>
      <c r="BO7" s="24">
        <v>1916.63</v>
      </c>
      <c r="BP7" s="24">
        <v>785.1</v>
      </c>
      <c r="BQ7" s="24" t="s">
        <v>102</v>
      </c>
      <c r="BR7" s="24" t="s">
        <v>102</v>
      </c>
      <c r="BS7" s="24" t="s">
        <v>102</v>
      </c>
      <c r="BT7" s="24">
        <v>33.96</v>
      </c>
      <c r="BU7" s="24">
        <v>36.94</v>
      </c>
      <c r="BV7" s="24" t="s">
        <v>102</v>
      </c>
      <c r="BW7" s="24" t="s">
        <v>102</v>
      </c>
      <c r="BX7" s="24" t="s">
        <v>102</v>
      </c>
      <c r="BY7" s="24">
        <v>24.74</v>
      </c>
      <c r="BZ7" s="24">
        <v>24.92</v>
      </c>
      <c r="CA7" s="24">
        <v>56.93</v>
      </c>
      <c r="CB7" s="24" t="s">
        <v>102</v>
      </c>
      <c r="CC7" s="24" t="s">
        <v>102</v>
      </c>
      <c r="CD7" s="24" t="s">
        <v>102</v>
      </c>
      <c r="CE7" s="24">
        <v>440.16</v>
      </c>
      <c r="CF7" s="24">
        <v>404.05</v>
      </c>
      <c r="CG7" s="24" t="s">
        <v>102</v>
      </c>
      <c r="CH7" s="24" t="s">
        <v>102</v>
      </c>
      <c r="CI7" s="24" t="s">
        <v>102</v>
      </c>
      <c r="CJ7" s="24">
        <v>321.39999999999998</v>
      </c>
      <c r="CK7" s="24">
        <v>292.54000000000002</v>
      </c>
      <c r="CL7" s="24">
        <v>271.14999999999998</v>
      </c>
      <c r="CM7" s="24" t="s">
        <v>102</v>
      </c>
      <c r="CN7" s="24" t="s">
        <v>102</v>
      </c>
      <c r="CO7" s="24" t="s">
        <v>102</v>
      </c>
      <c r="CP7" s="24">
        <v>25.2</v>
      </c>
      <c r="CQ7" s="24">
        <v>24.41</v>
      </c>
      <c r="CR7" s="24" t="s">
        <v>102</v>
      </c>
      <c r="CS7" s="24" t="s">
        <v>102</v>
      </c>
      <c r="CT7" s="24" t="s">
        <v>102</v>
      </c>
      <c r="CU7" s="24">
        <v>32.11</v>
      </c>
      <c r="CV7" s="24">
        <v>33.67</v>
      </c>
      <c r="CW7" s="24">
        <v>49.87</v>
      </c>
      <c r="CX7" s="24" t="s">
        <v>102</v>
      </c>
      <c r="CY7" s="24" t="s">
        <v>102</v>
      </c>
      <c r="CZ7" s="24" t="s">
        <v>102</v>
      </c>
      <c r="DA7" s="24">
        <v>74.38</v>
      </c>
      <c r="DB7" s="24">
        <v>65.540000000000006</v>
      </c>
      <c r="DC7" s="24" t="s">
        <v>102</v>
      </c>
      <c r="DD7" s="24" t="s">
        <v>102</v>
      </c>
      <c r="DE7" s="24" t="s">
        <v>102</v>
      </c>
      <c r="DF7" s="24">
        <v>71.680000000000007</v>
      </c>
      <c r="DG7" s="24">
        <v>71.760000000000005</v>
      </c>
      <c r="DH7" s="24">
        <v>87.54</v>
      </c>
      <c r="DI7" s="24" t="s">
        <v>102</v>
      </c>
      <c r="DJ7" s="24" t="s">
        <v>102</v>
      </c>
      <c r="DK7" s="24" t="s">
        <v>102</v>
      </c>
      <c r="DL7" s="24">
        <v>29.79</v>
      </c>
      <c r="DM7" s="24">
        <v>31.91</v>
      </c>
      <c r="DN7" s="24" t="s">
        <v>102</v>
      </c>
      <c r="DO7" s="24" t="s">
        <v>102</v>
      </c>
      <c r="DP7" s="24" t="s">
        <v>102</v>
      </c>
      <c r="DQ7" s="24">
        <v>19.920000000000002</v>
      </c>
      <c r="DR7" s="24">
        <v>13.6</v>
      </c>
      <c r="DS7" s="24">
        <v>28.42</v>
      </c>
      <c r="DT7" s="24" t="s">
        <v>102</v>
      </c>
      <c r="DU7" s="24" t="s">
        <v>102</v>
      </c>
      <c r="DV7" s="24" t="s">
        <v>102</v>
      </c>
      <c r="DW7" s="24">
        <v>0</v>
      </c>
      <c r="DX7" s="24">
        <v>0</v>
      </c>
      <c r="DY7" s="24" t="s">
        <v>102</v>
      </c>
      <c r="DZ7" s="24" t="s">
        <v>102</v>
      </c>
      <c r="EA7" s="24" t="s">
        <v>102</v>
      </c>
      <c r="EB7" s="24">
        <v>0</v>
      </c>
      <c r="EC7" s="24">
        <v>0</v>
      </c>
      <c r="ED7" s="24">
        <v>0.08</v>
      </c>
      <c r="EE7" s="24" t="s">
        <v>102</v>
      </c>
      <c r="EF7" s="24" t="s">
        <v>102</v>
      </c>
      <c r="EG7" s="24" t="s">
        <v>102</v>
      </c>
      <c r="EH7" s="24">
        <v>0</v>
      </c>
      <c r="EI7" s="24">
        <v>0</v>
      </c>
      <c r="EJ7" s="24" t="s">
        <v>102</v>
      </c>
      <c r="EK7" s="24" t="s">
        <v>102</v>
      </c>
      <c r="EL7" s="24" t="s">
        <v>102</v>
      </c>
      <c r="EM7" s="24">
        <v>0</v>
      </c>
      <c r="EN7" s="24">
        <v>0</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2025-01-24T07:20:28Z</dcterms:created>
  <dcterms:modified xsi:type="dcterms:W3CDTF">2025-01-28T01:56:17Z</dcterms:modified>
  <cp:category/>
</cp:coreProperties>
</file>