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畑山\Desktop\【経営比較分析表】2023_393011_47_010\【経営比較分析表】2023_393011_47_010\"/>
    </mc:Choice>
  </mc:AlternateContent>
  <xr:revisionPtr revIDLastSave="0" documentId="13_ncr:1_{70B9F566-7DEC-4396-84D8-B903488A4520}" xr6:coauthVersionLast="47" xr6:coauthVersionMax="47" xr10:uidLastSave="{00000000-0000-0000-0000-000000000000}"/>
  <workbookProtection workbookAlgorithmName="SHA-512" workbookHashValue="qXUIUS9m8/JDmIkN6d8++jtJHa7yDBzSC57jqGYG0MnW1pDyfz42kgl2qZ/QM94oh4DOClpZ6iPj0JGEahtdEQ==" workbookSaltValue="Sae3dMqg2dGrfKGfs3mWbw=="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B10" i="4" s="1"/>
  <c r="M6" i="5"/>
  <c r="AD8" i="4" s="1"/>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E85" i="4"/>
  <c r="BB10" i="4"/>
  <c r="AT10" i="4"/>
  <c r="AL10" i="4"/>
  <c r="BB8" i="4"/>
  <c r="AT8" i="4"/>
  <c r="AL8" i="4"/>
  <c r="P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<sst xmlns="http://schemas.openxmlformats.org/spreadsheetml/2006/main" count="233" uniqueCount="117">
  <si>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</si>
  <si>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</si>
  <si>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</si>
  <si>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</si>
  <si>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</si>
  <si>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</si>
  <si>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</si>
  <si>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</si>
  <si>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</si>
  <si>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</si>
  <si>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</si>
  <si>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</si>
  <si>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</si>
  <si>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</si>
  <si>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</si>
  <si>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</si>
  <si>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</si>
  <si>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</si>
  <si>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</si>
  <si>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</si>
  <si>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</si>
  <si>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</si>
  <si>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</si>
  <si>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</si>
  <si>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</si>
  <si>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</si>
  <si>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</si>
  <si>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</si>
  <si>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</si>
  <si>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</si>
  <si>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</si>
  <si>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</si>
  <si>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</si>
  <si>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</si>
  <si>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</si>
  <si>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</si>
  <si>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</si>
  <si>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</si>
  <si>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</si>
  <si>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</si>
  <si>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</si>
  <si>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</si>
  <si>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</si>
  <si>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</si>
  <si>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</si>
  <si>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</si>
  <si>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</si>
  <si>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</si>
  <si>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</si>
  <si>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</si>
  <si>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</si>
  <si>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</si>
  <si>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</si>
  <si>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</si>
  <si>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</si>
  <si>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</si>
  <si>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</si>
  <si>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</si>
  <si>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</si>
  <si>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</si>
  <si>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</si>
  <si>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</si>
  <si>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</si>
  <si>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</si>
  <si>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</si>
  <si>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</si>
  <si>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</si>
  <si>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</si>
  <si>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</si>
  <si>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</si>
  <si>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</si>
  <si>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</si>
  <si>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</si>
  <si>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</si>
  <si>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</si>
  <si>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</si>
  <si>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</si>
  <si>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</si>
  <si>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</si>
  <si>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</si>
  <si>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</si>
  <si>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</si>
  <si>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</si>
  <si>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</si>
  <si>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</si>
  <si>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</si>
  <si>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</si>
  <si>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</si>
  <si>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</si>
  <si>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</si>
  <si>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</si>
  <si>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</si>
  <si>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</si>
  <si>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</si>
  <si>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</si>
  <si>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</si>
  <si>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</si>
  <si>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東洋町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</si>
  <si>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</si>
  <si>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</si>
  <si>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</si>
  <si>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</si>
  <si>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</si>
  <si>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</si>
  <si>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</si>
  <si>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</si>
  <si>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</si>
  <si>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</si>
  <si>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</si>
  <si>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</si>
  <si>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</si>
  <si>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</si>
  <si>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</si>
  <si>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</si>
  <si>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【①収益的収支比率】給水収益以外での収入で賄われている状況。今後経営戦略に沿った料金改定等を検討していく。　　　　　　　　　　　　　　　　　　　　　　　　　　　　　【④企業債残高対給水収益比率】前年度まで類似団体平均値との差があったが、当該年度は大きな乖離はなし。引き続き適切な投資規模となるよう調整していく。　　　　　　　　　　　　　　　　　　　　　　　　　　　　　【⑥給水原価】現在耐震管路への更新を実施しており、今後も右肩上がりで推移していく見込み。　　　　　　　　　【⑦施設利用率】お盆時期、年末年始等時期によっての変動を考慮すると、適切な施設規模であるといえる。　　　　　　　　　　　　　　　　　　　　　　　　　　　　　　　　　　　　　　　　【⑧有収率】老朽管による漏水が原因であると推測されるが、毎年度老朽管の耐震管路への更新を実施しており、徐々に改善していく見込み。</t>
    <rPh sb="2" eb="5">
      <t>シュウエキテキ</t>
    </rPh>
    <rPh sb="5" eb="7">
      <t>シュウシ</t>
    </rPh>
    <rPh sb="7" eb="9">
      <t>ヒリツ</t>
    </rPh>
    <rPh sb="10" eb="12">
      <t>キュウスイ</t>
    </rPh>
    <rPh sb="12" eb="14">
      <t>シュウエキ</t>
    </rPh>
    <rPh sb="14" eb="16">
      <t>イガイ</t>
    </rPh>
    <rPh sb="18" eb="20">
      <t>シュウニュウ</t>
    </rPh>
    <rPh sb="21" eb="22">
      <t>マカナ</t>
    </rPh>
    <rPh sb="27" eb="29">
      <t>ジョウキョウ</t>
    </rPh>
    <rPh sb="30" eb="32">
      <t>コンゴ</t>
    </rPh>
    <rPh sb="32" eb="34">
      <t>ケイエイ</t>
    </rPh>
    <rPh sb="34" eb="36">
      <t>センリャク</t>
    </rPh>
    <rPh sb="37" eb="38">
      <t>ソ</t>
    </rPh>
    <rPh sb="40" eb="42">
      <t>リョウキン</t>
    </rPh>
    <rPh sb="42" eb="44">
      <t>カイテイ</t>
    </rPh>
    <rPh sb="44" eb="45">
      <t>トウ</t>
    </rPh>
    <rPh sb="46" eb="48">
      <t>ケントウ</t>
    </rPh>
    <rPh sb="84" eb="87">
      <t>キギョウサイ</t>
    </rPh>
    <rPh sb="87" eb="89">
      <t>ザンダカ</t>
    </rPh>
    <rPh sb="89" eb="90">
      <t>タイ</t>
    </rPh>
    <rPh sb="90" eb="92">
      <t>キュウスイ</t>
    </rPh>
    <rPh sb="92" eb="94">
      <t>シュウエキ</t>
    </rPh>
    <rPh sb="94" eb="96">
      <t>ヒリツ</t>
    </rPh>
    <rPh sb="97" eb="100">
      <t>ゼンネンド</t>
    </rPh>
    <rPh sb="102" eb="104">
      <t>ルイジ</t>
    </rPh>
    <rPh sb="104" eb="106">
      <t>ダンタイ</t>
    </rPh>
    <rPh sb="106" eb="109">
      <t>ヘイキンチ</t>
    </rPh>
    <rPh sb="111" eb="112">
      <t>サ</t>
    </rPh>
    <rPh sb="118" eb="120">
      <t>トウガイ</t>
    </rPh>
    <rPh sb="120" eb="122">
      <t>ネンド</t>
    </rPh>
    <rPh sb="123" eb="124">
      <t>オオ</t>
    </rPh>
    <rPh sb="126" eb="128">
      <t>カイリ</t>
    </rPh>
    <rPh sb="132" eb="133">
      <t>ヒ</t>
    </rPh>
    <rPh sb="134" eb="135">
      <t>ツヅ</t>
    </rPh>
    <rPh sb="136" eb="138">
      <t>テキセツ</t>
    </rPh>
    <rPh sb="139" eb="141">
      <t>トウシ</t>
    </rPh>
    <rPh sb="141" eb="143">
      <t>キボ</t>
    </rPh>
    <rPh sb="148" eb="150">
      <t>チョウセイ</t>
    </rPh>
    <rPh sb="186" eb="190">
      <t>キュウスイゲンカ</t>
    </rPh>
    <rPh sb="191" eb="193">
      <t>ゲンザイ</t>
    </rPh>
    <rPh sb="193" eb="195">
      <t>タイシン</t>
    </rPh>
    <rPh sb="195" eb="197">
      <t>カンロ</t>
    </rPh>
    <rPh sb="199" eb="201">
      <t>コウシン</t>
    </rPh>
    <rPh sb="202" eb="204">
      <t>ジッシ</t>
    </rPh>
    <rPh sb="209" eb="211">
      <t>コンゴ</t>
    </rPh>
    <rPh sb="212" eb="214">
      <t>ミギカタ</t>
    </rPh>
    <rPh sb="214" eb="215">
      <t>ア</t>
    </rPh>
    <rPh sb="218" eb="220">
      <t>スイイ</t>
    </rPh>
    <rPh sb="224" eb="226">
      <t>ミコ</t>
    </rPh>
    <rPh sb="239" eb="241">
      <t>シセツ</t>
    </rPh>
    <rPh sb="241" eb="244">
      <t>リヨウリツ</t>
    </rPh>
    <rPh sb="246" eb="247">
      <t>ボン</t>
    </rPh>
    <rPh sb="247" eb="249">
      <t>ジキ</t>
    </rPh>
    <rPh sb="250" eb="252">
      <t>ネンマツ</t>
    </rPh>
    <rPh sb="252" eb="254">
      <t>ネンシ</t>
    </rPh>
    <rPh sb="254" eb="255">
      <t>トウ</t>
    </rPh>
    <rPh sb="255" eb="257">
      <t>ジキ</t>
    </rPh>
    <rPh sb="262" eb="264">
      <t>ヘンドウ</t>
    </rPh>
    <rPh sb="265" eb="267">
      <t>コウリョ</t>
    </rPh>
    <rPh sb="271" eb="273">
      <t>テキセツ</t>
    </rPh>
    <rPh sb="274" eb="276">
      <t>シセツ</t>
    </rPh>
    <rPh sb="276" eb="278">
      <t>キボ</t>
    </rPh>
    <rPh sb="328" eb="329">
      <t>ユウ</t>
    </rPh>
    <rPh sb="329" eb="331">
      <t>シュウリツ</t>
    </rPh>
    <rPh sb="332" eb="335">
      <t>ロウキュウカン</t>
    </rPh>
    <rPh sb="338" eb="340">
      <t>ロウスイ</t>
    </rPh>
    <rPh sb="341" eb="343">
      <t>ゲンイン</t>
    </rPh>
    <rPh sb="347" eb="349">
      <t>スイソク</t>
    </rPh>
    <rPh sb="354" eb="357">
      <t>マイネンド</t>
    </rPh>
    <rPh sb="357" eb="360">
      <t>ロウキュウカン</t>
    </rPh>
    <rPh sb="361" eb="363">
      <t>タイシン</t>
    </rPh>
    <rPh sb="363" eb="365">
      <t>カンロ</t>
    </rPh>
    <rPh sb="367" eb="369">
      <t>コウシン</t>
    </rPh>
    <rPh sb="370" eb="372">
      <t>ジッシ</t>
    </rPh>
    <rPh sb="377" eb="379">
      <t>ジョジョ</t>
    </rPh>
    <rPh sb="380" eb="382">
      <t>カイゼン</t>
    </rPh>
    <rPh sb="386" eb="388">
      <t>ミコ</t>
    </rPh>
    <phoneticPr fontId="4"/>
  </si>
  <si>
    <t>【③管路更新率】東洋町全体で布設20年経過の管路が半数を占めており、漏水等の原因となっている。計画的に老朽管の更新を実施しており、改善の見込みあり。</t>
    <rPh sb="2" eb="4">
      <t>カンロ</t>
    </rPh>
    <rPh sb="4" eb="6">
      <t>コウシン</t>
    </rPh>
    <rPh sb="6" eb="7">
      <t>リツ</t>
    </rPh>
    <rPh sb="8" eb="11">
      <t>トウヨウチョウ</t>
    </rPh>
    <rPh sb="11" eb="13">
      <t>ゼンタイ</t>
    </rPh>
    <rPh sb="14" eb="16">
      <t>フセツ</t>
    </rPh>
    <rPh sb="18" eb="19">
      <t>ネン</t>
    </rPh>
    <rPh sb="19" eb="21">
      <t>ケイカ</t>
    </rPh>
    <rPh sb="22" eb="24">
      <t>カンロ</t>
    </rPh>
    <rPh sb="25" eb="27">
      <t>ハンスウ</t>
    </rPh>
    <rPh sb="28" eb="29">
      <t>シ</t>
    </rPh>
    <rPh sb="34" eb="36">
      <t>ロウスイ</t>
    </rPh>
    <rPh sb="36" eb="37">
      <t>トウ</t>
    </rPh>
    <rPh sb="38" eb="40">
      <t>ゲンイン</t>
    </rPh>
    <rPh sb="47" eb="50">
      <t>ケイカクテキ</t>
    </rPh>
    <rPh sb="51" eb="54">
      <t>ロウキュウカン</t>
    </rPh>
    <rPh sb="55" eb="57">
      <t>コウシン</t>
    </rPh>
    <rPh sb="58" eb="60">
      <t>ジッシ</t>
    </rPh>
    <rPh sb="65" eb="67">
      <t>カイゼン</t>
    </rPh>
    <rPh sb="68" eb="70">
      <t>ミコ</t>
    </rPh>
    <phoneticPr fontId="4"/>
  </si>
  <si>
    <t>収益的収支比率が低い数値であり、人口減少も進んでいるため、今後料金改定の実施により健全かつ効率的な水道事業の運営を行う必要がある。また、耐震管路への更新工事を引き続き継続し有収率および管路更新率の改善を進めていく。</t>
    <rPh sb="0" eb="3">
      <t>シュウエキテキ</t>
    </rPh>
    <rPh sb="3" eb="5">
      <t>シュウシ</t>
    </rPh>
    <rPh sb="5" eb="7">
      <t>ヒリツ</t>
    </rPh>
    <rPh sb="8" eb="9">
      <t>ヒク</t>
    </rPh>
    <rPh sb="10" eb="12">
      <t>スウチ</t>
    </rPh>
    <rPh sb="16" eb="18">
      <t>ジンコウ</t>
    </rPh>
    <rPh sb="18" eb="20">
      <t>ゲンショウ</t>
    </rPh>
    <rPh sb="21" eb="22">
      <t>スス</t>
    </rPh>
    <rPh sb="29" eb="31">
      <t>コンゴ</t>
    </rPh>
    <rPh sb="31" eb="33">
      <t>リョウキン</t>
    </rPh>
    <rPh sb="33" eb="35">
      <t>カイテイ</t>
    </rPh>
    <rPh sb="36" eb="38">
      <t>ジッシ</t>
    </rPh>
    <rPh sb="41" eb="43">
      <t>ケンゼン</t>
    </rPh>
    <rPh sb="45" eb="48">
      <t>コウリツテキ</t>
    </rPh>
    <rPh sb="49" eb="51">
      <t>スイドウ</t>
    </rPh>
    <rPh sb="51" eb="53">
      <t>ジギョウ</t>
    </rPh>
    <rPh sb="54" eb="56">
      <t>ウンエイ</t>
    </rPh>
    <rPh sb="57" eb="58">
      <t>オコナ</t>
    </rPh>
    <rPh sb="59" eb="61">
      <t>ヒツヨウ</t>
    </rPh>
    <rPh sb="68" eb="72">
      <t>タイシンカンロ</t>
    </rPh>
    <rPh sb="74" eb="76">
      <t>コウシン</t>
    </rPh>
    <rPh sb="76" eb="78">
      <t>コウジ</t>
    </rPh>
    <rPh sb="79" eb="80">
      <t>ヒ</t>
    </rPh>
    <rPh sb="81" eb="82">
      <t>ツヅ</t>
    </rPh>
    <rPh sb="83" eb="85">
      <t>ケイゾク</t>
    </rPh>
    <rPh sb="86" eb="87">
      <t>ユウ</t>
    </rPh>
    <rPh sb="87" eb="89">
      <t>シュウリツ</t>
    </rPh>
    <rPh sb="92" eb="94">
      <t>カンロ</t>
    </rPh>
    <rPh sb="94" eb="96">
      <t>コウシン</t>
    </rPh>
    <rPh sb="96" eb="97">
      <t>リツ</t>
    </rPh>
    <rPh sb="98" eb="100">
      <t>カイゼン</t>
    </rPh>
    <rPh sb="101" eb="10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</si>
</sst>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1.39</c:v>
                </c:pt>
                <c:pt idx="1">
                  <c:v>1.65</c:v>
                </c:pt>
                <c:pt idx="2">
                  <c:v>2.17</c:v>
                </c:pt>
                <c:pt idx="3">
                  <c:v>0.94</c:v>
                </c:pt>
                <c:pt idx="4">
                  <c:v>0.37</c:v>
                </c:pt>
              </c:numCache>
            </c:numRef>
          </c:val>
          <c:extLst>
            <c:ext xmlns:c16="http://schemas.microsoft.com/office/drawing/2014/chart" uri="{C3380CC4-5D6E-409C-BE32-E72D297353CC}">
              <c16:uniqueId val="{00000000-54E5-4332-B5D0-0FD9AEF49A5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54E5-4332-B5D0-0FD9AEF49A5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56.13</c:v>
                </c:pt>
                <c:pt idx="1">
                  <c:v>45.11</c:v>
                </c:pt>
                <c:pt idx="2">
                  <c:v>45.11</c:v>
                </c:pt>
                <c:pt idx="3">
                  <c:v>40.6</c:v>
                </c:pt>
                <c:pt idx="4">
                  <c:v>42.74</c:v>
                </c:pt>
              </c:numCache>
            </c:numRef>
          </c:val>
          <c:extLst>
            <c:ext xmlns:c16="http://schemas.microsoft.com/office/drawing/2014/chart" uri="{C3380CC4-5D6E-409C-BE32-E72D297353CC}">
              <c16:uniqueId val="{00000000-FC43-4D20-AF60-A7A37ED89CC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FC43-4D20-AF60-A7A37ED89CC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49.84</c:v>
                </c:pt>
                <c:pt idx="1">
                  <c:v>60.4</c:v>
                </c:pt>
                <c:pt idx="2">
                  <c:v>58.08</c:v>
                </c:pt>
                <c:pt idx="3">
                  <c:v>63.81</c:v>
                </c:pt>
                <c:pt idx="4">
                  <c:v>58.94</c:v>
                </c:pt>
              </c:numCache>
            </c:numRef>
          </c:val>
          <c:extLst>
            <c:ext xmlns:c16="http://schemas.microsoft.com/office/drawing/2014/chart" uri="{C3380CC4-5D6E-409C-BE32-E72D297353CC}">
              <c16:uniqueId val="{00000000-8245-465A-B06F-E0E87B63A11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8245-465A-B06F-E0E87B63A11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62.5</c:v>
                </c:pt>
                <c:pt idx="1">
                  <c:v>68.77</c:v>
                </c:pt>
                <c:pt idx="2">
                  <c:v>67.150000000000006</c:v>
                </c:pt>
                <c:pt idx="3">
                  <c:v>65.5</c:v>
                </c:pt>
                <c:pt idx="4">
                  <c:v>64.47</c:v>
                </c:pt>
              </c:numCache>
            </c:numRef>
          </c:val>
          <c:extLst>
            <c:ext xmlns:c16="http://schemas.microsoft.com/office/drawing/2014/chart" uri="{C3380CC4-5D6E-409C-BE32-E72D297353CC}">
              <c16:uniqueId val="{00000000-0CC4-488C-B20B-4619233284E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0CC4-488C-B20B-4619233284E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39-44DC-9ACA-DF304A63D47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39-44DC-9ACA-DF304A63D47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F9-4F28-A52D-894913AD555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F9-4F28-A52D-894913AD555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FF-461B-866A-40D51E0B184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FF-461B-866A-40D51E0B184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6F-4100-8C57-4D4F9AA638C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6F-4100-8C57-4D4F9AA638C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1406.3</c:v>
                </c:pt>
                <c:pt idx="1">
                  <c:v>1157.83</c:v>
                </c:pt>
                <c:pt idx="2">
                  <c:v>1181.3499999999999</c:v>
                </c:pt>
                <c:pt idx="3">
                  <c:v>1144.57</c:v>
                </c:pt>
                <c:pt idx="4">
                  <c:v>1065.98</c:v>
                </c:pt>
              </c:numCache>
            </c:numRef>
          </c:val>
          <c:extLst>
            <c:ext xmlns:c16="http://schemas.microsoft.com/office/drawing/2014/chart" uri="{C3380CC4-5D6E-409C-BE32-E72D297353CC}">
              <c16:uniqueId val="{00000000-3C97-4D05-9100-42817B642B7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3C97-4D05-9100-42817B642B7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56.77</c:v>
                </c:pt>
                <c:pt idx="1">
                  <c:v>64.09</c:v>
                </c:pt>
                <c:pt idx="2">
                  <c:v>57.87</c:v>
                </c:pt>
                <c:pt idx="3">
                  <c:v>51.54</c:v>
                </c:pt>
                <c:pt idx="4">
                  <c:v>46.9</c:v>
                </c:pt>
              </c:numCache>
            </c:numRef>
          </c:val>
          <c:extLst>
            <c:ext xmlns:c16="http://schemas.microsoft.com/office/drawing/2014/chart" uri="{C3380CC4-5D6E-409C-BE32-E72D297353CC}">
              <c16:uniqueId val="{00000000-5032-4612-B6C9-792FB3ABF31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5032-4612-B6C9-792FB3ABF31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215.93</c:v>
                </c:pt>
                <c:pt idx="1">
                  <c:v>232.13</c:v>
                </c:pt>
                <c:pt idx="2">
                  <c:v>258.25</c:v>
                </c:pt>
                <c:pt idx="3">
                  <c:v>291.57</c:v>
                </c:pt>
                <c:pt idx="4">
                  <c:v>310.45999999999998</c:v>
                </c:pt>
              </c:numCache>
            </c:numRef>
          </c:val>
          <c:extLst>
            <c:ext xmlns:c16="http://schemas.microsoft.com/office/drawing/2014/chart" uri="{C3380CC4-5D6E-409C-BE32-E72D297353CC}">
              <c16:uniqueId val="{00000000-1226-4607-83AC-B6C12C0B159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1226-4607-83AC-B6C12C0B159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7"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高知県　東洋町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54">
        <f>データ!$R$6</f>
        <v>2118</v>
      </c>
      <c r="AM8" s="54"/>
      <c r="AN8" s="54"/>
      <c r="AO8" s="54"/>
      <c r="AP8" s="54"/>
      <c r="AQ8" s="54"/>
      <c r="AR8" s="54"/>
      <c r="AS8" s="54"/>
      <c r="AT8" s="44">
        <f>データ!$S$6</f>
        <v>74.02</v>
      </c>
      <c r="AU8" s="44"/>
      <c r="AV8" s="44"/>
      <c r="AW8" s="44"/>
      <c r="AX8" s="44"/>
      <c r="AY8" s="44"/>
      <c r="AZ8" s="44"/>
      <c r="BA8" s="44"/>
      <c r="BB8" s="44">
        <f>データ!$T$6</f>
        <v>28.61</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96.38</v>
      </c>
      <c r="Q10" s="44"/>
      <c r="R10" s="44"/>
      <c r="S10" s="44"/>
      <c r="T10" s="44"/>
      <c r="U10" s="44"/>
      <c r="V10" s="44"/>
      <c r="W10" s="54">
        <f>データ!$Q$6</f>
        <v>2360</v>
      </c>
      <c r="X10" s="54"/>
      <c r="Y10" s="54"/>
      <c r="Z10" s="54"/>
      <c r="AA10" s="54"/>
      <c r="AB10" s="54"/>
      <c r="AC10" s="54"/>
      <c r="AD10" s="2"/>
      <c r="AE10" s="2"/>
      <c r="AF10" s="2"/>
      <c r="AG10" s="2"/>
      <c r="AH10" s="2"/>
      <c r="AI10" s="2"/>
      <c r="AJ10" s="2"/>
      <c r="AK10" s="2"/>
      <c r="AL10" s="54">
        <f>データ!$U$6</f>
        <v>2023</v>
      </c>
      <c r="AM10" s="54"/>
      <c r="AN10" s="54"/>
      <c r="AO10" s="54"/>
      <c r="AP10" s="54"/>
      <c r="AQ10" s="54"/>
      <c r="AR10" s="54"/>
      <c r="AS10" s="54"/>
      <c r="AT10" s="44">
        <f>データ!$V$6</f>
        <v>2.4</v>
      </c>
      <c r="AU10" s="44"/>
      <c r="AV10" s="44"/>
      <c r="AW10" s="44"/>
      <c r="AX10" s="44"/>
      <c r="AY10" s="44"/>
      <c r="AZ10" s="44"/>
      <c r="BA10" s="44"/>
      <c r="BB10" s="44">
        <f>データ!$W$6</f>
        <v>842.92</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43</v>
      </c>
      <c r="O85" s="13" t="str">
        <f>データ!EN6</f>
        <v>【0.40】</v>
      </c>
    </row>
  </sheetData>
  <sheetProtection algorithmName="SHA-512" hashValue="YkkFYY0BGiTTYsT4lsbkjknQOcB9axjyGciTAbeNOVFRgMg6vSTMnKxVbBR29/6PnLIavxDYXmwa4m0n8mfjaw==" saltValue="liGg6ICW+oEFKhHxq8pVA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1" t="s">
        <v>53</v>
      </c>
      <c r="I3" s="72"/>
      <c r="J3" s="72"/>
      <c r="K3" s="72"/>
      <c r="L3" s="72"/>
      <c r="M3" s="72"/>
      <c r="N3" s="72"/>
      <c r="O3" s="72"/>
      <c r="P3" s="72"/>
      <c r="Q3" s="72"/>
      <c r="R3" s="72"/>
      <c r="S3" s="72"/>
      <c r="T3" s="72"/>
      <c r="U3" s="72"/>
      <c r="V3" s="72"/>
      <c r="W3" s="73"/>
      <c r="X3" s="77" t="s">
        <v>54</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55</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56</v>
      </c>
      <c r="B4" s="17"/>
      <c r="C4" s="17"/>
      <c r="D4" s="17"/>
      <c r="E4" s="17"/>
      <c r="F4" s="17"/>
      <c r="G4" s="17"/>
      <c r="H4" s="74"/>
      <c r="I4" s="75"/>
      <c r="J4" s="75"/>
      <c r="K4" s="75"/>
      <c r="L4" s="75"/>
      <c r="M4" s="75"/>
      <c r="N4" s="75"/>
      <c r="O4" s="75"/>
      <c r="P4" s="75"/>
      <c r="Q4" s="75"/>
      <c r="R4" s="75"/>
      <c r="S4" s="75"/>
      <c r="T4" s="75"/>
      <c r="U4" s="75"/>
      <c r="V4" s="75"/>
      <c r="W4" s="76"/>
      <c r="X4" s="70" t="s">
        <v>57</v>
      </c>
      <c r="Y4" s="70"/>
      <c r="Z4" s="70"/>
      <c r="AA4" s="70"/>
      <c r="AB4" s="70"/>
      <c r="AC4" s="70"/>
      <c r="AD4" s="70"/>
      <c r="AE4" s="70"/>
      <c r="AF4" s="70"/>
      <c r="AG4" s="70"/>
      <c r="AH4" s="70"/>
      <c r="AI4" s="70" t="s">
        <v>58</v>
      </c>
      <c r="AJ4" s="70"/>
      <c r="AK4" s="70"/>
      <c r="AL4" s="70"/>
      <c r="AM4" s="70"/>
      <c r="AN4" s="70"/>
      <c r="AO4" s="70"/>
      <c r="AP4" s="70"/>
      <c r="AQ4" s="70"/>
      <c r="AR4" s="70"/>
      <c r="AS4" s="70"/>
      <c r="AT4" s="70" t="s">
        <v>59</v>
      </c>
      <c r="AU4" s="70"/>
      <c r="AV4" s="70"/>
      <c r="AW4" s="70"/>
      <c r="AX4" s="70"/>
      <c r="AY4" s="70"/>
      <c r="AZ4" s="70"/>
      <c r="BA4" s="70"/>
      <c r="BB4" s="70"/>
      <c r="BC4" s="70"/>
      <c r="BD4" s="70"/>
      <c r="BE4" s="70" t="s">
        <v>60</v>
      </c>
      <c r="BF4" s="70"/>
      <c r="BG4" s="70"/>
      <c r="BH4" s="70"/>
      <c r="BI4" s="70"/>
      <c r="BJ4" s="70"/>
      <c r="BK4" s="70"/>
      <c r="BL4" s="70"/>
      <c r="BM4" s="70"/>
      <c r="BN4" s="70"/>
      <c r="BO4" s="70"/>
      <c r="BP4" s="70" t="s">
        <v>61</v>
      </c>
      <c r="BQ4" s="70"/>
      <c r="BR4" s="70"/>
      <c r="BS4" s="70"/>
      <c r="BT4" s="70"/>
      <c r="BU4" s="70"/>
      <c r="BV4" s="70"/>
      <c r="BW4" s="70"/>
      <c r="BX4" s="70"/>
      <c r="BY4" s="70"/>
      <c r="BZ4" s="70"/>
      <c r="CA4" s="70" t="s">
        <v>62</v>
      </c>
      <c r="CB4" s="70"/>
      <c r="CC4" s="70"/>
      <c r="CD4" s="70"/>
      <c r="CE4" s="70"/>
      <c r="CF4" s="70"/>
      <c r="CG4" s="70"/>
      <c r="CH4" s="70"/>
      <c r="CI4" s="70"/>
      <c r="CJ4" s="70"/>
      <c r="CK4" s="70"/>
      <c r="CL4" s="70" t="s">
        <v>63</v>
      </c>
      <c r="CM4" s="70"/>
      <c r="CN4" s="70"/>
      <c r="CO4" s="70"/>
      <c r="CP4" s="70"/>
      <c r="CQ4" s="70"/>
      <c r="CR4" s="70"/>
      <c r="CS4" s="70"/>
      <c r="CT4" s="70"/>
      <c r="CU4" s="70"/>
      <c r="CV4" s="70"/>
      <c r="CW4" s="70" t="s">
        <v>64</v>
      </c>
      <c r="CX4" s="70"/>
      <c r="CY4" s="70"/>
      <c r="CZ4" s="70"/>
      <c r="DA4" s="70"/>
      <c r="DB4" s="70"/>
      <c r="DC4" s="70"/>
      <c r="DD4" s="70"/>
      <c r="DE4" s="70"/>
      <c r="DF4" s="70"/>
      <c r="DG4" s="70"/>
      <c r="DH4" s="70" t="s">
        <v>65</v>
      </c>
      <c r="DI4" s="70"/>
      <c r="DJ4" s="70"/>
      <c r="DK4" s="70"/>
      <c r="DL4" s="70"/>
      <c r="DM4" s="70"/>
      <c r="DN4" s="70"/>
      <c r="DO4" s="70"/>
      <c r="DP4" s="70"/>
      <c r="DQ4" s="70"/>
      <c r="DR4" s="70"/>
      <c r="DS4" s="70" t="s">
        <v>66</v>
      </c>
      <c r="DT4" s="70"/>
      <c r="DU4" s="70"/>
      <c r="DV4" s="70"/>
      <c r="DW4" s="70"/>
      <c r="DX4" s="70"/>
      <c r="DY4" s="70"/>
      <c r="DZ4" s="70"/>
      <c r="EA4" s="70"/>
      <c r="EB4" s="70"/>
      <c r="EC4" s="70"/>
      <c r="ED4" s="70" t="s">
        <v>67</v>
      </c>
      <c r="EE4" s="70"/>
      <c r="EF4" s="70"/>
      <c r="EG4" s="70"/>
      <c r="EH4" s="70"/>
      <c r="EI4" s="70"/>
      <c r="EJ4" s="70"/>
      <c r="EK4" s="70"/>
      <c r="EL4" s="70"/>
      <c r="EM4" s="70"/>
      <c r="EN4" s="70"/>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2023</v>
      </c>
      <c r="C6" s="20">
        <f t="shared" ref="C6:W6" si="3">C7</f>
        <v>393011</v>
      </c>
      <c r="D6" s="20">
        <f t="shared" si="3"/>
        <v>47</v>
      </c>
      <c r="E6" s="20">
        <f t="shared" si="3"/>
        <v>1</v>
      </c>
      <c r="F6" s="20">
        <f t="shared" si="3"/>
        <v>0</v>
      </c>
      <c r="G6" s="20">
        <f t="shared" si="3"/>
        <v>0</v>
      </c>
      <c r="H6" s="20" t="str">
        <f t="shared" si="3"/>
        <v>高知県　東洋町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96.38</v>
      </c>
      <c r="Q6" s="21">
        <f t="shared" si="3"/>
        <v>2360</v>
      </c>
      <c r="R6" s="21">
        <f t="shared" si="3"/>
        <v>2118</v>
      </c>
      <c r="S6" s="21">
        <f t="shared" si="3"/>
        <v>74.02</v>
      </c>
      <c r="T6" s="21">
        <f t="shared" si="3"/>
        <v>28.61</v>
      </c>
      <c r="U6" s="21">
        <f t="shared" si="3"/>
        <v>2023</v>
      </c>
      <c r="V6" s="21">
        <f t="shared" si="3"/>
        <v>2.4</v>
      </c>
      <c r="W6" s="21">
        <f t="shared" si="3"/>
        <v>842.92</v>
      </c>
      <c r="X6" s="22">
        <f>IF(X7="",NA(),X7)</f>
        <v>62.5</v>
      </c>
      <c r="Y6" s="22">
        <f t="shared" ref="Y6:AG6" si="4">IF(Y7="",NA(),Y7)</f>
        <v>68.77</v>
      </c>
      <c r="Z6" s="22">
        <f t="shared" si="4"/>
        <v>67.150000000000006</v>
      </c>
      <c r="AA6" s="22">
        <f t="shared" si="4"/>
        <v>65.5</v>
      </c>
      <c r="AB6" s="22">
        <f t="shared" si="4"/>
        <v>64.47</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1406.3</v>
      </c>
      <c r="BF6" s="22">
        <f t="shared" ref="BF6:BN6" si="7">IF(BF7="",NA(),BF7)</f>
        <v>1157.83</v>
      </c>
      <c r="BG6" s="22">
        <f t="shared" si="7"/>
        <v>1181.3499999999999</v>
      </c>
      <c r="BH6" s="22">
        <f t="shared" si="7"/>
        <v>1144.57</v>
      </c>
      <c r="BI6" s="22">
        <f t="shared" si="7"/>
        <v>1065.98</v>
      </c>
      <c r="BJ6" s="22">
        <f t="shared" si="7"/>
        <v>1018.52</v>
      </c>
      <c r="BK6" s="22">
        <f t="shared" si="7"/>
        <v>949.61</v>
      </c>
      <c r="BL6" s="22">
        <f t="shared" si="7"/>
        <v>918.84</v>
      </c>
      <c r="BM6" s="22">
        <f t="shared" si="7"/>
        <v>955.49</v>
      </c>
      <c r="BN6" s="22">
        <f t="shared" si="7"/>
        <v>1017.9</v>
      </c>
      <c r="BO6" s="21" t="str">
        <f>IF(BO7="","",IF(BO7="-","【-】","【"&amp;SUBSTITUTE(TEXT(BO7,"#,##0.00"),"-","△")&amp;"】"))</f>
        <v>【1,045.20】</v>
      </c>
      <c r="BP6" s="22">
        <f>IF(BP7="",NA(),BP7)</f>
        <v>56.77</v>
      </c>
      <c r="BQ6" s="22">
        <f t="shared" ref="BQ6:BY6" si="8">IF(BQ7="",NA(),BQ7)</f>
        <v>64.09</v>
      </c>
      <c r="BR6" s="22">
        <f t="shared" si="8"/>
        <v>57.87</v>
      </c>
      <c r="BS6" s="22">
        <f t="shared" si="8"/>
        <v>51.54</v>
      </c>
      <c r="BT6" s="22">
        <f t="shared" si="8"/>
        <v>46.9</v>
      </c>
      <c r="BU6" s="22">
        <f t="shared" si="8"/>
        <v>58.79</v>
      </c>
      <c r="BV6" s="22">
        <f t="shared" si="8"/>
        <v>58.41</v>
      </c>
      <c r="BW6" s="22">
        <f t="shared" si="8"/>
        <v>58.27</v>
      </c>
      <c r="BX6" s="22">
        <f t="shared" si="8"/>
        <v>55.15</v>
      </c>
      <c r="BY6" s="22">
        <f t="shared" si="8"/>
        <v>53.95</v>
      </c>
      <c r="BZ6" s="21" t="str">
        <f>IF(BZ7="","",IF(BZ7="-","【-】","【"&amp;SUBSTITUTE(TEXT(BZ7,"#,##0.00"),"-","△")&amp;"】"))</f>
        <v>【49.51】</v>
      </c>
      <c r="CA6" s="22">
        <f>IF(CA7="",NA(),CA7)</f>
        <v>215.93</v>
      </c>
      <c r="CB6" s="22">
        <f t="shared" ref="CB6:CJ6" si="9">IF(CB7="",NA(),CB7)</f>
        <v>232.13</v>
      </c>
      <c r="CC6" s="22">
        <f t="shared" si="9"/>
        <v>258.25</v>
      </c>
      <c r="CD6" s="22">
        <f t="shared" si="9"/>
        <v>291.57</v>
      </c>
      <c r="CE6" s="22">
        <f t="shared" si="9"/>
        <v>310.45999999999998</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56.13</v>
      </c>
      <c r="CM6" s="22">
        <f t="shared" ref="CM6:CU6" si="10">IF(CM7="",NA(),CM7)</f>
        <v>45.11</v>
      </c>
      <c r="CN6" s="22">
        <f t="shared" si="10"/>
        <v>45.11</v>
      </c>
      <c r="CO6" s="22">
        <f t="shared" si="10"/>
        <v>40.6</v>
      </c>
      <c r="CP6" s="22">
        <f t="shared" si="10"/>
        <v>42.74</v>
      </c>
      <c r="CQ6" s="22">
        <f t="shared" si="10"/>
        <v>56.04</v>
      </c>
      <c r="CR6" s="22">
        <f t="shared" si="10"/>
        <v>58.52</v>
      </c>
      <c r="CS6" s="22">
        <f t="shared" si="10"/>
        <v>58.88</v>
      </c>
      <c r="CT6" s="22">
        <f t="shared" si="10"/>
        <v>58.16</v>
      </c>
      <c r="CU6" s="22">
        <f t="shared" si="10"/>
        <v>55.9</v>
      </c>
      <c r="CV6" s="21" t="str">
        <f>IF(CV7="","",IF(CV7="-","【-】","【"&amp;SUBSTITUTE(TEXT(CV7,"#,##0.00"),"-","△")&amp;"】"))</f>
        <v>【55.00】</v>
      </c>
      <c r="CW6" s="22">
        <f>IF(CW7="",NA(),CW7)</f>
        <v>49.84</v>
      </c>
      <c r="CX6" s="22">
        <f t="shared" ref="CX6:DF6" si="11">IF(CX7="",NA(),CX7)</f>
        <v>60.4</v>
      </c>
      <c r="CY6" s="22">
        <f t="shared" si="11"/>
        <v>58.08</v>
      </c>
      <c r="CZ6" s="22">
        <f t="shared" si="11"/>
        <v>63.81</v>
      </c>
      <c r="DA6" s="22">
        <f t="shared" si="11"/>
        <v>58.94</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1.39</v>
      </c>
      <c r="EE6" s="22">
        <f t="shared" ref="EE6:EM6" si="14">IF(EE7="",NA(),EE7)</f>
        <v>1.65</v>
      </c>
      <c r="EF6" s="22">
        <f t="shared" si="14"/>
        <v>2.17</v>
      </c>
      <c r="EG6" s="22">
        <f t="shared" si="14"/>
        <v>0.94</v>
      </c>
      <c r="EH6" s="22">
        <f t="shared" si="14"/>
        <v>0.37</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393011</v>
      </c>
      <c r="D7" s="24">
        <v>47</v>
      </c>
      <c r="E7" s="24">
        <v>1</v>
      </c>
      <c r="F7" s="24">
        <v>0</v>
      </c>
      <c r="G7" s="24">
        <v>0</v>
      </c>
      <c r="H7" s="24" t="s">
        <v>97</v>
      </c>
      <c r="I7" s="24" t="s">
        <v>98</v>
      </c>
      <c r="J7" s="24" t="s">
        <v>99</v>
      </c>
      <c r="K7" s="24" t="s">
        <v>100</v>
      </c>
      <c r="L7" s="24" t="s">
        <v>101</v>
      </c>
      <c r="M7" s="24" t="s">
        <v>102</v>
      </c>
      <c r="N7" s="25" t="s">
        <v>103</v>
      </c>
      <c r="O7" s="25" t="s">
        <v>104</v>
      </c>
      <c r="P7" s="25">
        <v>96.38</v>
      </c>
      <c r="Q7" s="25">
        <v>2360</v>
      </c>
      <c r="R7" s="25">
        <v>2118</v>
      </c>
      <c r="S7" s="25">
        <v>74.02</v>
      </c>
      <c r="T7" s="25">
        <v>28.61</v>
      </c>
      <c r="U7" s="25">
        <v>2023</v>
      </c>
      <c r="V7" s="25">
        <v>2.4</v>
      </c>
      <c r="W7" s="25">
        <v>842.92</v>
      </c>
      <c r="X7" s="25">
        <v>62.5</v>
      </c>
      <c r="Y7" s="25">
        <v>68.77</v>
      </c>
      <c r="Z7" s="25">
        <v>67.150000000000006</v>
      </c>
      <c r="AA7" s="25">
        <v>65.5</v>
      </c>
      <c r="AB7" s="25">
        <v>64.47</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1406.3</v>
      </c>
      <c r="BF7" s="25">
        <v>1157.83</v>
      </c>
      <c r="BG7" s="25">
        <v>1181.3499999999999</v>
      </c>
      <c r="BH7" s="25">
        <v>1144.57</v>
      </c>
      <c r="BI7" s="25">
        <v>1065.98</v>
      </c>
      <c r="BJ7" s="25">
        <v>1018.52</v>
      </c>
      <c r="BK7" s="25">
        <v>949.61</v>
      </c>
      <c r="BL7" s="25">
        <v>918.84</v>
      </c>
      <c r="BM7" s="25">
        <v>955.49</v>
      </c>
      <c r="BN7" s="25">
        <v>1017.9</v>
      </c>
      <c r="BO7" s="25">
        <v>1045.2</v>
      </c>
      <c r="BP7" s="25">
        <v>56.77</v>
      </c>
      <c r="BQ7" s="25">
        <v>64.09</v>
      </c>
      <c r="BR7" s="25">
        <v>57.87</v>
      </c>
      <c r="BS7" s="25">
        <v>51.54</v>
      </c>
      <c r="BT7" s="25">
        <v>46.9</v>
      </c>
      <c r="BU7" s="25">
        <v>58.79</v>
      </c>
      <c r="BV7" s="25">
        <v>58.41</v>
      </c>
      <c r="BW7" s="25">
        <v>58.27</v>
      </c>
      <c r="BX7" s="25">
        <v>55.15</v>
      </c>
      <c r="BY7" s="25">
        <v>53.95</v>
      </c>
      <c r="BZ7" s="25">
        <v>49.51</v>
      </c>
      <c r="CA7" s="25">
        <v>215.93</v>
      </c>
      <c r="CB7" s="25">
        <v>232.13</v>
      </c>
      <c r="CC7" s="25">
        <v>258.25</v>
      </c>
      <c r="CD7" s="25">
        <v>291.57</v>
      </c>
      <c r="CE7" s="25">
        <v>310.45999999999998</v>
      </c>
      <c r="CF7" s="25">
        <v>298.25</v>
      </c>
      <c r="CG7" s="25">
        <v>303.27999999999997</v>
      </c>
      <c r="CH7" s="25">
        <v>303.81</v>
      </c>
      <c r="CI7" s="25">
        <v>310.26</v>
      </c>
      <c r="CJ7" s="25">
        <v>318.99</v>
      </c>
      <c r="CK7" s="25">
        <v>317.14</v>
      </c>
      <c r="CL7" s="25">
        <v>56.13</v>
      </c>
      <c r="CM7" s="25">
        <v>45.11</v>
      </c>
      <c r="CN7" s="25">
        <v>45.11</v>
      </c>
      <c r="CO7" s="25">
        <v>40.6</v>
      </c>
      <c r="CP7" s="25">
        <v>42.74</v>
      </c>
      <c r="CQ7" s="25">
        <v>56.04</v>
      </c>
      <c r="CR7" s="25">
        <v>58.52</v>
      </c>
      <c r="CS7" s="25">
        <v>58.88</v>
      </c>
      <c r="CT7" s="25">
        <v>58.16</v>
      </c>
      <c r="CU7" s="25">
        <v>55.9</v>
      </c>
      <c r="CV7" s="25">
        <v>55</v>
      </c>
      <c r="CW7" s="25">
        <v>49.84</v>
      </c>
      <c r="CX7" s="25">
        <v>60.4</v>
      </c>
      <c r="CY7" s="25">
        <v>58.08</v>
      </c>
      <c r="CZ7" s="25">
        <v>63.81</v>
      </c>
      <c r="DA7" s="25">
        <v>58.94</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1.39</v>
      </c>
      <c r="EE7" s="25">
        <v>1.65</v>
      </c>
      <c r="EF7" s="25">
        <v>2.17</v>
      </c>
      <c r="EG7" s="25">
        <v>0.94</v>
      </c>
      <c r="EH7" s="25">
        <v>0.37</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110</v>
      </c>
    </row>
    <row r="12" spans="1:144" x14ac:dyDescent="0.15">
      <c r="B12">
        <v>1</v>
      </c>
      <c r="C12">
        <v>1</v>
      </c>
      <c r="D12">
        <v>1</v>
      </c>
      <c r="E12">
        <v>1</v>
      </c>
      <c r="F12">
        <v>1</v>
      </c>
      <c r="G12" t="s">
        <v>111</v>
      </c>
    </row>
    <row r="13" spans="1:144" x14ac:dyDescent="0.15">
      <c r="B13" t="s">
        <v>112</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畑山</cp:lastModifiedBy>
  <dcterms:created xsi:type="dcterms:W3CDTF">2025-01-24T06:40:51Z</dcterms:created>
  <dcterms:modified xsi:type="dcterms:W3CDTF">2025-02-05T04:27:55Z</dcterms:modified>
  <cp:category/>
</cp:coreProperties>
</file>