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4ulVJV4fhM57hNxHivXeD8RiTkaQItiELXqmfTt1QyZj0+8r/HFw7q6vE/cnpuJPHnY2DFNrq7MK3CzuHscuA==" workbookSaltValue="J3eD/uP0KewkuCd49Coydw==" workbookSpinCount="100000"/>
  <bookViews>
    <workbookView xWindow="-120" yWindow="-120" windowWidth="29040" windowHeight="15840"/>
  </bookViews>
  <sheets>
    <sheet name="法非適用_観光施設・休養宿泊施設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<sst xmlns="http://schemas.openxmlformats.org/spreadsheetml/2006/main" xmlns:r="http://schemas.openxmlformats.org/officeDocument/2006/relationships" count="131" uniqueCount="131">
  <si>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2. 資産等の状況</t>
  </si>
  <si>
    <t>当該値</t>
    <rPh sb="0" eb="2">
      <t>トウガイ</t>
    </rPh>
    <rPh sb="2" eb="3">
      <t>チ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</si>
  <si>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</si>
  <si>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</si>
  <si>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経営比較分析表（令和5年度決算）</t>
    <rPh sb="8" eb="10">
      <t>レイワ</t>
    </rPh>
    <rPh sb="12" eb="13">
      <t>ド</t>
    </rPh>
    <rPh sb="13" eb="15">
      <t>ケッサン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</si>
  <si>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</si>
  <si>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</si>
  <si>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</si>
  <si>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</si>
  <si>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インターネットによる予約割合(％)</t>
    <rPh sb="10" eb="12">
      <t>ヨヤク</t>
    </rPh>
    <rPh sb="12" eb="14">
      <t>ワリアイ</t>
    </rPh>
    <phoneticPr fontId="1"/>
  </si>
  <si>
    <t>業務名</t>
    <rPh sb="2" eb="3">
      <t>メイ</t>
    </rPh>
    <phoneticPr fontId="1"/>
  </si>
  <si>
    <t>⑨施設の
資産価値(千円)</t>
  </si>
  <si>
    <t>事業名</t>
    <rPh sb="0" eb="2">
      <t>ジギョウ</t>
    </rPh>
    <rPh sb="2" eb="3">
      <t>メイ</t>
    </rPh>
    <phoneticPr fontId="1"/>
  </si>
  <si>
    <t>類似施設区分</t>
    <rPh sb="4" eb="6">
      <t>クブン</t>
    </rPh>
    <phoneticPr fontId="1"/>
  </si>
  <si>
    <t>トイレ洋式化率(％)</t>
    <rPh sb="3" eb="6">
      <t>ヨウシキカ</t>
    </rPh>
    <rPh sb="6" eb="7">
      <t>リツ</t>
    </rPh>
    <phoneticPr fontId="1"/>
  </si>
  <si>
    <t>客単価(円)</t>
    <rPh sb="0" eb="3">
      <t>キャクタンカ</t>
    </rPh>
    <rPh sb="4" eb="5">
      <t>エン</t>
    </rPh>
    <phoneticPr fontId="1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</si>
  <si>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1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</si>
  <si>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</si>
  <si>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</si>
  <si>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</si>
  <si>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1"/>
  </si>
  <si>
    <t>■</t>
  </si>
  <si>
    <t>基本情報</t>
    <rPh sb="0" eb="2">
      <t>キホン</t>
    </rPh>
    <rPh sb="2" eb="4">
      <t>ジョウホウ</t>
    </rPh>
    <phoneticPr fontId="1"/>
  </si>
  <si>
    <t>当該施設値（当該値）</t>
    <rPh sb="2" eb="4">
      <t>シセツ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</si>
  <si>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</si>
  <si>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宿泊定員数</t>
    <rPh sb="0" eb="2">
      <t>シュクハク</t>
    </rPh>
    <rPh sb="2" eb="5">
      <t>テイインスウ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</si>
  <si>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</si>
  <si>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</si>
  <si>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</si>
  <si>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2. 資産等の状況について</t>
    <rPh sb="3" eb="5">
      <t>シサン</t>
    </rPh>
    <rPh sb="5" eb="6">
      <t>トウ</t>
    </rPh>
    <rPh sb="7" eb="9">
      <t>ジョウキョウ</t>
    </rPh>
    <phoneticPr fontId="1"/>
  </si>
  <si>
    <t>建物延面積(㎡)</t>
    <rPh sb="0" eb="2">
      <t>タテモノ</t>
    </rPh>
    <rPh sb="2" eb="3">
      <t>エン</t>
    </rPh>
    <rPh sb="3" eb="5">
      <t>メンセキ</t>
    </rPh>
    <phoneticPr fontId="1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</si>
  <si>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1"/>
  </si>
  <si>
    <t>バリアフリー法の基準適合性</t>
  </si>
  <si>
    <t>　当施設は現在宿泊客の受け入れを行っていないため、数値が0となっている。</t>
  </si>
  <si>
    <t>②他会計補助金比率(％)</t>
  </si>
  <si>
    <t>表参照用</t>
    <rPh sb="0" eb="1">
      <t>ヒョウ</t>
    </rPh>
    <rPh sb="1" eb="4">
      <t>サンショウヨウ</t>
    </rPh>
    <phoneticPr fontId="1"/>
  </si>
  <si>
    <t>団体名</t>
    <rPh sb="0" eb="3">
      <t>ダンタイメイ</t>
    </rPh>
    <phoneticPr fontId="1"/>
  </si>
  <si>
    <t>⑪累積欠損金比率(％)</t>
  </si>
  <si>
    <t>Wi-Fi設置</t>
    <rPh sb="5" eb="7">
      <t>セッチ</t>
    </rPh>
    <phoneticPr fontId="1"/>
  </si>
  <si>
    <t>⑪</t>
  </si>
  <si>
    <t>①</t>
  </si>
  <si>
    <t>－</t>
  </si>
  <si>
    <t>項番</t>
    <rPh sb="0" eb="2">
      <t>コウバン</t>
    </rPh>
    <phoneticPr fontId="1"/>
  </si>
  <si>
    <t>類似施設平均値（平均値）</t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</si>
  <si>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</si>
  <si>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</si>
  <si>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</si>
  <si>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⑫企業債残高対料金収入比率(％)</t>
  </si>
  <si>
    <t>分析欄</t>
    <rPh sb="0" eb="2">
      <t>ブンセキ</t>
    </rPh>
    <rPh sb="2" eb="3">
      <t>ラン</t>
    </rPh>
    <phoneticPr fontId="1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</si>
  <si>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</si>
  <si>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1.収益等の状況</t>
  </si>
  <si>
    <t>3.利用の状況</t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</si>
  <si>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</si>
  <si>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</si>
  <si>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</si>
  <si>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⑥</t>
  </si>
  <si>
    <t>全体総括</t>
    <rPh sb="0" eb="2">
      <t>ゼンタイ</t>
    </rPh>
    <rPh sb="2" eb="4">
      <t>ソウカツ</t>
    </rPh>
    <phoneticPr fontId="1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</si>
  <si>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1"/>
  </si>
  <si>
    <t>⑦</t>
  </si>
  <si>
    <t>全国平均</t>
    <rPh sb="0" eb="2">
      <t>ゼンコク</t>
    </rPh>
    <rPh sb="2" eb="4">
      <t>ヘイキン</t>
    </rPh>
    <phoneticPr fontId="1"/>
  </si>
  <si>
    <t>⑨</t>
  </si>
  <si>
    <t>②</t>
  </si>
  <si>
    <t>③</t>
  </si>
  <si>
    <t>市町村(N-4)</t>
  </si>
  <si>
    <t>⑤</t>
  </si>
  <si>
    <t>⑥売上高ＧＯＰ比率(％)</t>
  </si>
  <si>
    <t>③宿泊者一人当たりの他会計補助金額(円)</t>
  </si>
  <si>
    <t>⑧</t>
  </si>
  <si>
    <t>中項目</t>
    <rPh sb="0" eb="1">
      <t>チュウ</t>
    </rPh>
    <rPh sb="1" eb="3">
      <t>コウモク</t>
    </rPh>
    <phoneticPr fontId="1"/>
  </si>
  <si>
    <t>⑩</t>
  </si>
  <si>
    <t>⑫</t>
  </si>
  <si>
    <t>年度</t>
    <rPh sb="0" eb="2">
      <t>ネンド</t>
    </rPh>
    <phoneticPr fontId="1"/>
  </si>
  <si>
    <t>類似施設平均(N-3)</t>
  </si>
  <si>
    <t>団体CD</t>
    <rPh sb="0" eb="2">
      <t>ダンタイ</t>
    </rPh>
    <phoneticPr fontId="1"/>
  </si>
  <si>
    <t>業務CD</t>
    <rPh sb="0" eb="2">
      <t>ギョウム</t>
    </rPh>
    <phoneticPr fontId="1"/>
  </si>
  <si>
    <t>施設CD</t>
    <rPh sb="0" eb="2">
      <t>シセツ</t>
    </rPh>
    <phoneticPr fontId="1"/>
  </si>
  <si>
    <t>④定員稼働率(％)</t>
  </si>
  <si>
    <t>類似施設平均(N)</t>
  </si>
  <si>
    <t>⑤売上高人件費比率(％)</t>
  </si>
  <si>
    <t>⑦ＥＢＩＴＤＡ(千円)</t>
  </si>
  <si>
    <t>⑧有形固定資産減価償却率(％)</t>
  </si>
  <si>
    <t>⑩設備投資
見込額(千円)</t>
  </si>
  <si>
    <t>⑬施設と周辺地域の宿泊客数動向</t>
  </si>
  <si>
    <t>小項目</t>
    <rPh sb="0" eb="3">
      <t>ショウコウモク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</si>
  <si>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</si>
  <si>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2">
      <t>ギョウム</t>
    </rPh>
    <rPh sb="2" eb="4">
      <t>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</si>
  <si>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</si>
  <si>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</si>
  <si>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</si>
  <si>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</si>
  <si>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インターネットによる予約割合</t>
    <rPh sb="10" eb="12">
      <t>ヨヤク</t>
    </rPh>
    <rPh sb="12" eb="14">
      <t>ワリアイ</t>
    </rPh>
    <phoneticPr fontId="1"/>
  </si>
  <si>
    <t>建物延面積</t>
    <rPh sb="0" eb="2">
      <t>タテモノ</t>
    </rPh>
    <rPh sb="2" eb="3">
      <t>エン</t>
    </rPh>
    <rPh sb="3" eb="5">
      <t>メンセキ</t>
    </rPh>
    <phoneticPr fontId="1"/>
  </si>
  <si>
    <t>実質客単価</t>
    <rPh sb="0" eb="2">
      <t>ジッシツ</t>
    </rPh>
    <rPh sb="2" eb="5">
      <t>キャクタンカ</t>
    </rPh>
    <phoneticPr fontId="1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</si>
  <si>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1"/>
  </si>
  <si>
    <t>トイレ洋式化率</t>
    <rPh sb="3" eb="6">
      <t>ヨウシキカ</t>
    </rPh>
    <rPh sb="6" eb="7">
      <t>リツ</t>
    </rPh>
    <phoneticPr fontId="1"/>
  </si>
  <si>
    <t>当該値(N-4)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</si>
  <si>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</si>
  <si>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</si>
  <si>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</si>
  <si>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</si>
  <si>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</si>
  <si>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</si>
  <si>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</si>
  <si>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全国平均</t>
  </si>
  <si>
    <t>公営企業(N-4)</t>
  </si>
  <si>
    <t>公営企業(N-3)</t>
  </si>
  <si>
    <t>公営企業(N-2)</t>
  </si>
  <si>
    <t>公営企業(N-1)</t>
  </si>
  <si>
    <t>公営企業(N)</t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</si>
  <si>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</si>
  <si>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</si>
  <si>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</si>
  <si>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</si>
  <si>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1"/>
  </si>
  <si>
    <t xml:space="preserve"> </t>
  </si>
  <si>
    <t>高知県　東洋町</t>
  </si>
  <si>
    <t>自然休養村</t>
  </si>
  <si>
    <t>法非適用</t>
  </si>
  <si>
    <t>観光施設事業</t>
  </si>
  <si>
    <t>休養宿泊施設</t>
  </si>
  <si>
    <t>Ａ１Ｂ１</t>
  </si>
  <si>
    <t>該当数値なし</t>
  </si>
  <si>
    <t>無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</si>
  <si>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</si>
  <si>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</si>
  <si>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</si>
  <si>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</si>
  <si>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</si>
  <si>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①収益的収支比率、⑥売上高GOP、⑦EBITDA
　いずれの数値も非常に低い水準で推移していたが、民間に貸出し使用料をもらったため収益的収支比率が上がった。
③宿泊者一人当りの他会計補助金額、④定員稼働率
当施設は現在宿泊客の受け入れを行っていないため、数値が0となっている。</t>
    <rPh sb="49" eb="51">
      <t>ミンカン</t>
    </rPh>
    <rPh sb="52" eb="54">
      <t>カシダ</t>
    </rPh>
    <rPh sb="55" eb="58">
      <t>シヨウリョウ</t>
    </rPh>
    <rPh sb="65" eb="68">
      <t>シュウエキテキ</t>
    </rPh>
    <rPh sb="68" eb="70">
      <t>シュウシ</t>
    </rPh>
    <rPh sb="70" eb="72">
      <t>ヒリツ</t>
    </rPh>
    <rPh sb="73" eb="74">
      <t>ア</t>
    </rPh>
    <phoneticPr fontId="1"/>
  </si>
  <si>
    <t>現在は、施設の老朽化により、宿泊施設としての運用はしていない。令和７年度の改修についても、入浴施設の改修を行う予定である。周辺の宿泊施設やキャンプ場との役割分担などの整理し、今後の当該施設のあり方について検討していく必要がある。</t>
    <rPh sb="0" eb="2">
      <t>ゲンザイ</t>
    </rPh>
    <rPh sb="4" eb="6">
      <t>シセツ</t>
    </rPh>
    <rPh sb="7" eb="10">
      <t>ロウキュウカ</t>
    </rPh>
    <rPh sb="14" eb="16">
      <t>シュクハク</t>
    </rPh>
    <rPh sb="16" eb="18">
      <t>シセツ</t>
    </rPh>
    <rPh sb="22" eb="24">
      <t>ウンヨウ</t>
    </rPh>
    <rPh sb="31" eb="33">
      <t>レイワ</t>
    </rPh>
    <rPh sb="34" eb="36">
      <t>ネンド</t>
    </rPh>
    <rPh sb="37" eb="39">
      <t>カイシュウ</t>
    </rPh>
    <rPh sb="45" eb="47">
      <t>ニュウヨク</t>
    </rPh>
    <rPh sb="47" eb="49">
      <t>シセツ</t>
    </rPh>
    <rPh sb="50" eb="52">
      <t>カイシュウ</t>
    </rPh>
    <rPh sb="53" eb="54">
      <t>オコナ</t>
    </rPh>
    <rPh sb="55" eb="57">
      <t>ヨテイ</t>
    </rPh>
    <rPh sb="61" eb="63">
      <t>シュウヘン</t>
    </rPh>
    <rPh sb="64" eb="66">
      <t>シュクハク</t>
    </rPh>
    <rPh sb="66" eb="68">
      <t>シセツ</t>
    </rPh>
    <rPh sb="73" eb="74">
      <t>ジョウ</t>
    </rPh>
    <rPh sb="76" eb="78">
      <t>ヤクワリ</t>
    </rPh>
    <rPh sb="78" eb="80">
      <t>ブンタン</t>
    </rPh>
    <rPh sb="83" eb="85">
      <t>セイリ</t>
    </rPh>
    <rPh sb="87" eb="89">
      <t>コンゴ</t>
    </rPh>
    <rPh sb="90" eb="92">
      <t>トウガイ</t>
    </rPh>
    <rPh sb="92" eb="94">
      <t>シセツ</t>
    </rPh>
    <rPh sb="97" eb="98">
      <t>カタ</t>
    </rPh>
    <rPh sb="102" eb="104">
      <t>ケントウ</t>
    </rPh>
    <rPh sb="108" eb="110">
      <t>ヒツヨウ</t>
    </rPh>
    <phoneticPr fontId="1"/>
  </si>
  <si>
    <r>
      <t>⑩設備投資見込額
　</t>
    </r>
    <r>
      <rPr>
        <sz val="11"/>
        <color theme="1"/>
        <rFont val="ＭＳ ゴシック"/>
      </rPr>
      <t>現在のところ、令和７年度に改修を行い、令和８年度夏頃に事業を再開する予定。
⑪累積欠損金比率・⑫企業債残高対料金収入比率
　欠損金や企業債残高は発生していない。</t>
    </r>
    <rPh sb="17" eb="19">
      <t>レイワ</t>
    </rPh>
    <rPh sb="20" eb="22">
      <t>ネンド</t>
    </rPh>
    <rPh sb="23" eb="25">
      <t>カイシュウ</t>
    </rPh>
    <rPh sb="26" eb="27">
      <t>オコナ</t>
    </rPh>
    <rPh sb="29" eb="31">
      <t>レイワ</t>
    </rPh>
    <rPh sb="32" eb="34">
      <t>ネンド</t>
    </rPh>
    <rPh sb="34" eb="35">
      <t>ナツ</t>
    </rPh>
    <rPh sb="35" eb="36">
      <t>ゴロ</t>
    </rPh>
    <rPh sb="37" eb="39">
      <t>ジギョウ</t>
    </rPh>
    <rPh sb="40" eb="42">
      <t>サイカイ</t>
    </rPh>
    <rPh sb="44" eb="46">
      <t>ヨテイ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</si>
</sst>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.0;&quot;△ &quot;#,##0.0"/>
    <numFmt numFmtId="177" formatCode="gee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#,##0.0_ "/>
    <numFmt numFmtId="183" formatCode="#,##0.00;&quot;△&quot;#,##0.00"/>
    <numFmt numFmtId="184" formatCode="#,##0.00%;&quot;△&quot;#,##0.00%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176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2" fillId="2" borderId="10" xfId="0" applyFont="1" applyFill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176" fontId="3" fillId="0" borderId="10" xfId="0" applyNumberFormat="1" applyFont="1" applyBorder="1" applyAlignment="1" applyProtection="1">
      <alignment horizontal="center" vertical="center" shrinkToFit="1"/>
      <protection hidden="1"/>
    </xf>
    <xf numFmtId="179" fontId="3" fillId="0" borderId="3" xfId="0" applyNumberFormat="1" applyFont="1" applyBorder="1" applyAlignment="1" applyProtection="1">
      <alignment horizontal="center" vertical="center" shrinkToFit="1"/>
      <protection hidden="1"/>
    </xf>
    <xf numFmtId="179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Protection="1">
      <alignment vertical="center"/>
      <protection hidden="1"/>
    </xf>
    <xf numFmtId="0" fontId="2" fillId="0" borderId="11" xfId="0" applyFont="1" applyBorder="1" applyAlignment="1">
      <alignment horizontal="center" vertical="center" shrinkToFit="1"/>
    </xf>
    <xf numFmtId="179" fontId="5" fillId="0" borderId="11" xfId="1" applyNumberFormat="1" applyFont="1" applyBorder="1" applyAlignment="1" applyProtection="1">
      <alignment horizontal="center" vertical="center" shrinkToFit="1"/>
      <protection hidden="1"/>
    </xf>
    <xf numFmtId="179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179" fontId="3" fillId="0" borderId="11" xfId="0" applyNumberFormat="1" applyFont="1" applyBorder="1" applyAlignment="1" applyProtection="1">
      <alignment horizontal="center" vertical="center" shrinkToFit="1"/>
      <protection hidden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176" fontId="3" fillId="0" borderId="11" xfId="0" applyNumberFormat="1" applyFont="1" applyBorder="1" applyAlignment="1" applyProtection="1">
      <alignment horizontal="center" vertical="center" shrinkToFit="1"/>
      <protection hidden="1"/>
    </xf>
    <xf numFmtId="180" fontId="8" fillId="0" borderId="12" xfId="0" applyNumberFormat="1" applyFont="1" applyBorder="1" applyAlignment="1" applyProtection="1">
      <alignment horizontal="center" vertical="center" shrinkToFit="1"/>
      <protection hidden="1"/>
    </xf>
    <xf numFmtId="180" fontId="8" fillId="0" borderId="13" xfId="0" applyNumberFormat="1" applyFont="1" applyBorder="1" applyAlignment="1" applyProtection="1">
      <alignment horizontal="center" vertical="center" shrinkToFit="1"/>
      <protection hidden="1"/>
    </xf>
    <xf numFmtId="180" fontId="8" fillId="0" borderId="14" xfId="0" applyNumberFormat="1" applyFont="1" applyBorder="1" applyAlignment="1" applyProtection="1">
      <alignment horizontal="center" vertical="center" shrinkToFit="1"/>
      <protection hidden="1"/>
    </xf>
    <xf numFmtId="38" fontId="5" fillId="0" borderId="0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top" shrinkToFi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11" xfId="0" applyFill="1" applyBorder="1">
      <alignment vertical="center"/>
    </xf>
    <xf numFmtId="0" fontId="0" fillId="4" borderId="11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1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0" fillId="0" borderId="11" xfId="0" applyNumberForma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5" borderId="11" xfId="1" applyNumberFormat="1" applyFont="1" applyFill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180" fontId="0" fillId="5" borderId="11" xfId="1" applyNumberFormat="1" applyFont="1" applyFill="1" applyBorder="1" applyAlignment="1">
      <alignment vertical="center" shrinkToFit="1"/>
    </xf>
    <xf numFmtId="179" fontId="0" fillId="0" borderId="11" xfId="1" applyNumberFormat="1" applyFont="1" applyBorder="1" applyAlignment="1">
      <alignment vertical="center" shrinkToFit="1"/>
    </xf>
    <xf numFmtId="179" fontId="0" fillId="5" borderId="11" xfId="1" applyNumberFormat="1" applyFont="1" applyFill="1" applyBorder="1" applyAlignment="1">
      <alignment vertical="center" shrinkToFit="1"/>
    </xf>
    <xf numFmtId="38" fontId="0" fillId="5" borderId="11" xfId="1" applyNumberFormat="1" applyFont="1" applyFill="1" applyBorder="1" applyAlignment="1">
      <alignment vertical="center" shrinkToFit="1"/>
    </xf>
    <xf numFmtId="38" fontId="0" fillId="0" borderId="11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182" fontId="0" fillId="5" borderId="11" xfId="1" applyNumberFormat="1" applyFont="1" applyFill="1" applyBorder="1" applyAlignment="1">
      <alignment vertical="center" shrinkToFit="1"/>
    </xf>
    <xf numFmtId="182" fontId="0" fillId="0" borderId="11" xfId="1" applyNumberFormat="1" applyFont="1" applyBorder="1" applyAlignment="1">
      <alignment vertical="center" shrinkToFi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1" xfId="1" applyNumberFormat="1" applyFont="1" applyFill="1" applyBorder="1" applyAlignment="1">
      <alignment vertical="center" shrinkToFit="1"/>
    </xf>
    <xf numFmtId="178" fontId="0" fillId="0" borderId="11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80" fontId="0" fillId="0" borderId="11" xfId="1" applyNumberFormat="1" applyFont="1" applyBorder="1" applyAlignment="1">
      <alignment vertical="center" shrinkToFit="1"/>
    </xf>
    <xf numFmtId="183" fontId="0" fillId="0" borderId="0" xfId="1" applyNumberFormat="1" applyFont="1" applyFill="1" applyBorder="1" applyAlignment="1">
      <alignment vertical="center" shrinkToFit="1"/>
    </xf>
    <xf numFmtId="178" fontId="0" fillId="0" borderId="11" xfId="0" applyNumberFormat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0" fontId="0" fillId="3" borderId="0" xfId="0" applyFill="1" applyAlignment="1">
      <alignment horizontal="left" vertical="center"/>
    </xf>
    <xf numFmtId="184" fontId="0" fillId="5" borderId="11" xfId="1" applyNumberFormat="1" applyFont="1" applyFill="1" applyBorder="1" applyAlignment="1">
      <alignment vertical="center" shrinkToFit="1"/>
    </xf>
    <xf numFmtId="184" fontId="0" fillId="0" borderId="11" xfId="1" applyNumberFormat="1" applyFont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53005618543206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#,##0;"△"#,##0</c:formatCode>
                <c:ptCount val="5"/>
                <c:pt idx="0">
                  <c:v>3122</c:v>
                </c:pt>
                <c:pt idx="1">
                  <c:v>200830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17632962120144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1.1599999999999999e-002</c:v>
                </c:pt>
                <c:pt idx="1">
                  <c:v>5.0000000000000001e-003</c:v>
                </c:pt>
                <c:pt idx="2">
                  <c:v>3.8999999999999998e-003</c:v>
                </c:pt>
                <c:pt idx="3">
                  <c:v>5.1000000000000004e-003</c:v>
                </c:pt>
                <c:pt idx="4">
                  <c:v>2.0999999999999999e-003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.00%;&quot;△&quot;#,##0.00%" sourceLinked="1"/>
        <c:majorTickMark val="none"/>
        <c:minorTickMark val="none"/>
        <c:tickLblPos val="low"/>
        <c:spPr>
          <a:noFill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0%;&quot;△&quot;#,##0.00%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002"/>
          <c:w val="1"/>
          <c:h val="6.5309163590323571e-002"/>
        </c:manualLayout>
      </c:layout>
      <c:overlay val="0"/>
      <c:spPr>
        <a:noFill/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  <a:latin typeface="ＭＳ ゴシック"/>
              <a:ea typeface="ＭＳ ゴシック"/>
            </a:defRPr>
          </a:pPr>
          <a:endParaRPr lang="ja-JP" altLang="en-US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  <a:latin typeface="+mj-ea"/>
          <a:ea typeface="+mj-ea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63.8</c:v>
                </c:pt>
                <c:pt idx="2">
                  <c:v>72.7</c:v>
                </c:pt>
                <c:pt idx="3">
                  <c:v>75.3</c:v>
                </c:pt>
                <c:pt idx="4">
                  <c:v>44.3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31.3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23.8</c:v>
                </c:pt>
                <c:pt idx="2">
                  <c:v>27.3</c:v>
                </c:pt>
                <c:pt idx="3">
                  <c:v>24.7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88.4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-1975</c:v>
                </c:pt>
                <c:pt idx="1">
                  <c:v>-1894</c:v>
                </c:pt>
                <c:pt idx="2">
                  <c:v>-1738</c:v>
                </c:pt>
                <c:pt idx="3">
                  <c:v>-2274</c:v>
                </c:pt>
                <c:pt idx="4">
                  <c:v>-1299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#,##0;"△"#,##0</c:formatCode>
                <c:ptCount val="5"/>
                <c:pt idx="0">
                  <c:v>-18007</c:v>
                </c:pt>
                <c:pt idx="1">
                  <c:v>-27446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-244.7</c:v>
                </c:pt>
                <c:pt idx="1">
                  <c:v>-319.89999999999998</c:v>
                </c:pt>
                <c:pt idx="2">
                  <c:v>-266.7</c:v>
                </c:pt>
                <c:pt idx="3">
                  <c:v>-305</c:v>
                </c:pt>
                <c:pt idx="4">
                  <c:v>-79.5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-73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111.7</c:v>
                </c:pt>
                <c:pt idx="3">
                  <c:v>95.6</c:v>
                </c:pt>
                <c:pt idx="4">
                  <c:v>45.3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292.8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798007665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13.3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116532747984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データ!$EA$6:$EE$6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11.4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190</xdr:col>
      <xdr:colOff>41275</xdr:colOff>
      <xdr:row>16</xdr:row>
      <xdr:rowOff>11430</xdr:rowOff>
    </xdr:from>
    <xdr:to xmlns:xdr="http://schemas.openxmlformats.org/drawingml/2006/spreadsheetDrawing">
      <xdr:col>273</xdr:col>
      <xdr:colOff>39370</xdr:colOff>
      <xdr:row>32</xdr:row>
      <xdr:rowOff>156845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99</xdr:col>
      <xdr:colOff>3810</xdr:colOff>
      <xdr:row>16</xdr:row>
      <xdr:rowOff>11430</xdr:rowOff>
    </xdr:from>
    <xdr:to xmlns:xdr="http://schemas.openxmlformats.org/drawingml/2006/spreadsheetDrawing">
      <xdr:col>182</xdr:col>
      <xdr:colOff>1905</xdr:colOff>
      <xdr:row>32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16</xdr:row>
      <xdr:rowOff>11430</xdr:rowOff>
    </xdr:from>
    <xdr:to xmlns:xdr="http://schemas.openxmlformats.org/drawingml/2006/spreadsheetDrawing">
      <xdr:col>90</xdr:col>
      <xdr:colOff>9525</xdr:colOff>
      <xdr:row>32</xdr:row>
      <xdr:rowOff>156845</xdr:rowOff>
    </xdr:to>
    <xdr:graphicFrame macro="">
      <xdr:nvGraphicFramePr>
        <xdr:cNvPr id="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282</xdr:col>
      <xdr:colOff>33655</xdr:colOff>
      <xdr:row>38</xdr:row>
      <xdr:rowOff>0</xdr:rowOff>
    </xdr:from>
    <xdr:to xmlns:xdr="http://schemas.openxmlformats.org/drawingml/2006/spreadsheetDrawing">
      <xdr:col>365</xdr:col>
      <xdr:colOff>31750</xdr:colOff>
      <xdr:row>54</xdr:row>
      <xdr:rowOff>145415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190</xdr:col>
      <xdr:colOff>41275</xdr:colOff>
      <xdr:row>38</xdr:row>
      <xdr:rowOff>11430</xdr:rowOff>
    </xdr:from>
    <xdr:to xmlns:xdr="http://schemas.openxmlformats.org/drawingml/2006/spreadsheetDrawing">
      <xdr:col>273</xdr:col>
      <xdr:colOff>39370</xdr:colOff>
      <xdr:row>54</xdr:row>
      <xdr:rowOff>156845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99</xdr:col>
      <xdr:colOff>3810</xdr:colOff>
      <xdr:row>38</xdr:row>
      <xdr:rowOff>11430</xdr:rowOff>
    </xdr:from>
    <xdr:to xmlns:xdr="http://schemas.openxmlformats.org/drawingml/2006/spreadsheetDrawing">
      <xdr:col>182</xdr:col>
      <xdr:colOff>1905</xdr:colOff>
      <xdr:row>54</xdr:row>
      <xdr:rowOff>156845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38</xdr:row>
      <xdr:rowOff>11430</xdr:rowOff>
    </xdr:from>
    <xdr:to xmlns:xdr="http://schemas.openxmlformats.org/drawingml/2006/spreadsheetDrawing">
      <xdr:col>90</xdr:col>
      <xdr:colOff>9525</xdr:colOff>
      <xdr:row>54</xdr:row>
      <xdr:rowOff>156845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282</xdr:col>
      <xdr:colOff>33655</xdr:colOff>
      <xdr:row>62</xdr:row>
      <xdr:rowOff>0</xdr:rowOff>
    </xdr:from>
    <xdr:to xmlns:xdr="http://schemas.openxmlformats.org/drawingml/2006/spreadsheetDrawing">
      <xdr:col>365</xdr:col>
      <xdr:colOff>31750</xdr:colOff>
      <xdr:row>78</xdr:row>
      <xdr:rowOff>145415</xdr:rowOff>
    </xdr:to>
    <xdr:graphicFrame macro="">
      <xdr:nvGraphicFramePr>
        <xdr:cNvPr id="9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190</xdr:col>
      <xdr:colOff>41275</xdr:colOff>
      <xdr:row>62</xdr:row>
      <xdr:rowOff>11430</xdr:rowOff>
    </xdr:from>
    <xdr:to xmlns:xdr="http://schemas.openxmlformats.org/drawingml/2006/spreadsheetDrawing">
      <xdr:col>273</xdr:col>
      <xdr:colOff>39370</xdr:colOff>
      <xdr:row>78</xdr:row>
      <xdr:rowOff>156845</xdr:rowOff>
    </xdr:to>
    <xdr:graphicFrame macro="">
      <xdr:nvGraphicFramePr>
        <xdr:cNvPr id="10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62</xdr:row>
      <xdr:rowOff>11430</xdr:rowOff>
    </xdr:from>
    <xdr:to xmlns:xdr="http://schemas.openxmlformats.org/drawingml/2006/spreadsheetDrawing">
      <xdr:col>90</xdr:col>
      <xdr:colOff>9525</xdr:colOff>
      <xdr:row>78</xdr:row>
      <xdr:rowOff>156845</xdr:rowOff>
    </xdr:to>
    <xdr:graphicFrame macro="">
      <xdr:nvGraphicFramePr>
        <xdr:cNvPr id="11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284</xdr:col>
      <xdr:colOff>28575</xdr:colOff>
      <xdr:row>16</xdr:row>
      <xdr:rowOff>0</xdr:rowOff>
    </xdr:from>
    <xdr:to xmlns:xdr="http://schemas.openxmlformats.org/drawingml/2006/spreadsheetDrawing">
      <xdr:col>365</xdr:col>
      <xdr:colOff>29845</xdr:colOff>
      <xdr:row>32</xdr:row>
      <xdr:rowOff>145415</xdr:rowOff>
    </xdr:to>
    <xdr:graphicFrame macro="">
      <xdr:nvGraphicFramePr>
        <xdr:cNvPr id="12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13970</xdr:colOff>
      <xdr:row>63</xdr:row>
      <xdr:rowOff>102870</xdr:rowOff>
    </xdr:from>
    <xdr:to xmlns:xdr="http://schemas.openxmlformats.org/drawingml/2006/spreadsheetDrawing">
      <xdr:col>90</xdr:col>
      <xdr:colOff>9525</xdr:colOff>
      <xdr:row>78</xdr:row>
      <xdr:rowOff>149860</xdr:rowOff>
    </xdr:to>
    <xdr:sp macro="" textlink="">
      <xdr:nvSpPr>
        <xdr:cNvPr id="13" name="テキスト ボックス 12"/>
        <xdr:cNvSpPr txBox="1"/>
      </xdr:nvSpPr>
      <xdr:spPr>
        <a:xfrm>
          <a:off x="518795" y="10951845"/>
          <a:ext cx="394843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190</xdr:col>
      <xdr:colOff>37465</xdr:colOff>
      <xdr:row>63</xdr:row>
      <xdr:rowOff>102870</xdr:rowOff>
    </xdr:from>
    <xdr:to xmlns:xdr="http://schemas.openxmlformats.org/drawingml/2006/spreadsheetDrawing">
      <xdr:col>273</xdr:col>
      <xdr:colOff>38100</xdr:colOff>
      <xdr:row>78</xdr:row>
      <xdr:rowOff>149860</xdr:rowOff>
    </xdr:to>
    <xdr:sp macro="" textlink="">
      <xdr:nvSpPr>
        <xdr:cNvPr id="14" name="テキスト ボックス 13"/>
        <xdr:cNvSpPr txBox="1"/>
      </xdr:nvSpPr>
      <xdr:spPr>
        <a:xfrm>
          <a:off x="9257665" y="10951845"/>
          <a:ext cx="395351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L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'法非適用_観光施設・休養宿泊施設事業'!$I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1.125e-002</cdr:y>
    </cdr:from>
    <cdr:to>
      <cdr:x>1</cdr:x>
      <cdr:y>9.2749999999999999e-002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496"/>
          <a:ext cx="3858895" cy="235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/>
              <a:ea typeface="ＭＳ ゴシック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D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【67,941】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7.4999999999999997e-002</cdr:y>
    </cdr:from>
    <cdr:to>
      <cdr:x>1</cdr:x>
      <cdr:y>0.15875</cdr:y>
    </cdr:to>
    <cdr:sp macro="" textlink="'法非適用_観光施設・休養宿泊施設事業'!$C$88">
      <cdr:nvSpPr>
        <cdr:cNvPr id="2" name="テキスト ボックス 17"/>
        <cdr:cNvSpPr txBox="1"/>
      </cdr:nvSpPr>
      <cdr:spPr>
        <a:xfrm xmlns:a="http://schemas.openxmlformats.org/drawingml/2006/main">
          <a:off x="3208187" y="216646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【30.4】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0.8085</cdr:x>
      <cdr:y>7.1249999999999994e-002</cdr:y>
    </cdr:from>
    <cdr:to>
      <cdr:x>0.99624999999999997</cdr:x>
      <cdr:y>0.15475</cdr:y>
    </cdr:to>
    <cdr:sp macro="" textlink="'法非適用_観光施設・休養宿泊施設事業'!$B$88">
      <cdr:nvSpPr>
        <cdr:cNvPr id="2" name="テキスト ボックス 17"/>
        <cdr:cNvSpPr txBox="1"/>
      </cdr:nvSpPr>
      <cdr:spPr>
        <a:xfrm xmlns:a="http://schemas.openxmlformats.org/drawingml/2006/main">
          <a:off x="3194359" y="205813"/>
          <a:ext cx="74179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【120.7】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'法非適用_観光施設・休養宿泊施設事業'!$H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【△15,770】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6.4500000000000002e-002</cdr:y>
    </cdr:from>
    <cdr:to>
      <cdr:x>1</cdr:x>
      <cdr:y>0.14799999999999999</cdr:y>
    </cdr:to>
    <cdr:sp macro="" textlink="'法非適用_観光施設・休養宿泊施設事業'!$G$88">
      <cdr:nvSpPr>
        <cdr:cNvPr id="2" name="テキスト ボックス 17"/>
        <cdr:cNvSpPr txBox="1"/>
      </cdr:nvSpPr>
      <cdr:spPr>
        <a:xfrm xmlns:a="http://schemas.openxmlformats.org/drawingml/2006/main">
          <a:off x="3208187" y="186315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【△26.7】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F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【53.2】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6.7750000000000005e-002</cdr:y>
    </cdr:from>
    <cdr:to>
      <cdr:x>1</cdr:x>
      <cdr:y>0.1515</cdr:y>
    </cdr:to>
    <cdr:sp macro="" textlink="'法非適用_観光施設・休養宿泊施設事業'!$E$88">
      <cdr:nvSpPr>
        <cdr:cNvPr id="2" name="テキスト ボックス 17"/>
        <cdr:cNvSpPr txBox="1"/>
      </cdr:nvSpPr>
      <cdr:spPr>
        <a:xfrm xmlns:a="http://schemas.openxmlformats.org/drawingml/2006/main">
          <a:off x="3208187" y="195703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M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NI15" sqref="NI15:NW30"/>
    </sheetView>
  </sheetViews>
  <sheetFormatPr defaultColWidth="2.625" defaultRowHeight="13.5"/>
  <cols>
    <col min="2" max="2" width="0.875" customWidth="1"/>
    <col min="3" max="371" width="0.625" customWidth="1"/>
    <col min="373" max="387" width="3.125" customWidth="1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</row>
    <row r="3" spans="1:387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spans="1:387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spans="1:387" ht="9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spans="1:387" ht="18.75" customHeight="1">
      <c r="A6" s="2"/>
      <c r="B6" s="6" t="str">
        <f>データ!H6&amp;"　"&amp;データ!I6</f>
        <v>高知県東洋町　自然休養村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spans="1:387" ht="18.75" customHeight="1">
      <c r="A7" s="2"/>
      <c r="B7" s="7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30"/>
      <c r="AQ7" s="7" t="s">
        <v>2</v>
      </c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30"/>
      <c r="CF7" s="7" t="s">
        <v>12</v>
      </c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30"/>
      <c r="DU7" s="39" t="s">
        <v>13</v>
      </c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 t="s">
        <v>5</v>
      </c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39" t="s">
        <v>15</v>
      </c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 t="s">
        <v>17</v>
      </c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 t="s">
        <v>9</v>
      </c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5"/>
      <c r="NI7" s="59" t="s">
        <v>18</v>
      </c>
      <c r="NJ7" s="68"/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78"/>
    </row>
    <row r="8" spans="1:387" ht="18.75" customHeight="1">
      <c r="A8" s="2"/>
      <c r="B8" s="8" t="str">
        <f>データ!J7</f>
        <v>法非適用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31"/>
      <c r="AQ8" s="8" t="str">
        <f>データ!K7</f>
        <v>観光施設事業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31"/>
      <c r="CF8" s="8" t="str">
        <f>データ!L7</f>
        <v>休養宿泊施設</v>
      </c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31"/>
      <c r="DU8" s="40" t="str">
        <f>データ!M7</f>
        <v>Ａ１Ｂ１</v>
      </c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 t="str">
        <f>データ!N7</f>
        <v>非設置</v>
      </c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41" t="str">
        <f>データ!S7</f>
        <v>-</v>
      </c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0" t="str">
        <f>データ!T7</f>
        <v>無</v>
      </c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  <c r="LM8" s="40"/>
      <c r="LN8" s="40"/>
      <c r="LO8" s="48" t="str">
        <f>データ!U7</f>
        <v>-</v>
      </c>
      <c r="LP8" s="48"/>
      <c r="LQ8" s="48"/>
      <c r="LR8" s="48"/>
      <c r="LS8" s="48"/>
      <c r="LT8" s="48"/>
      <c r="LU8" s="48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8"/>
      <c r="MG8" s="48"/>
      <c r="MH8" s="48"/>
      <c r="MI8" s="48"/>
      <c r="MJ8" s="48"/>
      <c r="MK8" s="48"/>
      <c r="ML8" s="48"/>
      <c r="MM8" s="48"/>
      <c r="MN8" s="48"/>
      <c r="MO8" s="48"/>
      <c r="MP8" s="48"/>
      <c r="MQ8" s="48"/>
      <c r="MR8" s="48"/>
      <c r="MS8" s="48"/>
      <c r="MT8" s="48"/>
      <c r="MU8" s="48"/>
      <c r="MV8" s="48"/>
      <c r="MW8" s="48"/>
      <c r="MX8" s="48"/>
      <c r="MY8" s="48"/>
      <c r="MZ8" s="48"/>
      <c r="NA8" s="48"/>
      <c r="NB8" s="48"/>
      <c r="NC8" s="48"/>
      <c r="ND8" s="48"/>
      <c r="NE8" s="48"/>
      <c r="NF8" s="48"/>
      <c r="NG8" s="48"/>
      <c r="NH8" s="5"/>
      <c r="NI8" s="60" t="s">
        <v>21</v>
      </c>
      <c r="NJ8" s="69"/>
      <c r="NK8" s="75" t="s">
        <v>23</v>
      </c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9"/>
    </row>
    <row r="9" spans="1:387" ht="18.75" customHeight="1">
      <c r="A9" s="2"/>
      <c r="B9" s="7" t="s">
        <v>26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30"/>
      <c r="AQ9" s="7" t="s">
        <v>28</v>
      </c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30"/>
      <c r="CF9" s="7" t="s">
        <v>30</v>
      </c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30"/>
      <c r="DU9" s="39" t="s">
        <v>31</v>
      </c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39" t="s">
        <v>32</v>
      </c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 t="s">
        <v>14</v>
      </c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 t="s">
        <v>38</v>
      </c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5"/>
      <c r="NI9" s="61" t="s">
        <v>41</v>
      </c>
      <c r="NJ9" s="70"/>
      <c r="NK9" s="76" t="s">
        <v>43</v>
      </c>
      <c r="NL9" s="76"/>
      <c r="NM9" s="76"/>
      <c r="NN9" s="76"/>
      <c r="NO9" s="76"/>
      <c r="NP9" s="76"/>
      <c r="NQ9" s="76"/>
      <c r="NR9" s="76"/>
      <c r="NS9" s="76"/>
      <c r="NT9" s="76"/>
      <c r="NU9" s="76"/>
      <c r="NV9" s="80"/>
    </row>
    <row r="10" spans="1:387" ht="18.75" customHeight="1">
      <c r="A10" s="2"/>
      <c r="B10" s="9" t="str">
        <f>データ!O7</f>
        <v>該当数値なし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32"/>
      <c r="AQ10" s="9" t="str">
        <f>データ!P7</f>
        <v>該当数値なし</v>
      </c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32"/>
      <c r="CF10" s="33">
        <f>データ!Q7</f>
        <v>702</v>
      </c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8"/>
      <c r="DU10" s="41">
        <f>データ!R7</f>
        <v>44</v>
      </c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40" t="str">
        <f>データ!V7</f>
        <v>無</v>
      </c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8">
        <f>データ!W7</f>
        <v>10</v>
      </c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8"/>
      <c r="KX10" s="48"/>
      <c r="KY10" s="48"/>
      <c r="KZ10" s="48"/>
      <c r="LA10" s="48"/>
      <c r="LB10" s="48"/>
      <c r="LC10" s="48"/>
      <c r="LD10" s="48"/>
      <c r="LE10" s="48"/>
      <c r="LF10" s="48"/>
      <c r="LG10" s="48"/>
      <c r="LH10" s="48"/>
      <c r="LI10" s="48"/>
      <c r="LJ10" s="48"/>
      <c r="LK10" s="48"/>
      <c r="LL10" s="48"/>
      <c r="LM10" s="48"/>
      <c r="LN10" s="48"/>
      <c r="LO10" s="40" t="str">
        <f>データ!X7</f>
        <v>無</v>
      </c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2"/>
      <c r="NI10" s="62" t="s">
        <v>44</v>
      </c>
      <c r="NJ10" s="71"/>
      <c r="NK10" s="77" t="s">
        <v>45</v>
      </c>
      <c r="NL10" s="77"/>
      <c r="NM10" s="77"/>
      <c r="NN10" s="77"/>
      <c r="NO10" s="77"/>
      <c r="NP10" s="77"/>
      <c r="NQ10" s="77"/>
      <c r="NR10" s="77"/>
      <c r="NS10" s="77"/>
      <c r="NT10" s="77"/>
      <c r="NU10" s="77"/>
      <c r="NV10" s="81"/>
    </row>
    <row r="11" spans="1:387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64" t="s">
        <v>48</v>
      </c>
      <c r="NJ11" s="64"/>
      <c r="NK11" s="64"/>
      <c r="NL11" s="64"/>
      <c r="NM11" s="64"/>
      <c r="NN11" s="64"/>
      <c r="NO11" s="64"/>
      <c r="NP11" s="64"/>
      <c r="NQ11" s="64"/>
      <c r="NR11" s="64"/>
      <c r="NS11" s="64"/>
      <c r="NT11" s="64"/>
      <c r="NU11" s="64"/>
      <c r="NV11" s="64"/>
      <c r="NW11" s="64"/>
    </row>
    <row r="12" spans="1:387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63"/>
      <c r="NJ13" s="63"/>
      <c r="NK13" s="63"/>
      <c r="NL13" s="63"/>
      <c r="NM13" s="63"/>
      <c r="NN13" s="63"/>
      <c r="NO13" s="63"/>
      <c r="NP13" s="63"/>
      <c r="NQ13" s="63"/>
      <c r="NR13" s="63"/>
      <c r="NS13" s="63"/>
      <c r="NT13" s="63"/>
      <c r="NU13" s="63"/>
      <c r="NV13" s="63"/>
      <c r="NW13" s="63"/>
    </row>
    <row r="14" spans="1:387" ht="13.5" customHeight="1">
      <c r="A14" s="3"/>
      <c r="B14" s="10"/>
      <c r="C14" s="18"/>
      <c r="D14" s="18"/>
      <c r="E14" s="18"/>
      <c r="F14" s="18"/>
      <c r="G14" s="18"/>
      <c r="H14" s="22" t="s">
        <v>50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18"/>
      <c r="JO14" s="18"/>
      <c r="JP14" s="18"/>
      <c r="JQ14" s="18"/>
      <c r="JR14" s="18"/>
      <c r="JS14" s="18"/>
      <c r="JT14" s="43" t="s">
        <v>51</v>
      </c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53"/>
      <c r="NH14" s="2"/>
      <c r="NI14" s="65" t="s">
        <v>3</v>
      </c>
      <c r="NJ14" s="72"/>
      <c r="NK14" s="72"/>
      <c r="NL14" s="72"/>
      <c r="NM14" s="72"/>
      <c r="NN14" s="72"/>
      <c r="NO14" s="72"/>
      <c r="NP14" s="72"/>
      <c r="NQ14" s="72"/>
      <c r="NR14" s="72"/>
      <c r="NS14" s="72"/>
      <c r="NT14" s="72"/>
      <c r="NU14" s="72"/>
      <c r="NV14" s="72"/>
      <c r="NW14" s="82"/>
    </row>
    <row r="15" spans="1:387" ht="13.5" customHeight="1">
      <c r="A15" s="2"/>
      <c r="B15" s="11"/>
      <c r="C15" s="19"/>
      <c r="D15" s="19"/>
      <c r="E15" s="19"/>
      <c r="F15" s="19"/>
      <c r="G15" s="19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19"/>
      <c r="JO15" s="19"/>
      <c r="JP15" s="19"/>
      <c r="JQ15" s="19"/>
      <c r="JR15" s="19"/>
      <c r="JS15" s="19"/>
      <c r="JT15" s="44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54"/>
      <c r="NH15" s="2"/>
      <c r="NI15" s="66" t="s">
        <v>128</v>
      </c>
      <c r="NJ15" s="74"/>
      <c r="NK15" s="74"/>
      <c r="NL15" s="74"/>
      <c r="NM15" s="74"/>
      <c r="NN15" s="74"/>
      <c r="NO15" s="74"/>
      <c r="NP15" s="74"/>
      <c r="NQ15" s="74"/>
      <c r="NR15" s="74"/>
      <c r="NS15" s="74"/>
      <c r="NT15" s="74"/>
      <c r="NU15" s="74"/>
      <c r="NV15" s="74"/>
      <c r="NW15" s="83"/>
    </row>
    <row r="16" spans="1:387" ht="13.5" customHeight="1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1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4"/>
      <c r="NH16" s="2"/>
      <c r="NI16" s="66"/>
      <c r="NJ16" s="74"/>
      <c r="NK16" s="74"/>
      <c r="NL16" s="74"/>
      <c r="NM16" s="74"/>
      <c r="NN16" s="74"/>
      <c r="NO16" s="74"/>
      <c r="NP16" s="74"/>
      <c r="NQ16" s="74"/>
      <c r="NR16" s="74"/>
      <c r="NS16" s="74"/>
      <c r="NT16" s="74"/>
      <c r="NU16" s="74"/>
      <c r="NV16" s="74"/>
      <c r="NW16" s="83"/>
    </row>
    <row r="17" spans="1:387" ht="13.5" customHeight="1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1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4"/>
      <c r="NH17" s="2"/>
      <c r="NI17" s="66"/>
      <c r="NJ17" s="74"/>
      <c r="NK17" s="74"/>
      <c r="NL17" s="74"/>
      <c r="NM17" s="74"/>
      <c r="NN17" s="74"/>
      <c r="NO17" s="74"/>
      <c r="NP17" s="74"/>
      <c r="NQ17" s="74"/>
      <c r="NR17" s="74"/>
      <c r="NS17" s="74"/>
      <c r="NT17" s="74"/>
      <c r="NU17" s="74"/>
      <c r="NV17" s="74"/>
      <c r="NW17" s="83"/>
    </row>
    <row r="18" spans="1:387" ht="13.5" customHeight="1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1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4"/>
      <c r="NH18" s="2"/>
      <c r="NI18" s="66"/>
      <c r="NJ18" s="74"/>
      <c r="NK18" s="74"/>
      <c r="NL18" s="74"/>
      <c r="NM18" s="74"/>
      <c r="NN18" s="74"/>
      <c r="NO18" s="74"/>
      <c r="NP18" s="74"/>
      <c r="NQ18" s="74"/>
      <c r="NR18" s="74"/>
      <c r="NS18" s="74"/>
      <c r="NT18" s="74"/>
      <c r="NU18" s="74"/>
      <c r="NV18" s="74"/>
      <c r="NW18" s="83"/>
    </row>
    <row r="19" spans="1:387" ht="13.5" customHeight="1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1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4"/>
      <c r="NH19" s="2"/>
      <c r="NI19" s="66"/>
      <c r="NJ19" s="74"/>
      <c r="NK19" s="74"/>
      <c r="NL19" s="74"/>
      <c r="NM19" s="74"/>
      <c r="NN19" s="74"/>
      <c r="NO19" s="74"/>
      <c r="NP19" s="74"/>
      <c r="NQ19" s="74"/>
      <c r="NR19" s="74"/>
      <c r="NS19" s="74"/>
      <c r="NT19" s="74"/>
      <c r="NU19" s="74"/>
      <c r="NV19" s="74"/>
      <c r="NW19" s="83"/>
    </row>
    <row r="20" spans="1:387" ht="13.5" customHeight="1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1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4"/>
      <c r="NH20" s="2"/>
      <c r="NI20" s="66"/>
      <c r="NJ20" s="74"/>
      <c r="NK20" s="74"/>
      <c r="NL20" s="74"/>
      <c r="NM20" s="74"/>
      <c r="NN20" s="74"/>
      <c r="NO20" s="74"/>
      <c r="NP20" s="74"/>
      <c r="NQ20" s="74"/>
      <c r="NR20" s="74"/>
      <c r="NS20" s="74"/>
      <c r="NT20" s="74"/>
      <c r="NU20" s="74"/>
      <c r="NV20" s="74"/>
      <c r="NW20" s="83"/>
    </row>
    <row r="21" spans="1:387" ht="13.5" customHeight="1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1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4"/>
      <c r="NH21" s="2"/>
      <c r="NI21" s="66"/>
      <c r="NJ21" s="74"/>
      <c r="NK21" s="74"/>
      <c r="NL21" s="74"/>
      <c r="NM21" s="74"/>
      <c r="NN21" s="74"/>
      <c r="NO21" s="74"/>
      <c r="NP21" s="74"/>
      <c r="NQ21" s="74"/>
      <c r="NR21" s="74"/>
      <c r="NS21" s="74"/>
      <c r="NT21" s="74"/>
      <c r="NU21" s="74"/>
      <c r="NV21" s="74"/>
      <c r="NW21" s="83"/>
    </row>
    <row r="22" spans="1:387" ht="13.5" customHeight="1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1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4"/>
      <c r="NH22" s="2"/>
      <c r="NI22" s="66"/>
      <c r="NJ22" s="74"/>
      <c r="NK22" s="74"/>
      <c r="NL22" s="74"/>
      <c r="NM22" s="74"/>
      <c r="NN22" s="74"/>
      <c r="NO22" s="74"/>
      <c r="NP22" s="74"/>
      <c r="NQ22" s="74"/>
      <c r="NR22" s="74"/>
      <c r="NS22" s="74"/>
      <c r="NT22" s="74"/>
      <c r="NU22" s="74"/>
      <c r="NV22" s="74"/>
      <c r="NW22" s="83"/>
    </row>
    <row r="23" spans="1:387" ht="13.5" customHeight="1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1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4"/>
      <c r="NH23" s="2"/>
      <c r="NI23" s="66"/>
      <c r="NJ23" s="74"/>
      <c r="NK23" s="74"/>
      <c r="NL23" s="74"/>
      <c r="NM23" s="74"/>
      <c r="NN23" s="74"/>
      <c r="NO23" s="74"/>
      <c r="NP23" s="74"/>
      <c r="NQ23" s="74"/>
      <c r="NR23" s="74"/>
      <c r="NS23" s="74"/>
      <c r="NT23" s="74"/>
      <c r="NU23" s="74"/>
      <c r="NV23" s="74"/>
      <c r="NW23" s="83"/>
    </row>
    <row r="24" spans="1:387" ht="13.5" customHeight="1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1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4"/>
      <c r="NH24" s="2"/>
      <c r="NI24" s="66"/>
      <c r="NJ24" s="74"/>
      <c r="NK24" s="74"/>
      <c r="NL24" s="74"/>
      <c r="NM24" s="74"/>
      <c r="NN24" s="74"/>
      <c r="NO24" s="74"/>
      <c r="NP24" s="74"/>
      <c r="NQ24" s="74"/>
      <c r="NR24" s="74"/>
      <c r="NS24" s="74"/>
      <c r="NT24" s="74"/>
      <c r="NU24" s="74"/>
      <c r="NV24" s="74"/>
      <c r="NW24" s="83"/>
    </row>
    <row r="25" spans="1:387" ht="13.5" customHeight="1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1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4"/>
      <c r="NH25" s="2"/>
      <c r="NI25" s="66"/>
      <c r="NJ25" s="74"/>
      <c r="NK25" s="74"/>
      <c r="NL25" s="74"/>
      <c r="NM25" s="74"/>
      <c r="NN25" s="74"/>
      <c r="NO25" s="74"/>
      <c r="NP25" s="74"/>
      <c r="NQ25" s="74"/>
      <c r="NR25" s="74"/>
      <c r="NS25" s="74"/>
      <c r="NT25" s="74"/>
      <c r="NU25" s="74"/>
      <c r="NV25" s="74"/>
      <c r="NW25" s="83"/>
    </row>
    <row r="26" spans="1:387" ht="13.5" customHeight="1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1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4"/>
      <c r="NH26" s="2"/>
      <c r="NI26" s="66"/>
      <c r="NJ26" s="74"/>
      <c r="NK26" s="74"/>
      <c r="NL26" s="74"/>
      <c r="NM26" s="74"/>
      <c r="NN26" s="74"/>
      <c r="NO26" s="74"/>
      <c r="NP26" s="74"/>
      <c r="NQ26" s="74"/>
      <c r="NR26" s="74"/>
      <c r="NS26" s="74"/>
      <c r="NT26" s="74"/>
      <c r="NU26" s="74"/>
      <c r="NV26" s="74"/>
      <c r="NW26" s="83"/>
    </row>
    <row r="27" spans="1:387" ht="13.5" customHeight="1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1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4"/>
      <c r="NH27" s="2"/>
      <c r="NI27" s="66"/>
      <c r="NJ27" s="74"/>
      <c r="NK27" s="74"/>
      <c r="NL27" s="74"/>
      <c r="NM27" s="74"/>
      <c r="NN27" s="74"/>
      <c r="NO27" s="74"/>
      <c r="NP27" s="74"/>
      <c r="NQ27" s="74"/>
      <c r="NR27" s="74"/>
      <c r="NS27" s="74"/>
      <c r="NT27" s="74"/>
      <c r="NU27" s="74"/>
      <c r="NV27" s="74"/>
      <c r="NW27" s="83"/>
    </row>
    <row r="28" spans="1:387" ht="13.5" customHeight="1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1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4"/>
      <c r="NH28" s="2"/>
      <c r="NI28" s="66"/>
      <c r="NJ28" s="74"/>
      <c r="NK28" s="74"/>
      <c r="NL28" s="74"/>
      <c r="NM28" s="74"/>
      <c r="NN28" s="74"/>
      <c r="NO28" s="74"/>
      <c r="NP28" s="74"/>
      <c r="NQ28" s="74"/>
      <c r="NR28" s="74"/>
      <c r="NS28" s="74"/>
      <c r="NT28" s="74"/>
      <c r="NU28" s="74"/>
      <c r="NV28" s="74"/>
      <c r="NW28" s="83"/>
    </row>
    <row r="29" spans="1:387" ht="13.5" customHeight="1">
      <c r="A29" s="2"/>
      <c r="B29" s="12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1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4"/>
      <c r="NH29" s="2"/>
      <c r="NI29" s="66"/>
      <c r="NJ29" s="74"/>
      <c r="NK29" s="74"/>
      <c r="NL29" s="74"/>
      <c r="NM29" s="74"/>
      <c r="NN29" s="74"/>
      <c r="NO29" s="74"/>
      <c r="NP29" s="74"/>
      <c r="NQ29" s="74"/>
      <c r="NR29" s="74"/>
      <c r="NS29" s="74"/>
      <c r="NT29" s="74"/>
      <c r="NU29" s="74"/>
      <c r="NV29" s="74"/>
      <c r="NW29" s="83"/>
    </row>
    <row r="30" spans="1:387" ht="13.5" customHeight="1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27" t="str">
        <f>データ!$B$11</f>
        <v>R01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 t="str">
        <f>データ!$C$11</f>
        <v>R02</v>
      </c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 t="str">
        <f>データ!$D$11</f>
        <v>R03</v>
      </c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 t="str">
        <f>データ!$E$11</f>
        <v>R04</v>
      </c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 t="str">
        <f>データ!$F$11</f>
        <v>R05</v>
      </c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7" t="str">
        <f>データ!$B$11</f>
        <v>R01</v>
      </c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 t="str">
        <f>データ!$C$11</f>
        <v>R02</v>
      </c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 t="str">
        <f>データ!$D$11</f>
        <v>R03</v>
      </c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 t="str">
        <f>データ!$E$11</f>
        <v>R04</v>
      </c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 t="str">
        <f>データ!$F$11</f>
        <v>R05</v>
      </c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7" t="str">
        <f>データ!$B$11</f>
        <v>R01</v>
      </c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 t="str">
        <f>データ!$C$11</f>
        <v>R02</v>
      </c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 t="str">
        <f>データ!$D$11</f>
        <v>R03</v>
      </c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 t="str">
        <f>データ!$E$11</f>
        <v>R04</v>
      </c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 t="str">
        <f>データ!$F$11</f>
        <v>R05</v>
      </c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"/>
      <c r="JM30" s="2"/>
      <c r="JN30" s="2"/>
      <c r="JO30" s="2"/>
      <c r="JP30" s="2"/>
      <c r="JQ30" s="2"/>
      <c r="JR30" s="2"/>
      <c r="JS30" s="2"/>
      <c r="JT30" s="1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4"/>
      <c r="NH30" s="2"/>
      <c r="NI30" s="67"/>
      <c r="NJ30" s="73"/>
      <c r="NK30" s="73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73"/>
      <c r="NW30" s="84"/>
    </row>
    <row r="31" spans="1:387" ht="13.5" customHeight="1">
      <c r="A31" s="2"/>
      <c r="B31" s="12"/>
      <c r="C31" s="2"/>
      <c r="D31" s="2"/>
      <c r="E31" s="2"/>
      <c r="F31" s="2"/>
      <c r="I31" s="24" t="s">
        <v>1</v>
      </c>
      <c r="J31" s="24"/>
      <c r="K31" s="24"/>
      <c r="L31" s="24"/>
      <c r="M31" s="24"/>
      <c r="N31" s="24"/>
      <c r="O31" s="24"/>
      <c r="P31" s="24"/>
      <c r="Q31" s="24"/>
      <c r="R31" s="28">
        <f>データ!Y7</f>
        <v>29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>
        <f>データ!Z7</f>
        <v>23.8</v>
      </c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>
        <f>データ!AA7</f>
        <v>27.3</v>
      </c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>
        <f>データ!AB7</f>
        <v>24.7</v>
      </c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>
        <f>データ!AC7</f>
        <v>100</v>
      </c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4" t="s">
        <v>1</v>
      </c>
      <c r="CX31" s="24"/>
      <c r="CY31" s="24"/>
      <c r="CZ31" s="24"/>
      <c r="DA31" s="24"/>
      <c r="DB31" s="24"/>
      <c r="DC31" s="24"/>
      <c r="DD31" s="24"/>
      <c r="DE31" s="24"/>
      <c r="DF31" s="28">
        <f>データ!AJ7</f>
        <v>0</v>
      </c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>
        <f>データ!AK7</f>
        <v>63.8</v>
      </c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>
        <f>データ!AL7</f>
        <v>72.7</v>
      </c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>
        <f>データ!AM7</f>
        <v>75.3</v>
      </c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>
        <f>データ!AN7</f>
        <v>44.3</v>
      </c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4" t="s">
        <v>1</v>
      </c>
      <c r="GL31" s="24"/>
      <c r="GM31" s="24"/>
      <c r="GN31" s="24"/>
      <c r="GO31" s="24"/>
      <c r="GP31" s="24"/>
      <c r="GQ31" s="24"/>
      <c r="GR31" s="24"/>
      <c r="GS31" s="24"/>
      <c r="GT31" s="42">
        <f>データ!AU7</f>
        <v>0</v>
      </c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>
        <f>データ!AV7</f>
        <v>0</v>
      </c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>
        <f>データ!AW7</f>
        <v>0</v>
      </c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>
        <f>データ!AX7</f>
        <v>0</v>
      </c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  <c r="IW31" s="42"/>
      <c r="IX31" s="42">
        <f>データ!AY7</f>
        <v>0</v>
      </c>
      <c r="IY31" s="42"/>
      <c r="IZ31" s="42"/>
      <c r="JA31" s="42"/>
      <c r="JB31" s="42"/>
      <c r="JC31" s="42"/>
      <c r="JD31" s="42"/>
      <c r="JE31" s="42"/>
      <c r="JF31" s="42"/>
      <c r="JG31" s="42"/>
      <c r="JH31" s="42"/>
      <c r="JI31" s="42"/>
      <c r="JJ31" s="42"/>
      <c r="JK31" s="42"/>
      <c r="JL31" s="2"/>
      <c r="JM31" s="2"/>
      <c r="JN31" s="2"/>
      <c r="JO31" s="2"/>
      <c r="JP31" s="2"/>
      <c r="JQ31" s="2"/>
      <c r="JR31" s="2"/>
      <c r="JS31" s="2"/>
      <c r="JT31" s="1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4"/>
      <c r="NH31" s="2"/>
      <c r="NI31" s="65" t="s">
        <v>29</v>
      </c>
      <c r="NJ31" s="72"/>
      <c r="NK31" s="72"/>
      <c r="NL31" s="72"/>
      <c r="NM31" s="72"/>
      <c r="NN31" s="72"/>
      <c r="NO31" s="72"/>
      <c r="NP31" s="72"/>
      <c r="NQ31" s="72"/>
      <c r="NR31" s="72"/>
      <c r="NS31" s="72"/>
      <c r="NT31" s="72"/>
      <c r="NU31" s="72"/>
      <c r="NV31" s="72"/>
      <c r="NW31" s="82"/>
    </row>
    <row r="32" spans="1:387" ht="13.5" customHeight="1">
      <c r="A32" s="2"/>
      <c r="B32" s="12"/>
      <c r="C32" s="2"/>
      <c r="D32" s="2"/>
      <c r="E32" s="2"/>
      <c r="F32" s="2"/>
      <c r="G32" s="2"/>
      <c r="H32" s="2"/>
      <c r="I32" s="24" t="s">
        <v>52</v>
      </c>
      <c r="J32" s="24"/>
      <c r="K32" s="24"/>
      <c r="L32" s="24"/>
      <c r="M32" s="24"/>
      <c r="N32" s="24"/>
      <c r="O32" s="24"/>
      <c r="P32" s="24"/>
      <c r="Q32" s="24"/>
      <c r="R32" s="28">
        <f>データ!AD7</f>
        <v>92.2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>
        <f>データ!AE7</f>
        <v>88.4</v>
      </c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>
        <f>データ!AF7</f>
        <v>92.8</v>
      </c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>
        <f>データ!AG7</f>
        <v>90.5</v>
      </c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>
        <f>データ!AH7</f>
        <v>83.8</v>
      </c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4" t="s">
        <v>52</v>
      </c>
      <c r="CX32" s="24"/>
      <c r="CY32" s="24"/>
      <c r="CZ32" s="24"/>
      <c r="DA32" s="24"/>
      <c r="DB32" s="24"/>
      <c r="DC32" s="24"/>
      <c r="DD32" s="24"/>
      <c r="DE32" s="24"/>
      <c r="DF32" s="28">
        <f>データ!AO7</f>
        <v>19.5</v>
      </c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>
        <f>データ!AP7</f>
        <v>31.3</v>
      </c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>
        <f>データ!AQ7</f>
        <v>42</v>
      </c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>
        <f>データ!AR7</f>
        <v>37.9</v>
      </c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>
        <f>データ!AS7</f>
        <v>32.799999999999997</v>
      </c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4" t="s">
        <v>52</v>
      </c>
      <c r="GL32" s="24"/>
      <c r="GM32" s="24"/>
      <c r="GN32" s="24"/>
      <c r="GO32" s="24"/>
      <c r="GP32" s="24"/>
      <c r="GQ32" s="24"/>
      <c r="GR32" s="24"/>
      <c r="GS32" s="24"/>
      <c r="GT32" s="42">
        <f>データ!AZ7</f>
        <v>3122</v>
      </c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>
        <f>データ!BA7</f>
        <v>200830</v>
      </c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>
        <f>データ!BB7</f>
        <v>161674</v>
      </c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>
        <f>データ!BC7</f>
        <v>7750</v>
      </c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  <c r="IW32" s="42"/>
      <c r="IX32" s="42">
        <f>データ!BD7</f>
        <v>5278</v>
      </c>
      <c r="IY32" s="42"/>
      <c r="IZ32" s="42"/>
      <c r="JA32" s="42"/>
      <c r="JB32" s="42"/>
      <c r="JC32" s="42"/>
      <c r="JD32" s="42"/>
      <c r="JE32" s="42"/>
      <c r="JF32" s="42"/>
      <c r="JG32" s="42"/>
      <c r="JH32" s="42"/>
      <c r="JI32" s="42"/>
      <c r="JJ32" s="42"/>
      <c r="JK32" s="42"/>
      <c r="JL32" s="2"/>
      <c r="JM32" s="2"/>
      <c r="JN32" s="2"/>
      <c r="JO32" s="2"/>
      <c r="JP32" s="2"/>
      <c r="JQ32" s="2"/>
      <c r="JR32" s="2"/>
      <c r="JS32" s="2"/>
      <c r="JT32" s="1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4"/>
      <c r="NH32" s="2"/>
      <c r="NI32" s="66" t="s">
        <v>130</v>
      </c>
      <c r="NJ32" s="74"/>
      <c r="NK32" s="74"/>
      <c r="NL32" s="74"/>
      <c r="NM32" s="74"/>
      <c r="NN32" s="74"/>
      <c r="NO32" s="74"/>
      <c r="NP32" s="74"/>
      <c r="NQ32" s="74"/>
      <c r="NR32" s="74"/>
      <c r="NS32" s="74"/>
      <c r="NT32" s="74"/>
      <c r="NU32" s="74"/>
      <c r="NV32" s="74"/>
      <c r="NW32" s="83"/>
    </row>
    <row r="33" spans="1:387" ht="13.5" customHeight="1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1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4"/>
      <c r="NH33" s="2"/>
      <c r="NI33" s="66"/>
      <c r="NJ33" s="74"/>
      <c r="NK33" s="74"/>
      <c r="NL33" s="74"/>
      <c r="NM33" s="74"/>
      <c r="NN33" s="74"/>
      <c r="NO33" s="74"/>
      <c r="NP33" s="74"/>
      <c r="NQ33" s="74"/>
      <c r="NR33" s="74"/>
      <c r="NS33" s="74"/>
      <c r="NT33" s="74"/>
      <c r="NU33" s="74"/>
      <c r="NV33" s="74"/>
      <c r="NW33" s="83"/>
    </row>
    <row r="34" spans="1:387" ht="13.5" customHeight="1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45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55"/>
      <c r="NH34" s="2"/>
      <c r="NI34" s="66"/>
      <c r="NJ34" s="74"/>
      <c r="NK34" s="74"/>
      <c r="NL34" s="74"/>
      <c r="NM34" s="74"/>
      <c r="NN34" s="74"/>
      <c r="NO34" s="74"/>
      <c r="NP34" s="74"/>
      <c r="NQ34" s="74"/>
      <c r="NR34" s="74"/>
      <c r="NS34" s="74"/>
      <c r="NT34" s="74"/>
      <c r="NU34" s="74"/>
      <c r="NV34" s="74"/>
      <c r="NW34" s="83"/>
    </row>
    <row r="35" spans="1:387" ht="13.5" customHeight="1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46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56"/>
      <c r="NH35" s="2"/>
      <c r="NI35" s="66"/>
      <c r="NJ35" s="74"/>
      <c r="NK35" s="74"/>
      <c r="NL35" s="74"/>
      <c r="NM35" s="74"/>
      <c r="NN35" s="74"/>
      <c r="NO35" s="74"/>
      <c r="NP35" s="74"/>
      <c r="NQ35" s="74"/>
      <c r="NR35" s="74"/>
      <c r="NS35" s="74"/>
      <c r="NT35" s="74"/>
      <c r="NU35" s="74"/>
      <c r="NV35" s="74"/>
      <c r="NW35" s="83"/>
    </row>
    <row r="36" spans="1:387" ht="13.5" customHeight="1">
      <c r="A36" s="2"/>
      <c r="B36" s="12"/>
      <c r="C36" s="19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2"/>
      <c r="GQ36" s="2"/>
      <c r="GR36" s="19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2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4"/>
      <c r="NH36" s="2"/>
      <c r="NI36" s="66"/>
      <c r="NJ36" s="74"/>
      <c r="NK36" s="74"/>
      <c r="NL36" s="74"/>
      <c r="NM36" s="74"/>
      <c r="NN36" s="74"/>
      <c r="NO36" s="74"/>
      <c r="NP36" s="74"/>
      <c r="NQ36" s="74"/>
      <c r="NR36" s="74"/>
      <c r="NS36" s="74"/>
      <c r="NT36" s="74"/>
      <c r="NU36" s="74"/>
      <c r="NV36" s="74"/>
      <c r="NW36" s="83"/>
    </row>
    <row r="37" spans="1:387" ht="13.5" customHeight="1">
      <c r="A37" s="2"/>
      <c r="B37" s="12"/>
      <c r="C37" s="19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2"/>
      <c r="GQ37" s="2"/>
      <c r="GR37" s="19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2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4"/>
      <c r="NH37" s="2"/>
      <c r="NI37" s="66"/>
      <c r="NJ37" s="74"/>
      <c r="NK37" s="74"/>
      <c r="NL37" s="74"/>
      <c r="NM37" s="74"/>
      <c r="NN37" s="74"/>
      <c r="NO37" s="74"/>
      <c r="NP37" s="74"/>
      <c r="NQ37" s="74"/>
      <c r="NR37" s="74"/>
      <c r="NS37" s="74"/>
      <c r="NT37" s="74"/>
      <c r="NU37" s="74"/>
      <c r="NV37" s="74"/>
      <c r="NW37" s="83"/>
    </row>
    <row r="38" spans="1:387" ht="13.5" customHeight="1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4"/>
      <c r="NH38" s="2"/>
      <c r="NI38" s="66"/>
      <c r="NJ38" s="74"/>
      <c r="NK38" s="74"/>
      <c r="NL38" s="74"/>
      <c r="NM38" s="74"/>
      <c r="NN38" s="74"/>
      <c r="NO38" s="74"/>
      <c r="NP38" s="74"/>
      <c r="NQ38" s="74"/>
      <c r="NR38" s="74"/>
      <c r="NS38" s="74"/>
      <c r="NT38" s="74"/>
      <c r="NU38" s="74"/>
      <c r="NV38" s="74"/>
      <c r="NW38" s="83"/>
    </row>
    <row r="39" spans="1:387" ht="13.5" customHeight="1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4"/>
      <c r="NH39" s="2"/>
      <c r="NI39" s="66"/>
      <c r="NJ39" s="74"/>
      <c r="NK39" s="74"/>
      <c r="NL39" s="74"/>
      <c r="NM39" s="74"/>
      <c r="NN39" s="74"/>
      <c r="NO39" s="74"/>
      <c r="NP39" s="74"/>
      <c r="NQ39" s="74"/>
      <c r="NR39" s="74"/>
      <c r="NS39" s="74"/>
      <c r="NT39" s="74"/>
      <c r="NU39" s="74"/>
      <c r="NV39" s="74"/>
      <c r="NW39" s="83"/>
    </row>
    <row r="40" spans="1:387" ht="13.5" customHeight="1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4"/>
      <c r="NH40" s="2"/>
      <c r="NI40" s="66"/>
      <c r="NJ40" s="74"/>
      <c r="NK40" s="74"/>
      <c r="NL40" s="74"/>
      <c r="NM40" s="74"/>
      <c r="NN40" s="74"/>
      <c r="NO40" s="74"/>
      <c r="NP40" s="74"/>
      <c r="NQ40" s="74"/>
      <c r="NR40" s="74"/>
      <c r="NS40" s="74"/>
      <c r="NT40" s="74"/>
      <c r="NU40" s="74"/>
      <c r="NV40" s="74"/>
      <c r="NW40" s="83"/>
    </row>
    <row r="41" spans="1:387" ht="13.5" customHeight="1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4"/>
      <c r="NH41" s="2"/>
      <c r="NI41" s="66"/>
      <c r="NJ41" s="74"/>
      <c r="NK41" s="74"/>
      <c r="NL41" s="74"/>
      <c r="NM41" s="74"/>
      <c r="NN41" s="74"/>
      <c r="NO41" s="74"/>
      <c r="NP41" s="74"/>
      <c r="NQ41" s="74"/>
      <c r="NR41" s="74"/>
      <c r="NS41" s="74"/>
      <c r="NT41" s="74"/>
      <c r="NU41" s="74"/>
      <c r="NV41" s="74"/>
      <c r="NW41" s="83"/>
    </row>
    <row r="42" spans="1:387" ht="13.5" customHeight="1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4"/>
      <c r="NH42" s="2"/>
      <c r="NI42" s="66"/>
      <c r="NJ42" s="74"/>
      <c r="NK42" s="74"/>
      <c r="NL42" s="74"/>
      <c r="NM42" s="74"/>
      <c r="NN42" s="74"/>
      <c r="NO42" s="74"/>
      <c r="NP42" s="74"/>
      <c r="NQ42" s="74"/>
      <c r="NR42" s="74"/>
      <c r="NS42" s="74"/>
      <c r="NT42" s="74"/>
      <c r="NU42" s="74"/>
      <c r="NV42" s="74"/>
      <c r="NW42" s="83"/>
    </row>
    <row r="43" spans="1:387" ht="13.5" customHeight="1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4"/>
      <c r="NH43" s="2"/>
      <c r="NI43" s="66"/>
      <c r="NJ43" s="74"/>
      <c r="NK43" s="74"/>
      <c r="NL43" s="74"/>
      <c r="NM43" s="74"/>
      <c r="NN43" s="74"/>
      <c r="NO43" s="74"/>
      <c r="NP43" s="74"/>
      <c r="NQ43" s="74"/>
      <c r="NR43" s="74"/>
      <c r="NS43" s="74"/>
      <c r="NT43" s="74"/>
      <c r="NU43" s="74"/>
      <c r="NV43" s="74"/>
      <c r="NW43" s="83"/>
    </row>
    <row r="44" spans="1:387" ht="13.5" customHeight="1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4"/>
      <c r="NH44" s="2"/>
      <c r="NI44" s="66"/>
      <c r="NJ44" s="74"/>
      <c r="NK44" s="74"/>
      <c r="NL44" s="74"/>
      <c r="NM44" s="74"/>
      <c r="NN44" s="74"/>
      <c r="NO44" s="74"/>
      <c r="NP44" s="74"/>
      <c r="NQ44" s="74"/>
      <c r="NR44" s="74"/>
      <c r="NS44" s="74"/>
      <c r="NT44" s="74"/>
      <c r="NU44" s="74"/>
      <c r="NV44" s="74"/>
      <c r="NW44" s="83"/>
    </row>
    <row r="45" spans="1:387" ht="13.5" customHeight="1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4"/>
      <c r="NH45" s="2"/>
      <c r="NI45" s="66"/>
      <c r="NJ45" s="74"/>
      <c r="NK45" s="74"/>
      <c r="NL45" s="74"/>
      <c r="NM45" s="74"/>
      <c r="NN45" s="74"/>
      <c r="NO45" s="74"/>
      <c r="NP45" s="74"/>
      <c r="NQ45" s="74"/>
      <c r="NR45" s="74"/>
      <c r="NS45" s="74"/>
      <c r="NT45" s="74"/>
      <c r="NU45" s="74"/>
      <c r="NV45" s="74"/>
      <c r="NW45" s="83"/>
    </row>
    <row r="46" spans="1:387" ht="13.5" customHeight="1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4"/>
      <c r="NH46" s="2"/>
      <c r="NI46" s="66"/>
      <c r="NJ46" s="74"/>
      <c r="NK46" s="74"/>
      <c r="NL46" s="74"/>
      <c r="NM46" s="74"/>
      <c r="NN46" s="74"/>
      <c r="NO46" s="74"/>
      <c r="NP46" s="74"/>
      <c r="NQ46" s="74"/>
      <c r="NR46" s="74"/>
      <c r="NS46" s="74"/>
      <c r="NT46" s="74"/>
      <c r="NU46" s="74"/>
      <c r="NV46" s="74"/>
      <c r="NW46" s="83"/>
    </row>
    <row r="47" spans="1:387" ht="13.5" customHeight="1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4"/>
      <c r="NH47" s="2"/>
      <c r="NI47" s="67"/>
      <c r="NJ47" s="73"/>
      <c r="NK47" s="73"/>
      <c r="NL47" s="73"/>
      <c r="NM47" s="73"/>
      <c r="NN47" s="73"/>
      <c r="NO47" s="73"/>
      <c r="NP47" s="73"/>
      <c r="NQ47" s="73"/>
      <c r="NR47" s="73"/>
      <c r="NS47" s="73"/>
      <c r="NT47" s="73"/>
      <c r="NU47" s="73"/>
      <c r="NV47" s="73"/>
      <c r="NW47" s="84"/>
    </row>
    <row r="48" spans="1:387" ht="13.5" customHeight="1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4"/>
      <c r="NH48" s="2"/>
      <c r="NI48" s="65" t="s">
        <v>53</v>
      </c>
      <c r="NJ48" s="72"/>
      <c r="NK48" s="72"/>
      <c r="NL48" s="72"/>
      <c r="NM48" s="72"/>
      <c r="NN48" s="72"/>
      <c r="NO48" s="72"/>
      <c r="NP48" s="72"/>
      <c r="NQ48" s="72"/>
      <c r="NR48" s="72"/>
      <c r="NS48" s="72"/>
      <c r="NT48" s="72"/>
      <c r="NU48" s="72"/>
      <c r="NV48" s="72"/>
      <c r="NW48" s="82"/>
    </row>
    <row r="49" spans="1:387" ht="13.5" customHeight="1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4"/>
      <c r="NH49" s="2"/>
      <c r="NI49" s="66" t="s">
        <v>33</v>
      </c>
      <c r="NJ49" s="74"/>
      <c r="NK49" s="74"/>
      <c r="NL49" s="74"/>
      <c r="NM49" s="74"/>
      <c r="NN49" s="74"/>
      <c r="NO49" s="74"/>
      <c r="NP49" s="74"/>
      <c r="NQ49" s="74"/>
      <c r="NR49" s="74"/>
      <c r="NS49" s="74"/>
      <c r="NT49" s="74"/>
      <c r="NU49" s="74"/>
      <c r="NV49" s="74"/>
      <c r="NW49" s="83"/>
    </row>
    <row r="50" spans="1:387" ht="13.5" customHeight="1">
      <c r="A50" s="2"/>
      <c r="B50" s="1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4"/>
      <c r="NH50" s="2"/>
      <c r="NI50" s="66"/>
      <c r="NJ50" s="74"/>
      <c r="NK50" s="74"/>
      <c r="NL50" s="74"/>
      <c r="NM50" s="74"/>
      <c r="NN50" s="74"/>
      <c r="NO50" s="74"/>
      <c r="NP50" s="74"/>
      <c r="NQ50" s="74"/>
      <c r="NR50" s="74"/>
      <c r="NS50" s="74"/>
      <c r="NT50" s="74"/>
      <c r="NU50" s="74"/>
      <c r="NV50" s="74"/>
      <c r="NW50" s="83"/>
    </row>
    <row r="51" spans="1:387" ht="13.5" customHeight="1">
      <c r="A51" s="2"/>
      <c r="B51" s="12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4"/>
      <c r="NH51" s="2"/>
      <c r="NI51" s="66"/>
      <c r="NJ51" s="74"/>
      <c r="NK51" s="74"/>
      <c r="NL51" s="74"/>
      <c r="NM51" s="74"/>
      <c r="NN51" s="74"/>
      <c r="NO51" s="74"/>
      <c r="NP51" s="74"/>
      <c r="NQ51" s="74"/>
      <c r="NR51" s="74"/>
      <c r="NS51" s="74"/>
      <c r="NT51" s="74"/>
      <c r="NU51" s="74"/>
      <c r="NV51" s="74"/>
      <c r="NW51" s="83"/>
    </row>
    <row r="52" spans="1:387" ht="13.5" customHeight="1">
      <c r="A52" s="2"/>
      <c r="B52" s="12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27" t="str">
        <f>データ!$B$11</f>
        <v>R01</v>
      </c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 t="str">
        <f>データ!$C$11</f>
        <v>R02</v>
      </c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 t="str">
        <f>データ!$D$11</f>
        <v>R03</v>
      </c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 t="str">
        <f>データ!$E$11</f>
        <v>R04</v>
      </c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 t="str">
        <f>データ!$F$11</f>
        <v>R05</v>
      </c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7" t="str">
        <f>データ!$B$11</f>
        <v>R01</v>
      </c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 t="str">
        <f>データ!$C$11</f>
        <v>R02</v>
      </c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 t="str">
        <f>データ!$D$11</f>
        <v>R03</v>
      </c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 t="str">
        <f>データ!$E$11</f>
        <v>R04</v>
      </c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 t="str">
        <f>データ!$F$11</f>
        <v>R05</v>
      </c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7" t="str">
        <f>データ!$B$11</f>
        <v>R01</v>
      </c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 t="str">
        <f>データ!$C$11</f>
        <v>R02</v>
      </c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 t="str">
        <f>データ!$D$11</f>
        <v>R03</v>
      </c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 t="str">
        <f>データ!$E$11</f>
        <v>R04</v>
      </c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 t="str">
        <f>データ!$F$11</f>
        <v>R05</v>
      </c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7" t="str">
        <f>データ!$B$11</f>
        <v>R01</v>
      </c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 t="str">
        <f>データ!$C$11</f>
        <v>R02</v>
      </c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 t="str">
        <f>データ!$D$11</f>
        <v>R03</v>
      </c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 t="str">
        <f>データ!$E$11</f>
        <v>R04</v>
      </c>
      <c r="LY52" s="27"/>
      <c r="LZ52" s="27"/>
      <c r="MA52" s="27"/>
      <c r="MB52" s="27"/>
      <c r="MC52" s="27"/>
      <c r="MD52" s="27"/>
      <c r="ME52" s="27"/>
      <c r="MF52" s="27"/>
      <c r="MG52" s="27"/>
      <c r="MH52" s="27"/>
      <c r="MI52" s="27"/>
      <c r="MJ52" s="27"/>
      <c r="MK52" s="27"/>
      <c r="ML52" s="27" t="str">
        <f>データ!$F$11</f>
        <v>R05</v>
      </c>
      <c r="MM52" s="27"/>
      <c r="MN52" s="27"/>
      <c r="MO52" s="27"/>
      <c r="MP52" s="27"/>
      <c r="MQ52" s="27"/>
      <c r="MR52" s="27"/>
      <c r="MS52" s="27"/>
      <c r="MT52" s="27"/>
      <c r="MU52" s="27"/>
      <c r="MV52" s="27"/>
      <c r="MW52" s="27"/>
      <c r="MX52" s="27"/>
      <c r="MY52" s="27"/>
      <c r="MZ52" s="2"/>
      <c r="NA52" s="2"/>
      <c r="NB52" s="2"/>
      <c r="NC52" s="2"/>
      <c r="ND52" s="2"/>
      <c r="NE52" s="2"/>
      <c r="NF52" s="2"/>
      <c r="NG52" s="4"/>
      <c r="NH52" s="2"/>
      <c r="NI52" s="66"/>
      <c r="NJ52" s="74"/>
      <c r="NK52" s="74"/>
      <c r="NL52" s="74"/>
      <c r="NM52" s="74"/>
      <c r="NN52" s="74"/>
      <c r="NO52" s="74"/>
      <c r="NP52" s="74"/>
      <c r="NQ52" s="74"/>
      <c r="NR52" s="74"/>
      <c r="NS52" s="74"/>
      <c r="NT52" s="74"/>
      <c r="NU52" s="74"/>
      <c r="NV52" s="74"/>
      <c r="NW52" s="83"/>
    </row>
    <row r="53" spans="1:387" ht="13.5" customHeight="1">
      <c r="A53" s="2"/>
      <c r="B53" s="12"/>
      <c r="C53" s="2"/>
      <c r="D53" s="2"/>
      <c r="E53" s="2"/>
      <c r="F53" s="2"/>
      <c r="I53" s="24" t="s">
        <v>1</v>
      </c>
      <c r="J53" s="24"/>
      <c r="K53" s="24"/>
      <c r="L53" s="24"/>
      <c r="M53" s="24"/>
      <c r="N53" s="24"/>
      <c r="O53" s="24"/>
      <c r="P53" s="24"/>
      <c r="Q53" s="24"/>
      <c r="R53" s="28">
        <f>データ!BF7</f>
        <v>0</v>
      </c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>
        <f>データ!BG7</f>
        <v>0</v>
      </c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>
        <f>データ!BH7</f>
        <v>0</v>
      </c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>
        <f>データ!BI7</f>
        <v>0</v>
      </c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>
        <f>データ!BJ7</f>
        <v>0</v>
      </c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4" t="s">
        <v>1</v>
      </c>
      <c r="CX53" s="24"/>
      <c r="CY53" s="24"/>
      <c r="CZ53" s="24"/>
      <c r="DA53" s="24"/>
      <c r="DB53" s="24"/>
      <c r="DC53" s="24"/>
      <c r="DD53" s="24"/>
      <c r="DE53" s="24"/>
      <c r="DF53" s="28">
        <f>データ!BQ7</f>
        <v>0</v>
      </c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>
        <f>データ!BR7</f>
        <v>0</v>
      </c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>
        <f>データ!BS7</f>
        <v>111.7</v>
      </c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>
        <f>データ!BT7</f>
        <v>95.6</v>
      </c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>
        <f>データ!BU7</f>
        <v>45.3</v>
      </c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4" t="s">
        <v>1</v>
      </c>
      <c r="GL53" s="24"/>
      <c r="GM53" s="24"/>
      <c r="GN53" s="24"/>
      <c r="GO53" s="24"/>
      <c r="GP53" s="24"/>
      <c r="GQ53" s="24"/>
      <c r="GR53" s="24"/>
      <c r="GS53" s="24"/>
      <c r="GT53" s="28">
        <f>データ!CB7</f>
        <v>-244.7</v>
      </c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>
        <f>データ!CC7</f>
        <v>-319.89999999999998</v>
      </c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>
        <f>データ!CD7</f>
        <v>-266.7</v>
      </c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>
        <f>データ!CE7</f>
        <v>-305</v>
      </c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  <c r="IW53" s="28"/>
      <c r="IX53" s="28">
        <f>データ!CF7</f>
        <v>-79.5</v>
      </c>
      <c r="IY53" s="28"/>
      <c r="IZ53" s="28"/>
      <c r="JA53" s="28"/>
      <c r="JB53" s="28"/>
      <c r="JC53" s="28"/>
      <c r="JD53" s="28"/>
      <c r="JE53" s="28"/>
      <c r="JF53" s="28"/>
      <c r="JG53" s="28"/>
      <c r="JH53" s="28"/>
      <c r="JI53" s="28"/>
      <c r="JJ53" s="28"/>
      <c r="JK53" s="28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4" t="s">
        <v>1</v>
      </c>
      <c r="JZ53" s="24"/>
      <c r="KA53" s="24"/>
      <c r="KB53" s="24"/>
      <c r="KC53" s="24"/>
      <c r="KD53" s="24"/>
      <c r="KE53" s="24"/>
      <c r="KF53" s="24"/>
      <c r="KG53" s="24"/>
      <c r="KH53" s="42">
        <f>データ!CM7</f>
        <v>-1975</v>
      </c>
      <c r="KI53" s="42"/>
      <c r="KJ53" s="42"/>
      <c r="KK53" s="42"/>
      <c r="KL53" s="42"/>
      <c r="KM53" s="42"/>
      <c r="KN53" s="42"/>
      <c r="KO53" s="42"/>
      <c r="KP53" s="42"/>
      <c r="KQ53" s="42"/>
      <c r="KR53" s="42"/>
      <c r="KS53" s="42"/>
      <c r="KT53" s="42"/>
      <c r="KU53" s="42"/>
      <c r="KV53" s="42">
        <f>データ!CN7</f>
        <v>-1894</v>
      </c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/>
      <c r="LI53" s="42"/>
      <c r="LJ53" s="42">
        <f>データ!CO7</f>
        <v>-1738</v>
      </c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>
        <f>データ!CP7</f>
        <v>-2274</v>
      </c>
      <c r="LY53" s="42"/>
      <c r="LZ53" s="42"/>
      <c r="MA53" s="42"/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>
        <f>データ!CQ7</f>
        <v>-1299</v>
      </c>
      <c r="MM53" s="42"/>
      <c r="MN53" s="42"/>
      <c r="MO53" s="42"/>
      <c r="MP53" s="42"/>
      <c r="MQ53" s="42"/>
      <c r="MR53" s="42"/>
      <c r="MS53" s="42"/>
      <c r="MT53" s="42"/>
      <c r="MU53" s="42"/>
      <c r="MV53" s="42"/>
      <c r="MW53" s="42"/>
      <c r="MX53" s="42"/>
      <c r="MY53" s="42"/>
      <c r="MZ53" s="2"/>
      <c r="NA53" s="2"/>
      <c r="NB53" s="2"/>
      <c r="NC53" s="2"/>
      <c r="ND53" s="2"/>
      <c r="NE53" s="2"/>
      <c r="NF53" s="2"/>
      <c r="NG53" s="4"/>
      <c r="NH53" s="2"/>
      <c r="NI53" s="66"/>
      <c r="NJ53" s="74"/>
      <c r="NK53" s="74"/>
      <c r="NL53" s="74"/>
      <c r="NM53" s="74"/>
      <c r="NN53" s="74"/>
      <c r="NO53" s="74"/>
      <c r="NP53" s="74"/>
      <c r="NQ53" s="74"/>
      <c r="NR53" s="74"/>
      <c r="NS53" s="74"/>
      <c r="NT53" s="74"/>
      <c r="NU53" s="74"/>
      <c r="NV53" s="74"/>
      <c r="NW53" s="83"/>
    </row>
    <row r="54" spans="1:387" ht="13.5" customHeight="1">
      <c r="A54" s="2"/>
      <c r="B54" s="12"/>
      <c r="C54" s="2"/>
      <c r="D54" s="2"/>
      <c r="E54" s="2"/>
      <c r="F54" s="2"/>
      <c r="G54" s="2"/>
      <c r="H54" s="2"/>
      <c r="I54" s="24" t="s">
        <v>52</v>
      </c>
      <c r="J54" s="24"/>
      <c r="K54" s="24"/>
      <c r="L54" s="24"/>
      <c r="M54" s="24"/>
      <c r="N54" s="24"/>
      <c r="O54" s="24"/>
      <c r="P54" s="24"/>
      <c r="Q54" s="24"/>
      <c r="R54" s="28">
        <f>データ!BK7</f>
        <v>19.100000000000001</v>
      </c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>
        <f>データ!BL7</f>
        <v>13.3</v>
      </c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>
        <f>データ!BM7</f>
        <v>6.4</v>
      </c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>
        <f>データ!BN7</f>
        <v>9.4</v>
      </c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>
        <f>データ!BO7</f>
        <v>10</v>
      </c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4" t="s">
        <v>52</v>
      </c>
      <c r="CX54" s="24"/>
      <c r="CY54" s="24"/>
      <c r="CZ54" s="24"/>
      <c r="DA54" s="24"/>
      <c r="DB54" s="24"/>
      <c r="DC54" s="24"/>
      <c r="DD54" s="24"/>
      <c r="DE54" s="24"/>
      <c r="DF54" s="28">
        <f>データ!BV7</f>
        <v>40.299999999999997</v>
      </c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>
        <f>データ!BW7</f>
        <v>292.8</v>
      </c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>
        <f>データ!BX7</f>
        <v>58.5</v>
      </c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>
        <f>データ!BY7</f>
        <v>42.5</v>
      </c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>
        <f>データ!BZ7</f>
        <v>44.7</v>
      </c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4" t="s">
        <v>52</v>
      </c>
      <c r="GL54" s="24"/>
      <c r="GM54" s="24"/>
      <c r="GN54" s="24"/>
      <c r="GO54" s="24"/>
      <c r="GP54" s="24"/>
      <c r="GQ54" s="24"/>
      <c r="GR54" s="24"/>
      <c r="GS54" s="24"/>
      <c r="GT54" s="28">
        <f>データ!CG7</f>
        <v>-19.8</v>
      </c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>
        <f>データ!CH7</f>
        <v>-73</v>
      </c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>
        <f>データ!CI7</f>
        <v>-61.8</v>
      </c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>
        <f>データ!CJ7</f>
        <v>-25.8</v>
      </c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  <c r="IX54" s="28">
        <f>データ!CK7</f>
        <v>-15.7</v>
      </c>
      <c r="IY54" s="28"/>
      <c r="IZ54" s="28"/>
      <c r="JA54" s="28"/>
      <c r="JB54" s="28"/>
      <c r="JC54" s="28"/>
      <c r="JD54" s="28"/>
      <c r="JE54" s="28"/>
      <c r="JF54" s="28"/>
      <c r="JG54" s="28"/>
      <c r="JH54" s="28"/>
      <c r="JI54" s="28"/>
      <c r="JJ54" s="28"/>
      <c r="JK54" s="28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4" t="s">
        <v>52</v>
      </c>
      <c r="JZ54" s="24"/>
      <c r="KA54" s="24"/>
      <c r="KB54" s="24"/>
      <c r="KC54" s="24"/>
      <c r="KD54" s="24"/>
      <c r="KE54" s="24"/>
      <c r="KF54" s="24"/>
      <c r="KG54" s="24"/>
      <c r="KH54" s="49">
        <f>データ!CR7</f>
        <v>-18007</v>
      </c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1"/>
      <c r="KV54" s="49">
        <f>データ!CS7</f>
        <v>-27446</v>
      </c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1"/>
      <c r="LJ54" s="49">
        <f>データ!CT7</f>
        <v>-15708</v>
      </c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1"/>
      <c r="LX54" s="49">
        <f>データ!CU7</f>
        <v>-15228</v>
      </c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1"/>
      <c r="ML54" s="49">
        <f>データ!CV7</f>
        <v>-13757</v>
      </c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1"/>
      <c r="MZ54" s="2"/>
      <c r="NA54" s="2"/>
      <c r="NB54" s="2"/>
      <c r="NC54" s="2"/>
      <c r="ND54" s="2"/>
      <c r="NE54" s="2"/>
      <c r="NF54" s="2"/>
      <c r="NG54" s="4"/>
      <c r="NH54" s="2"/>
      <c r="NI54" s="66"/>
      <c r="NJ54" s="74"/>
      <c r="NK54" s="74"/>
      <c r="NL54" s="74"/>
      <c r="NM54" s="74"/>
      <c r="NN54" s="74"/>
      <c r="NO54" s="74"/>
      <c r="NP54" s="74"/>
      <c r="NQ54" s="74"/>
      <c r="NR54" s="74"/>
      <c r="NS54" s="74"/>
      <c r="NT54" s="74"/>
      <c r="NU54" s="74"/>
      <c r="NV54" s="74"/>
      <c r="NW54" s="83"/>
    </row>
    <row r="55" spans="1:387" ht="13.5" customHeight="1">
      <c r="A55" s="2"/>
      <c r="B55" s="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4"/>
      <c r="NH55" s="2"/>
      <c r="NI55" s="66"/>
      <c r="NJ55" s="74"/>
      <c r="NK55" s="74"/>
      <c r="NL55" s="74"/>
      <c r="NM55" s="74"/>
      <c r="NN55" s="74"/>
      <c r="NO55" s="74"/>
      <c r="NP55" s="74"/>
      <c r="NQ55" s="74"/>
      <c r="NR55" s="74"/>
      <c r="NS55" s="74"/>
      <c r="NT55" s="74"/>
      <c r="NU55" s="74"/>
      <c r="NV55" s="74"/>
      <c r="NW55" s="83"/>
    </row>
    <row r="56" spans="1:387" ht="13.5" customHeight="1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4"/>
      <c r="NH56" s="2"/>
      <c r="NI56" s="66"/>
      <c r="NJ56" s="74"/>
      <c r="NK56" s="74"/>
      <c r="NL56" s="74"/>
      <c r="NM56" s="74"/>
      <c r="NN56" s="74"/>
      <c r="NO56" s="74"/>
      <c r="NP56" s="74"/>
      <c r="NQ56" s="74"/>
      <c r="NR56" s="74"/>
      <c r="NS56" s="74"/>
      <c r="NT56" s="74"/>
      <c r="NU56" s="74"/>
      <c r="NV56" s="74"/>
      <c r="NW56" s="83"/>
    </row>
    <row r="57" spans="1:387" ht="13.5" customHeight="1">
      <c r="A57" s="2"/>
      <c r="B57" s="12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4"/>
      <c r="NH57" s="2"/>
      <c r="NI57" s="66"/>
      <c r="NJ57" s="74"/>
      <c r="NK57" s="74"/>
      <c r="NL57" s="74"/>
      <c r="NM57" s="74"/>
      <c r="NN57" s="74"/>
      <c r="NO57" s="74"/>
      <c r="NP57" s="74"/>
      <c r="NQ57" s="74"/>
      <c r="NR57" s="74"/>
      <c r="NS57" s="74"/>
      <c r="NT57" s="74"/>
      <c r="NU57" s="74"/>
      <c r="NV57" s="74"/>
      <c r="NW57" s="83"/>
    </row>
    <row r="58" spans="1:387" ht="13.5" customHeight="1">
      <c r="A58" s="2"/>
      <c r="B58" s="12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6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6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6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"/>
      <c r="BG58" s="2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6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6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6"/>
      <c r="DB58" s="20"/>
      <c r="DC58" s="20"/>
      <c r="DD58" s="20"/>
      <c r="DE58" s="20"/>
      <c r="DF58" s="20"/>
      <c r="DG58" s="20"/>
      <c r="DH58" s="20"/>
      <c r="DI58" s="20"/>
      <c r="DJ58" s="26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"/>
      <c r="GQ58" s="2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6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6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6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"/>
      <c r="IU58" s="2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6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6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6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"/>
      <c r="LC58" s="2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6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4"/>
      <c r="NH58" s="2"/>
      <c r="NI58" s="66"/>
      <c r="NJ58" s="74"/>
      <c r="NK58" s="74"/>
      <c r="NL58" s="74"/>
      <c r="NM58" s="74"/>
      <c r="NN58" s="74"/>
      <c r="NO58" s="74"/>
      <c r="NP58" s="74"/>
      <c r="NQ58" s="74"/>
      <c r="NR58" s="74"/>
      <c r="NS58" s="74"/>
      <c r="NT58" s="74"/>
      <c r="NU58" s="74"/>
      <c r="NV58" s="74"/>
      <c r="NW58" s="83"/>
    </row>
    <row r="59" spans="1:387" ht="13.5" customHeight="1">
      <c r="A59" s="2"/>
      <c r="B59" s="1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57"/>
      <c r="NH59" s="2"/>
      <c r="NI59" s="66"/>
      <c r="NJ59" s="74"/>
      <c r="NK59" s="74"/>
      <c r="NL59" s="74"/>
      <c r="NM59" s="74"/>
      <c r="NN59" s="74"/>
      <c r="NO59" s="74"/>
      <c r="NP59" s="74"/>
      <c r="NQ59" s="74"/>
      <c r="NR59" s="74"/>
      <c r="NS59" s="74"/>
      <c r="NT59" s="74"/>
      <c r="NU59" s="74"/>
      <c r="NV59" s="74"/>
      <c r="NW59" s="83"/>
    </row>
    <row r="60" spans="1:387" ht="13.5" customHeight="1">
      <c r="A60" s="4"/>
      <c r="B60" s="11"/>
      <c r="C60" s="19"/>
      <c r="D60" s="19"/>
      <c r="E60" s="19"/>
      <c r="F60" s="19"/>
      <c r="G60" s="19"/>
      <c r="H60" s="22" t="s">
        <v>54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22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22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22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2"/>
      <c r="KX60" s="2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2"/>
      <c r="LJ60" s="2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22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22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19"/>
      <c r="NC60" s="19"/>
      <c r="ND60" s="19"/>
      <c r="NE60" s="19"/>
      <c r="NF60" s="19"/>
      <c r="NG60" s="58"/>
      <c r="NH60" s="2"/>
      <c r="NI60" s="66"/>
      <c r="NJ60" s="74"/>
      <c r="NK60" s="74"/>
      <c r="NL60" s="74"/>
      <c r="NM60" s="74"/>
      <c r="NN60" s="74"/>
      <c r="NO60" s="74"/>
      <c r="NP60" s="74"/>
      <c r="NQ60" s="74"/>
      <c r="NR60" s="74"/>
      <c r="NS60" s="74"/>
      <c r="NT60" s="74"/>
      <c r="NU60" s="74"/>
      <c r="NV60" s="74"/>
      <c r="NW60" s="83"/>
    </row>
    <row r="61" spans="1:387" ht="13.5" customHeight="1">
      <c r="A61" s="4"/>
      <c r="B61" s="11"/>
      <c r="C61" s="19"/>
      <c r="D61" s="19"/>
      <c r="E61" s="19"/>
      <c r="F61" s="19"/>
      <c r="G61" s="1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19"/>
      <c r="NC61" s="19"/>
      <c r="ND61" s="19"/>
      <c r="NE61" s="19"/>
      <c r="NF61" s="19"/>
      <c r="NG61" s="58"/>
      <c r="NH61" s="2"/>
      <c r="NI61" s="66"/>
      <c r="NJ61" s="74"/>
      <c r="NK61" s="74"/>
      <c r="NL61" s="74"/>
      <c r="NM61" s="74"/>
      <c r="NN61" s="74"/>
      <c r="NO61" s="74"/>
      <c r="NP61" s="74"/>
      <c r="NQ61" s="74"/>
      <c r="NR61" s="74"/>
      <c r="NS61" s="74"/>
      <c r="NT61" s="74"/>
      <c r="NU61" s="74"/>
      <c r="NV61" s="74"/>
      <c r="NW61" s="83"/>
    </row>
    <row r="62" spans="1:387" ht="13.5" customHeight="1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4"/>
      <c r="NH62" s="2"/>
      <c r="NI62" s="66"/>
      <c r="NJ62" s="74"/>
      <c r="NK62" s="74"/>
      <c r="NL62" s="74"/>
      <c r="NM62" s="74"/>
      <c r="NN62" s="74"/>
      <c r="NO62" s="74"/>
      <c r="NP62" s="74"/>
      <c r="NQ62" s="74"/>
      <c r="NR62" s="74"/>
      <c r="NS62" s="74"/>
      <c r="NT62" s="74"/>
      <c r="NU62" s="74"/>
      <c r="NV62" s="74"/>
      <c r="NW62" s="83"/>
    </row>
    <row r="63" spans="1:387" ht="13.5" customHeight="1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36" t="s">
        <v>16</v>
      </c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4"/>
      <c r="NH63" s="2"/>
      <c r="NI63" s="66"/>
      <c r="NJ63" s="74"/>
      <c r="NK63" s="74"/>
      <c r="NL63" s="74"/>
      <c r="NM63" s="74"/>
      <c r="NN63" s="74"/>
      <c r="NO63" s="74"/>
      <c r="NP63" s="74"/>
      <c r="NQ63" s="74"/>
      <c r="NR63" s="74"/>
      <c r="NS63" s="74"/>
      <c r="NT63" s="74"/>
      <c r="NU63" s="74"/>
      <c r="NV63" s="74"/>
      <c r="NW63" s="83"/>
    </row>
    <row r="64" spans="1:387" ht="13.5" customHeight="1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4"/>
      <c r="NH64" s="2"/>
      <c r="NI64" s="67"/>
      <c r="NJ64" s="73"/>
      <c r="NK64" s="73"/>
      <c r="NL64" s="73"/>
      <c r="NM64" s="73"/>
      <c r="NN64" s="73"/>
      <c r="NO64" s="73"/>
      <c r="NP64" s="73"/>
      <c r="NQ64" s="73"/>
      <c r="NR64" s="73"/>
      <c r="NS64" s="73"/>
      <c r="NT64" s="73"/>
      <c r="NU64" s="73"/>
      <c r="NV64" s="73"/>
      <c r="NW64" s="84"/>
    </row>
    <row r="65" spans="1:387" ht="13.5" customHeight="1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4"/>
      <c r="NH65" s="2"/>
      <c r="NI65" s="65" t="s">
        <v>56</v>
      </c>
      <c r="NJ65" s="72"/>
      <c r="NK65" s="72"/>
      <c r="NL65" s="72"/>
      <c r="NM65" s="72"/>
      <c r="NN65" s="72"/>
      <c r="NO65" s="72"/>
      <c r="NP65" s="72"/>
      <c r="NQ65" s="72"/>
      <c r="NR65" s="72"/>
      <c r="NS65" s="72"/>
      <c r="NT65" s="72"/>
      <c r="NU65" s="72"/>
      <c r="NV65" s="72"/>
      <c r="NW65" s="82"/>
    </row>
    <row r="66" spans="1:387" ht="13.5" customHeight="1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4"/>
      <c r="NH66" s="2"/>
      <c r="NI66" s="66" t="s">
        <v>129</v>
      </c>
      <c r="NJ66" s="74"/>
      <c r="NK66" s="74"/>
      <c r="NL66" s="74"/>
      <c r="NM66" s="74"/>
      <c r="NN66" s="74"/>
      <c r="NO66" s="74"/>
      <c r="NP66" s="74"/>
      <c r="NQ66" s="74"/>
      <c r="NR66" s="74"/>
      <c r="NS66" s="74"/>
      <c r="NT66" s="74"/>
      <c r="NU66" s="74"/>
      <c r="NV66" s="74"/>
      <c r="NW66" s="83"/>
    </row>
    <row r="67" spans="1:387" ht="13.5" customHeight="1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37">
        <f>データ!DI6</f>
        <v>4373</v>
      </c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52"/>
      <c r="NG67" s="4"/>
      <c r="NH67" s="2"/>
      <c r="NI67" s="66"/>
      <c r="NJ67" s="74"/>
      <c r="NK67" s="74"/>
      <c r="NL67" s="74"/>
      <c r="NM67" s="74"/>
      <c r="NN67" s="74"/>
      <c r="NO67" s="74"/>
      <c r="NP67" s="74"/>
      <c r="NQ67" s="74"/>
      <c r="NR67" s="74"/>
      <c r="NS67" s="74"/>
      <c r="NT67" s="74"/>
      <c r="NU67" s="74"/>
      <c r="NV67" s="74"/>
      <c r="NW67" s="83"/>
    </row>
    <row r="68" spans="1:387" ht="13.5" customHeight="1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52"/>
      <c r="NG68" s="4"/>
      <c r="NH68" s="2"/>
      <c r="NI68" s="66"/>
      <c r="NJ68" s="74"/>
      <c r="NK68" s="74"/>
      <c r="NL68" s="74"/>
      <c r="NM68" s="74"/>
      <c r="NN68" s="74"/>
      <c r="NO68" s="74"/>
      <c r="NP68" s="74"/>
      <c r="NQ68" s="74"/>
      <c r="NR68" s="74"/>
      <c r="NS68" s="74"/>
      <c r="NT68" s="74"/>
      <c r="NU68" s="74"/>
      <c r="NV68" s="74"/>
      <c r="NW68" s="83"/>
    </row>
    <row r="69" spans="1:387" ht="13.5" customHeight="1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52"/>
      <c r="NG69" s="4"/>
      <c r="NH69" s="2"/>
      <c r="NI69" s="66"/>
      <c r="NJ69" s="74"/>
      <c r="NK69" s="74"/>
      <c r="NL69" s="74"/>
      <c r="NM69" s="74"/>
      <c r="NN69" s="74"/>
      <c r="NO69" s="74"/>
      <c r="NP69" s="74"/>
      <c r="NQ69" s="74"/>
      <c r="NR69" s="74"/>
      <c r="NS69" s="74"/>
      <c r="NT69" s="74"/>
      <c r="NU69" s="74"/>
      <c r="NV69" s="74"/>
      <c r="NW69" s="83"/>
    </row>
    <row r="70" spans="1:387" ht="13.5" customHeight="1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52"/>
      <c r="NG70" s="4"/>
      <c r="NH70" s="2"/>
      <c r="NI70" s="66"/>
      <c r="NJ70" s="74"/>
      <c r="NK70" s="74"/>
      <c r="NL70" s="74"/>
      <c r="NM70" s="74"/>
      <c r="NN70" s="74"/>
      <c r="NO70" s="74"/>
      <c r="NP70" s="74"/>
      <c r="NQ70" s="74"/>
      <c r="NR70" s="74"/>
      <c r="NS70" s="74"/>
      <c r="NT70" s="74"/>
      <c r="NU70" s="74"/>
      <c r="NV70" s="74"/>
      <c r="NW70" s="83"/>
    </row>
    <row r="71" spans="1:387" ht="13.5" customHeight="1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19"/>
      <c r="NG71" s="4"/>
      <c r="NH71" s="2"/>
      <c r="NI71" s="66"/>
      <c r="NJ71" s="74"/>
      <c r="NK71" s="74"/>
      <c r="NL71" s="74"/>
      <c r="NM71" s="74"/>
      <c r="NN71" s="74"/>
      <c r="NO71" s="74"/>
      <c r="NP71" s="74"/>
      <c r="NQ71" s="74"/>
      <c r="NR71" s="74"/>
      <c r="NS71" s="74"/>
      <c r="NT71" s="74"/>
      <c r="NU71" s="74"/>
      <c r="NV71" s="74"/>
      <c r="NW71" s="83"/>
    </row>
    <row r="72" spans="1:387" ht="13.5" customHeight="1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36" t="s">
        <v>57</v>
      </c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4"/>
      <c r="NH72" s="2"/>
      <c r="NI72" s="66"/>
      <c r="NJ72" s="74"/>
      <c r="NK72" s="74"/>
      <c r="NL72" s="74"/>
      <c r="NM72" s="74"/>
      <c r="NN72" s="74"/>
      <c r="NO72" s="74"/>
      <c r="NP72" s="74"/>
      <c r="NQ72" s="74"/>
      <c r="NR72" s="74"/>
      <c r="NS72" s="74"/>
      <c r="NT72" s="74"/>
      <c r="NU72" s="74"/>
      <c r="NV72" s="74"/>
      <c r="NW72" s="83"/>
    </row>
    <row r="73" spans="1:387" ht="13.5" customHeight="1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4"/>
      <c r="NH73" s="2"/>
      <c r="NI73" s="66"/>
      <c r="NJ73" s="74"/>
      <c r="NK73" s="74"/>
      <c r="NL73" s="74"/>
      <c r="NM73" s="74"/>
      <c r="NN73" s="74"/>
      <c r="NO73" s="74"/>
      <c r="NP73" s="74"/>
      <c r="NQ73" s="74"/>
      <c r="NR73" s="74"/>
      <c r="NS73" s="74"/>
      <c r="NT73" s="74"/>
      <c r="NU73" s="74"/>
      <c r="NV73" s="74"/>
      <c r="NW73" s="83"/>
    </row>
    <row r="74" spans="1:387" ht="13.5" customHeight="1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4"/>
      <c r="NH74" s="2"/>
      <c r="NI74" s="66"/>
      <c r="NJ74" s="74"/>
      <c r="NK74" s="74"/>
      <c r="NL74" s="74"/>
      <c r="NM74" s="74"/>
      <c r="NN74" s="74"/>
      <c r="NO74" s="74"/>
      <c r="NP74" s="74"/>
      <c r="NQ74" s="74"/>
      <c r="NR74" s="74"/>
      <c r="NS74" s="74"/>
      <c r="NT74" s="74"/>
      <c r="NU74" s="74"/>
      <c r="NV74" s="74"/>
      <c r="NW74" s="83"/>
    </row>
    <row r="75" spans="1:387" ht="13.5" customHeight="1">
      <c r="A75" s="2"/>
      <c r="B75" s="12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4"/>
      <c r="NH75" s="2"/>
      <c r="NI75" s="66"/>
      <c r="NJ75" s="74"/>
      <c r="NK75" s="74"/>
      <c r="NL75" s="74"/>
      <c r="NM75" s="74"/>
      <c r="NN75" s="74"/>
      <c r="NO75" s="74"/>
      <c r="NP75" s="74"/>
      <c r="NQ75" s="74"/>
      <c r="NR75" s="74"/>
      <c r="NS75" s="74"/>
      <c r="NT75" s="74"/>
      <c r="NU75" s="74"/>
      <c r="NV75" s="74"/>
      <c r="NW75" s="83"/>
    </row>
    <row r="76" spans="1:387" ht="13.5" customHeight="1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27" t="str">
        <f>データ!$B$11</f>
        <v>R01</v>
      </c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 t="str">
        <f>データ!$C$11</f>
        <v>R02</v>
      </c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 t="str">
        <f>データ!$D$11</f>
        <v>R03</v>
      </c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 t="str">
        <f>データ!$E$11</f>
        <v>R04</v>
      </c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 t="str">
        <f>データ!$F$11</f>
        <v>R05</v>
      </c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35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37">
        <f>データ!DJ6</f>
        <v>0</v>
      </c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7" t="str">
        <f>データ!$B$11</f>
        <v>R01</v>
      </c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 t="str">
        <f>データ!$C$11</f>
        <v>R02</v>
      </c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 t="str">
        <f>データ!$D$11</f>
        <v>R03</v>
      </c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 t="str">
        <f>データ!$E$11</f>
        <v>R04</v>
      </c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  <c r="IV76" s="27"/>
      <c r="IW76" s="27"/>
      <c r="IX76" s="27" t="str">
        <f>データ!$F$11</f>
        <v>R05</v>
      </c>
      <c r="IY76" s="27"/>
      <c r="IZ76" s="27"/>
      <c r="JA76" s="27"/>
      <c r="JB76" s="27"/>
      <c r="JC76" s="27"/>
      <c r="JD76" s="27"/>
      <c r="JE76" s="27"/>
      <c r="JF76" s="27"/>
      <c r="JG76" s="27"/>
      <c r="JH76" s="27"/>
      <c r="JI76" s="27"/>
      <c r="JJ76" s="27"/>
      <c r="JK76" s="27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7" t="str">
        <f>データ!$B$11</f>
        <v>R01</v>
      </c>
      <c r="KI76" s="27"/>
      <c r="KJ76" s="27"/>
      <c r="KK76" s="27"/>
      <c r="KL76" s="27"/>
      <c r="KM76" s="27"/>
      <c r="KN76" s="27"/>
      <c r="KO76" s="27"/>
      <c r="KP76" s="27"/>
      <c r="KQ76" s="27"/>
      <c r="KR76" s="27"/>
      <c r="KS76" s="27"/>
      <c r="KT76" s="27"/>
      <c r="KU76" s="27"/>
      <c r="KV76" s="27" t="str">
        <f>データ!$C$11</f>
        <v>R02</v>
      </c>
      <c r="KW76" s="27"/>
      <c r="KX76" s="27"/>
      <c r="KY76" s="27"/>
      <c r="KZ76" s="27"/>
      <c r="LA76" s="27"/>
      <c r="LB76" s="27"/>
      <c r="LC76" s="27"/>
      <c r="LD76" s="27"/>
      <c r="LE76" s="27"/>
      <c r="LF76" s="27"/>
      <c r="LG76" s="27"/>
      <c r="LH76" s="27"/>
      <c r="LI76" s="27"/>
      <c r="LJ76" s="27" t="str">
        <f>データ!$D$11</f>
        <v>R03</v>
      </c>
      <c r="LK76" s="27"/>
      <c r="LL76" s="27"/>
      <c r="LM76" s="27"/>
      <c r="LN76" s="27"/>
      <c r="LO76" s="27"/>
      <c r="LP76" s="27"/>
      <c r="LQ76" s="27"/>
      <c r="LR76" s="27"/>
      <c r="LS76" s="27"/>
      <c r="LT76" s="27"/>
      <c r="LU76" s="27"/>
      <c r="LV76" s="27"/>
      <c r="LW76" s="27"/>
      <c r="LX76" s="27" t="str">
        <f>データ!$E$11</f>
        <v>R04</v>
      </c>
      <c r="LY76" s="27"/>
      <c r="LZ76" s="27"/>
      <c r="MA76" s="27"/>
      <c r="MB76" s="27"/>
      <c r="MC76" s="27"/>
      <c r="MD76" s="27"/>
      <c r="ME76" s="27"/>
      <c r="MF76" s="27"/>
      <c r="MG76" s="27"/>
      <c r="MH76" s="27"/>
      <c r="MI76" s="27"/>
      <c r="MJ76" s="27"/>
      <c r="MK76" s="27"/>
      <c r="ML76" s="27" t="str">
        <f>データ!$F$11</f>
        <v>R05</v>
      </c>
      <c r="MM76" s="27"/>
      <c r="MN76" s="27"/>
      <c r="MO76" s="27"/>
      <c r="MP76" s="27"/>
      <c r="MQ76" s="27"/>
      <c r="MR76" s="27"/>
      <c r="MS76" s="27"/>
      <c r="MT76" s="27"/>
      <c r="MU76" s="27"/>
      <c r="MV76" s="27"/>
      <c r="MW76" s="27"/>
      <c r="MX76" s="27"/>
      <c r="MY76" s="27"/>
      <c r="MZ76" s="2"/>
      <c r="NA76" s="2"/>
      <c r="NB76" s="2"/>
      <c r="NC76" s="2"/>
      <c r="ND76" s="2"/>
      <c r="NE76" s="2"/>
      <c r="NF76" s="52"/>
      <c r="NG76" s="4"/>
      <c r="NH76" s="2"/>
      <c r="NI76" s="66"/>
      <c r="NJ76" s="74"/>
      <c r="NK76" s="74"/>
      <c r="NL76" s="74"/>
      <c r="NM76" s="74"/>
      <c r="NN76" s="74"/>
      <c r="NO76" s="74"/>
      <c r="NP76" s="74"/>
      <c r="NQ76" s="74"/>
      <c r="NR76" s="74"/>
      <c r="NS76" s="74"/>
      <c r="NT76" s="74"/>
      <c r="NU76" s="74"/>
      <c r="NV76" s="74"/>
      <c r="NW76" s="83"/>
    </row>
    <row r="77" spans="1:387" ht="13.5" customHeight="1">
      <c r="A77" s="2"/>
      <c r="B77" s="12"/>
      <c r="C77" s="2"/>
      <c r="D77" s="2"/>
      <c r="E77" s="2"/>
      <c r="F77" s="2"/>
      <c r="I77" s="24" t="s">
        <v>1</v>
      </c>
      <c r="J77" s="24"/>
      <c r="K77" s="24"/>
      <c r="L77" s="24"/>
      <c r="M77" s="24"/>
      <c r="N77" s="24"/>
      <c r="O77" s="24"/>
      <c r="P77" s="24"/>
      <c r="Q77" s="24"/>
      <c r="R77" s="29" t="str">
        <f>データ!CX7</f>
        <v xml:space="preserve"> </v>
      </c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 t="str">
        <f>データ!CY7</f>
        <v xml:space="preserve"> </v>
      </c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 t="str">
        <f>データ!CZ7</f>
        <v xml:space="preserve"> </v>
      </c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 t="str">
        <f>データ!DA7</f>
        <v xml:space="preserve"> </v>
      </c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 t="str">
        <f>データ!DB7</f>
        <v xml:space="preserve"> </v>
      </c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35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4" t="s">
        <v>1</v>
      </c>
      <c r="GL77" s="24"/>
      <c r="GM77" s="24"/>
      <c r="GN77" s="24"/>
      <c r="GO77" s="24"/>
      <c r="GP77" s="24"/>
      <c r="GQ77" s="24"/>
      <c r="GR77" s="24"/>
      <c r="GS77" s="24"/>
      <c r="GT77" s="29" t="str">
        <f>データ!DK7</f>
        <v xml:space="preserve"> </v>
      </c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 t="str">
        <f>データ!DL7</f>
        <v xml:space="preserve"> </v>
      </c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 t="str">
        <f>データ!DM7</f>
        <v xml:space="preserve"> </v>
      </c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 t="str">
        <f>データ!DN7</f>
        <v xml:space="preserve"> </v>
      </c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  <c r="IV77" s="29"/>
      <c r="IW77" s="29"/>
      <c r="IX77" s="29" t="str">
        <f>データ!DO7</f>
        <v xml:space="preserve"> </v>
      </c>
      <c r="IY77" s="29"/>
      <c r="IZ77" s="29"/>
      <c r="JA77" s="29"/>
      <c r="JB77" s="29"/>
      <c r="JC77" s="29"/>
      <c r="JD77" s="29"/>
      <c r="JE77" s="29"/>
      <c r="JF77" s="29"/>
      <c r="JG77" s="29"/>
      <c r="JH77" s="29"/>
      <c r="JI77" s="29"/>
      <c r="JJ77" s="29"/>
      <c r="JK77" s="29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4" t="s">
        <v>1</v>
      </c>
      <c r="JZ77" s="24"/>
      <c r="KA77" s="24"/>
      <c r="KB77" s="24"/>
      <c r="KC77" s="24"/>
      <c r="KD77" s="24"/>
      <c r="KE77" s="24"/>
      <c r="KF77" s="24"/>
      <c r="KG77" s="24"/>
      <c r="KH77" s="28">
        <f>データ!DV7</f>
        <v>0</v>
      </c>
      <c r="KI77" s="28"/>
      <c r="KJ77" s="28"/>
      <c r="KK77" s="28"/>
      <c r="KL77" s="28"/>
      <c r="KM77" s="28"/>
      <c r="KN77" s="28"/>
      <c r="KO77" s="28"/>
      <c r="KP77" s="28"/>
      <c r="KQ77" s="28"/>
      <c r="KR77" s="28"/>
      <c r="KS77" s="28"/>
      <c r="KT77" s="28"/>
      <c r="KU77" s="28"/>
      <c r="KV77" s="28">
        <f>データ!DW7</f>
        <v>0</v>
      </c>
      <c r="KW77" s="28"/>
      <c r="KX77" s="28"/>
      <c r="KY77" s="28"/>
      <c r="KZ77" s="28"/>
      <c r="LA77" s="28"/>
      <c r="LB77" s="28"/>
      <c r="LC77" s="28"/>
      <c r="LD77" s="28"/>
      <c r="LE77" s="28"/>
      <c r="LF77" s="28"/>
      <c r="LG77" s="28"/>
      <c r="LH77" s="28"/>
      <c r="LI77" s="28"/>
      <c r="LJ77" s="28">
        <f>データ!DX7</f>
        <v>0</v>
      </c>
      <c r="LK77" s="28"/>
      <c r="LL77" s="28"/>
      <c r="LM77" s="28"/>
      <c r="LN77" s="28"/>
      <c r="LO77" s="28"/>
      <c r="LP77" s="28"/>
      <c r="LQ77" s="28"/>
      <c r="LR77" s="28"/>
      <c r="LS77" s="28"/>
      <c r="LT77" s="28"/>
      <c r="LU77" s="28"/>
      <c r="LV77" s="28"/>
      <c r="LW77" s="28"/>
      <c r="LX77" s="28">
        <f>データ!DY7</f>
        <v>0</v>
      </c>
      <c r="LY77" s="28"/>
      <c r="LZ77" s="28"/>
      <c r="MA77" s="28"/>
      <c r="MB77" s="28"/>
      <c r="MC77" s="28"/>
      <c r="MD77" s="28"/>
      <c r="ME77" s="28"/>
      <c r="MF77" s="28"/>
      <c r="MG77" s="28"/>
      <c r="MH77" s="28"/>
      <c r="MI77" s="28"/>
      <c r="MJ77" s="28"/>
      <c r="MK77" s="28"/>
      <c r="ML77" s="28">
        <f>データ!DZ7</f>
        <v>0</v>
      </c>
      <c r="MM77" s="28"/>
      <c r="MN77" s="28"/>
      <c r="MO77" s="28"/>
      <c r="MP77" s="28"/>
      <c r="MQ77" s="28"/>
      <c r="MR77" s="28"/>
      <c r="MS77" s="28"/>
      <c r="MT77" s="28"/>
      <c r="MU77" s="28"/>
      <c r="MV77" s="28"/>
      <c r="MW77" s="28"/>
      <c r="MX77" s="28"/>
      <c r="MY77" s="28"/>
      <c r="MZ77" s="2"/>
      <c r="NA77" s="2"/>
      <c r="NB77" s="2"/>
      <c r="NC77" s="2"/>
      <c r="ND77" s="2"/>
      <c r="NE77" s="2"/>
      <c r="NF77" s="52"/>
      <c r="NG77" s="4"/>
      <c r="NH77" s="2"/>
      <c r="NI77" s="66"/>
      <c r="NJ77" s="74"/>
      <c r="NK77" s="74"/>
      <c r="NL77" s="74"/>
      <c r="NM77" s="74"/>
      <c r="NN77" s="74"/>
      <c r="NO77" s="74"/>
      <c r="NP77" s="74"/>
      <c r="NQ77" s="74"/>
      <c r="NR77" s="74"/>
      <c r="NS77" s="74"/>
      <c r="NT77" s="74"/>
      <c r="NU77" s="74"/>
      <c r="NV77" s="74"/>
      <c r="NW77" s="83"/>
    </row>
    <row r="78" spans="1:387" ht="13.5" customHeight="1">
      <c r="A78" s="2"/>
      <c r="B78" s="12"/>
      <c r="C78" s="2"/>
      <c r="D78" s="2"/>
      <c r="E78" s="2"/>
      <c r="F78" s="2"/>
      <c r="G78" s="2"/>
      <c r="H78" s="2"/>
      <c r="I78" s="24" t="s">
        <v>52</v>
      </c>
      <c r="J78" s="24"/>
      <c r="K78" s="24"/>
      <c r="L78" s="24"/>
      <c r="M78" s="24"/>
      <c r="N78" s="24"/>
      <c r="O78" s="24"/>
      <c r="P78" s="24"/>
      <c r="Q78" s="24"/>
      <c r="R78" s="29" t="str">
        <f>データ!DC7</f>
        <v xml:space="preserve"> </v>
      </c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 t="str">
        <f>データ!DD7</f>
        <v xml:space="preserve"> </v>
      </c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 t="str">
        <f>データ!DE7</f>
        <v xml:space="preserve"> </v>
      </c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 t="str">
        <f>データ!DF7</f>
        <v xml:space="preserve"> </v>
      </c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 t="str">
        <f>データ!DG7</f>
        <v xml:space="preserve"> </v>
      </c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35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4" t="s">
        <v>52</v>
      </c>
      <c r="GL78" s="24"/>
      <c r="GM78" s="24"/>
      <c r="GN78" s="24"/>
      <c r="GO78" s="24"/>
      <c r="GP78" s="24"/>
      <c r="GQ78" s="24"/>
      <c r="GR78" s="24"/>
      <c r="GS78" s="24"/>
      <c r="GT78" s="29" t="str">
        <f>データ!DP7</f>
        <v xml:space="preserve"> </v>
      </c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 t="str">
        <f>データ!DQ7</f>
        <v xml:space="preserve"> </v>
      </c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 t="str">
        <f>データ!DR7</f>
        <v xml:space="preserve"> </v>
      </c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 t="str">
        <f>データ!DS7</f>
        <v xml:space="preserve"> </v>
      </c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 t="str">
        <f>データ!DT7</f>
        <v xml:space="preserve"> </v>
      </c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4" t="s">
        <v>52</v>
      </c>
      <c r="JZ78" s="24"/>
      <c r="KA78" s="24"/>
      <c r="KB78" s="24"/>
      <c r="KC78" s="24"/>
      <c r="KD78" s="24"/>
      <c r="KE78" s="24"/>
      <c r="KF78" s="24"/>
      <c r="KG78" s="24"/>
      <c r="KH78" s="28">
        <f>データ!EA7</f>
        <v>43.6</v>
      </c>
      <c r="KI78" s="28"/>
      <c r="KJ78" s="28"/>
      <c r="KK78" s="28"/>
      <c r="KL78" s="28"/>
      <c r="KM78" s="28"/>
      <c r="KN78" s="28"/>
      <c r="KO78" s="28"/>
      <c r="KP78" s="28"/>
      <c r="KQ78" s="28"/>
      <c r="KR78" s="28"/>
      <c r="KS78" s="28"/>
      <c r="KT78" s="28"/>
      <c r="KU78" s="28"/>
      <c r="KV78" s="28">
        <f>データ!EB7</f>
        <v>11.4</v>
      </c>
      <c r="KW78" s="28"/>
      <c r="KX78" s="28"/>
      <c r="KY78" s="28"/>
      <c r="KZ78" s="28"/>
      <c r="LA78" s="28"/>
      <c r="LB78" s="28"/>
      <c r="LC78" s="28"/>
      <c r="LD78" s="28"/>
      <c r="LE78" s="28"/>
      <c r="LF78" s="28"/>
      <c r="LG78" s="28"/>
      <c r="LH78" s="28"/>
      <c r="LI78" s="28"/>
      <c r="LJ78" s="28">
        <f>データ!EC7</f>
        <v>92.9</v>
      </c>
      <c r="LK78" s="28"/>
      <c r="LL78" s="28"/>
      <c r="LM78" s="28"/>
      <c r="LN78" s="28"/>
      <c r="LO78" s="28"/>
      <c r="LP78" s="28"/>
      <c r="LQ78" s="28"/>
      <c r="LR78" s="28"/>
      <c r="LS78" s="28"/>
      <c r="LT78" s="28"/>
      <c r="LU78" s="28"/>
      <c r="LV78" s="28"/>
      <c r="LW78" s="28"/>
      <c r="LX78" s="28">
        <f>データ!ED7</f>
        <v>51.5</v>
      </c>
      <c r="LY78" s="28"/>
      <c r="LZ78" s="28"/>
      <c r="MA78" s="28"/>
      <c r="MB78" s="28"/>
      <c r="MC78" s="28"/>
      <c r="MD78" s="28"/>
      <c r="ME78" s="28"/>
      <c r="MF78" s="28"/>
      <c r="MG78" s="28"/>
      <c r="MH78" s="28"/>
      <c r="MI78" s="28"/>
      <c r="MJ78" s="28"/>
      <c r="MK78" s="28"/>
      <c r="ML78" s="28">
        <f>データ!EE7</f>
        <v>41.4</v>
      </c>
      <c r="MM78" s="28"/>
      <c r="MN78" s="28"/>
      <c r="MO78" s="28"/>
      <c r="MP78" s="28"/>
      <c r="MQ78" s="28"/>
      <c r="MR78" s="28"/>
      <c r="MS78" s="28"/>
      <c r="MT78" s="28"/>
      <c r="MU78" s="28"/>
      <c r="MV78" s="28"/>
      <c r="MW78" s="28"/>
      <c r="MX78" s="28"/>
      <c r="MY78" s="28"/>
      <c r="MZ78" s="2"/>
      <c r="NA78" s="2"/>
      <c r="NB78" s="2"/>
      <c r="NC78" s="2"/>
      <c r="ND78" s="2"/>
      <c r="NE78" s="2"/>
      <c r="NF78" s="52"/>
      <c r="NG78" s="4"/>
      <c r="NH78" s="2"/>
      <c r="NI78" s="66"/>
      <c r="NJ78" s="74"/>
      <c r="NK78" s="74"/>
      <c r="NL78" s="74"/>
      <c r="NM78" s="74"/>
      <c r="NN78" s="74"/>
      <c r="NO78" s="74"/>
      <c r="NP78" s="74"/>
      <c r="NQ78" s="74"/>
      <c r="NR78" s="74"/>
      <c r="NS78" s="74"/>
      <c r="NT78" s="74"/>
      <c r="NU78" s="74"/>
      <c r="NV78" s="74"/>
      <c r="NW78" s="83"/>
    </row>
    <row r="79" spans="1:387" ht="13.5" customHeight="1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52"/>
      <c r="NG79" s="4"/>
      <c r="NH79" s="2"/>
      <c r="NI79" s="66"/>
      <c r="NJ79" s="74"/>
      <c r="NK79" s="74"/>
      <c r="NL79" s="74"/>
      <c r="NM79" s="74"/>
      <c r="NN79" s="74"/>
      <c r="NO79" s="74"/>
      <c r="NP79" s="74"/>
      <c r="NQ79" s="74"/>
      <c r="NR79" s="74"/>
      <c r="NS79" s="74"/>
      <c r="NT79" s="74"/>
      <c r="NU79" s="74"/>
      <c r="NV79" s="74"/>
      <c r="NW79" s="83"/>
    </row>
    <row r="80" spans="1:387" ht="13.5" customHeight="1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4"/>
      <c r="NH80" s="2"/>
      <c r="NI80" s="66"/>
      <c r="NJ80" s="74"/>
      <c r="NK80" s="74"/>
      <c r="NL80" s="74"/>
      <c r="NM80" s="74"/>
      <c r="NN80" s="74"/>
      <c r="NO80" s="74"/>
      <c r="NP80" s="74"/>
      <c r="NQ80" s="74"/>
      <c r="NR80" s="74"/>
      <c r="NS80" s="74"/>
      <c r="NT80" s="74"/>
      <c r="NU80" s="74"/>
      <c r="NV80" s="74"/>
      <c r="NW80" s="83"/>
    </row>
    <row r="81" spans="1:387" ht="13.5" customHeight="1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4"/>
      <c r="NH81" s="2"/>
      <c r="NI81" s="66"/>
      <c r="NJ81" s="74"/>
      <c r="NK81" s="74"/>
      <c r="NL81" s="74"/>
      <c r="NM81" s="74"/>
      <c r="NN81" s="74"/>
      <c r="NO81" s="74"/>
      <c r="NP81" s="74"/>
      <c r="NQ81" s="74"/>
      <c r="NR81" s="74"/>
      <c r="NS81" s="74"/>
      <c r="NT81" s="74"/>
      <c r="NU81" s="74"/>
      <c r="NV81" s="74"/>
      <c r="NW81" s="83"/>
    </row>
    <row r="82" spans="1:387" ht="13.5" customHeight="1">
      <c r="A82" s="2"/>
      <c r="B82" s="13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  <c r="IW82" s="21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1"/>
      <c r="JL82" s="21"/>
      <c r="JM82" s="21"/>
      <c r="JN82" s="21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1"/>
      <c r="LK82" s="21"/>
      <c r="LL82" s="21"/>
      <c r="LM82" s="21"/>
      <c r="LN82" s="21"/>
      <c r="LO82" s="21"/>
      <c r="LP82" s="21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1"/>
      <c r="MI82" s="21"/>
      <c r="MJ82" s="21"/>
      <c r="MK82" s="21"/>
      <c r="ML82" s="21"/>
      <c r="MM82" s="21"/>
      <c r="MN82" s="21"/>
      <c r="MO82" s="21"/>
      <c r="MP82" s="21"/>
      <c r="MQ82" s="21"/>
      <c r="MR82" s="21"/>
      <c r="MS82" s="21"/>
      <c r="MT82" s="21"/>
      <c r="MU82" s="21"/>
      <c r="MV82" s="21"/>
      <c r="MW82" s="21"/>
      <c r="MX82" s="21"/>
      <c r="MY82" s="21"/>
      <c r="MZ82" s="21"/>
      <c r="NA82" s="21"/>
      <c r="NB82" s="21"/>
      <c r="NC82" s="21"/>
      <c r="ND82" s="21"/>
      <c r="NE82" s="21"/>
      <c r="NF82" s="21"/>
      <c r="NG82" s="57"/>
      <c r="NH82" s="2"/>
      <c r="NI82" s="67"/>
      <c r="NJ82" s="73"/>
      <c r="NK82" s="73"/>
      <c r="NL82" s="73"/>
      <c r="NM82" s="73"/>
      <c r="NN82" s="73"/>
      <c r="NO82" s="73"/>
      <c r="NP82" s="73"/>
      <c r="NQ82" s="73"/>
      <c r="NR82" s="73"/>
      <c r="NS82" s="73"/>
      <c r="NT82" s="73"/>
      <c r="NU82" s="73"/>
      <c r="NV82" s="73"/>
      <c r="NW82" s="84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14" t="s">
        <v>59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</row>
    <row r="87" spans="1:387" hidden="1">
      <c r="B87" s="14" t="s">
        <v>40</v>
      </c>
      <c r="C87" s="14" t="s">
        <v>61</v>
      </c>
      <c r="D87" s="14" t="s">
        <v>62</v>
      </c>
      <c r="E87" s="14" t="s">
        <v>8</v>
      </c>
      <c r="F87" s="14" t="s">
        <v>64</v>
      </c>
      <c r="G87" s="14" t="s">
        <v>55</v>
      </c>
      <c r="H87" s="14" t="s">
        <v>58</v>
      </c>
      <c r="I87" s="14" t="s">
        <v>67</v>
      </c>
      <c r="J87" s="14" t="s">
        <v>60</v>
      </c>
      <c r="K87" s="14" t="s">
        <v>69</v>
      </c>
      <c r="L87" s="14" t="s">
        <v>39</v>
      </c>
      <c r="M87" s="14" t="s">
        <v>70</v>
      </c>
      <c r="N87" s="14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</row>
    <row r="88" spans="1:387" hidden="1">
      <c r="B88" s="14" t="str">
        <f>データ!AI6</f>
        <v>【120.7】</v>
      </c>
      <c r="C88" s="14" t="str">
        <f>データ!AT6</f>
        <v>【30.4】</v>
      </c>
      <c r="D88" s="14" t="str">
        <f>データ!BE6</f>
        <v>【67,941】</v>
      </c>
      <c r="E88" s="14" t="str">
        <f>データ!BP6</f>
        <v>【17.1】</v>
      </c>
      <c r="F88" s="14" t="str">
        <f>データ!CA6</f>
        <v>【53.2】</v>
      </c>
      <c r="G88" s="14" t="str">
        <f>データ!CL6</f>
        <v>【△26.7】</v>
      </c>
      <c r="H88" s="14" t="str">
        <f>データ!CW6</f>
        <v>【△15,770】</v>
      </c>
      <c r="I88" s="14" t="str">
        <f>データ!DH6</f>
        <v xml:space="preserve"> </v>
      </c>
      <c r="J88" s="14" t="s">
        <v>46</v>
      </c>
      <c r="K88" s="14" t="s">
        <v>46</v>
      </c>
      <c r="L88" s="14" t="str">
        <f>データ!DU6</f>
        <v xml:space="preserve"> </v>
      </c>
      <c r="M88" s="14" t="str">
        <f>データ!EF6</f>
        <v>【19.7】</v>
      </c>
      <c r="N88" s="14" t="str">
        <f>データ!EF6</f>
        <v>【19.7】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</row>
  </sheetData>
  <sheetProtection algorithmName="SHA-512" hashValue="gpK3k6wXoD6VfMla5k2CajPXfpKg36lr3/sbSVosnm4fk4rUxIe45LWmJyFMtuTSwFTTyOoqCeQeW7mVsuiJXw==" saltValue="NBkIPYjeD4T7B6m06EJSUw==" spinCount="100000" sheet="1" objects="1" scenarios="1" formatCells="0" formatColumns="0" formatRows="0"/>
  <mergeCells count="225"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K10:NV10"/>
    <mergeCell ref="NI14:NW14"/>
    <mergeCell ref="R30:AE30"/>
    <mergeCell ref="AF30:AS30"/>
    <mergeCell ref="AT30:BG30"/>
    <mergeCell ref="BH30:BU30"/>
    <mergeCell ref="BV30:CI30"/>
    <mergeCell ref="DF30:DS30"/>
    <mergeCell ref="DT30:EG30"/>
    <mergeCell ref="EH30:EU30"/>
    <mergeCell ref="EV30:FI30"/>
    <mergeCell ref="FJ30:FW30"/>
    <mergeCell ref="GT30:HG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EH31:EU31"/>
    <mergeCell ref="EV31:FI31"/>
    <mergeCell ref="FJ31:FW31"/>
    <mergeCell ref="GK31:GS31"/>
    <mergeCell ref="GT31:HG31"/>
    <mergeCell ref="HH31:HU31"/>
    <mergeCell ref="HV31:II31"/>
    <mergeCell ref="IJ31:IW31"/>
    <mergeCell ref="IX31:JK31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EH32:EU32"/>
    <mergeCell ref="EV32:FI32"/>
    <mergeCell ref="FJ32:FW32"/>
    <mergeCell ref="GK32:GS32"/>
    <mergeCell ref="GT32:HG32"/>
    <mergeCell ref="HH32:HU32"/>
    <mergeCell ref="HV32:II32"/>
    <mergeCell ref="IJ32:IW32"/>
    <mergeCell ref="IX32:JK32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EV52:FI52"/>
    <mergeCell ref="FJ52:FW52"/>
    <mergeCell ref="GT52:HG52"/>
    <mergeCell ref="HH52:HU52"/>
    <mergeCell ref="HV52:II52"/>
    <mergeCell ref="IJ52:IW52"/>
    <mergeCell ref="IX52:JK52"/>
    <mergeCell ref="KH52:KU52"/>
    <mergeCell ref="KV52:LI52"/>
    <mergeCell ref="LJ52:LW52"/>
    <mergeCell ref="LX52:MK52"/>
    <mergeCell ref="ML52:MY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EH53:EU53"/>
    <mergeCell ref="EV53:FI53"/>
    <mergeCell ref="FJ53:FW53"/>
    <mergeCell ref="GK53:GS53"/>
    <mergeCell ref="GT53:HG53"/>
    <mergeCell ref="HH53:HU53"/>
    <mergeCell ref="HV53:II53"/>
    <mergeCell ref="IJ53:IW53"/>
    <mergeCell ref="IX53:JK53"/>
    <mergeCell ref="JY53:KG53"/>
    <mergeCell ref="KH53:KU53"/>
    <mergeCell ref="KV53:LI53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DF54:DS54"/>
    <mergeCell ref="DT54:EG54"/>
    <mergeCell ref="EH54:EU54"/>
    <mergeCell ref="EV54:FI54"/>
    <mergeCell ref="FJ54:FW54"/>
    <mergeCell ref="GK54:GS54"/>
    <mergeCell ref="GT54:HG54"/>
    <mergeCell ref="HH54:HU54"/>
    <mergeCell ref="HV54:II54"/>
    <mergeCell ref="IJ54:IW54"/>
    <mergeCell ref="IX54:JK54"/>
    <mergeCell ref="JY54:KG54"/>
    <mergeCell ref="KH54:KU54"/>
    <mergeCell ref="KV54:LI54"/>
    <mergeCell ref="LJ54:LW54"/>
    <mergeCell ref="LX54:MK54"/>
    <mergeCell ref="ML54:MY54"/>
    <mergeCell ref="NI65:NW65"/>
    <mergeCell ref="R76:AE76"/>
    <mergeCell ref="AF76:AS76"/>
    <mergeCell ref="AT76:BG76"/>
    <mergeCell ref="BH76:BU76"/>
    <mergeCell ref="BV76:CI76"/>
    <mergeCell ref="GT76:HG76"/>
    <mergeCell ref="HH76:HU76"/>
    <mergeCell ref="HV76:II76"/>
    <mergeCell ref="IJ76:IW76"/>
    <mergeCell ref="IX76:JK76"/>
    <mergeCell ref="KH76:KU76"/>
    <mergeCell ref="KV76:LI76"/>
    <mergeCell ref="LJ76:LW76"/>
    <mergeCell ref="LX76:MK76"/>
    <mergeCell ref="ML76:MY76"/>
    <mergeCell ref="I77:Q77"/>
    <mergeCell ref="R77:AE77"/>
    <mergeCell ref="AF77:AS77"/>
    <mergeCell ref="AT77:BG77"/>
    <mergeCell ref="BH77:BU77"/>
    <mergeCell ref="BV77:CI77"/>
    <mergeCell ref="GK77:GS77"/>
    <mergeCell ref="GT77:HG77"/>
    <mergeCell ref="HH77:HU77"/>
    <mergeCell ref="HV77:II77"/>
    <mergeCell ref="IJ77:IW77"/>
    <mergeCell ref="IX77:JK77"/>
    <mergeCell ref="JY77:KG77"/>
    <mergeCell ref="KH77:KU77"/>
    <mergeCell ref="KV77:LI77"/>
    <mergeCell ref="LJ77:LW77"/>
    <mergeCell ref="LX77:MK77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HH78:HU78"/>
    <mergeCell ref="HV78:II78"/>
    <mergeCell ref="IJ78:IW78"/>
    <mergeCell ref="IX78:JK78"/>
    <mergeCell ref="JY78:KG78"/>
    <mergeCell ref="KH78:KU78"/>
    <mergeCell ref="KV78:LI78"/>
    <mergeCell ref="LJ78:LW78"/>
    <mergeCell ref="LX78:MK78"/>
    <mergeCell ref="ML78:MY78"/>
    <mergeCell ref="B2:NW4"/>
    <mergeCell ref="NI11:NW13"/>
    <mergeCell ref="H14:JM15"/>
    <mergeCell ref="JT14:NG15"/>
    <mergeCell ref="H60:NA61"/>
    <mergeCell ref="CU63:FZ66"/>
    <mergeCell ref="CU67:FZ70"/>
    <mergeCell ref="CU72:FZ75"/>
    <mergeCell ref="CU76:FZ79"/>
    <mergeCell ref="NI15:NW30"/>
    <mergeCell ref="NI32:NW47"/>
    <mergeCell ref="NI49:NW64"/>
    <mergeCell ref="NI66:NW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EP11"/>
  <sheetViews>
    <sheetView showGridLines="0" workbookViewId="0"/>
  </sheetViews>
  <sheetFormatPr defaultRowHeight="13.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>
      <c r="A1" t="s">
        <v>20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>
        <v>1</v>
      </c>
      <c r="AI1" s="25"/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>
        <v>1</v>
      </c>
      <c r="AT1" s="25"/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>
        <v>1</v>
      </c>
      <c r="BE1" s="25"/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>
        <v>1</v>
      </c>
      <c r="BP1" s="25"/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>
        <v>1</v>
      </c>
      <c r="CA1" s="25"/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>
        <v>1</v>
      </c>
      <c r="CL1" s="25"/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>
        <v>1</v>
      </c>
      <c r="CW1" s="25"/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>
        <v>1</v>
      </c>
      <c r="DH1" s="25"/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>
        <v>1</v>
      </c>
      <c r="DS1" s="25">
        <v>1</v>
      </c>
      <c r="DT1" s="25">
        <v>1</v>
      </c>
      <c r="DU1" s="25"/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>
        <v>1</v>
      </c>
      <c r="ED1" s="25">
        <v>1</v>
      </c>
      <c r="EE1" s="25">
        <v>1</v>
      </c>
      <c r="EF1" s="25"/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>
        <v>1</v>
      </c>
      <c r="EO1" s="25">
        <v>1</v>
      </c>
      <c r="EP1" s="25">
        <v>1</v>
      </c>
    </row>
    <row r="2" spans="1:146">
      <c r="A2" s="86" t="s">
        <v>42</v>
      </c>
      <c r="B2" s="86">
        <f t="shared" ref="B2:EP2" si="0">COLUMN()-1</f>
        <v>1</v>
      </c>
      <c r="C2" s="86">
        <f t="shared" si="0"/>
        <v>2</v>
      </c>
      <c r="D2" s="86">
        <f t="shared" si="0"/>
        <v>3</v>
      </c>
      <c r="E2" s="86">
        <f t="shared" si="0"/>
        <v>4</v>
      </c>
      <c r="F2" s="86">
        <f t="shared" si="0"/>
        <v>5</v>
      </c>
      <c r="G2" s="86">
        <f t="shared" si="0"/>
        <v>6</v>
      </c>
      <c r="H2" s="86">
        <f t="shared" si="0"/>
        <v>7</v>
      </c>
      <c r="I2" s="86">
        <f t="shared" si="0"/>
        <v>8</v>
      </c>
      <c r="J2" s="86">
        <f t="shared" si="0"/>
        <v>9</v>
      </c>
      <c r="K2" s="86">
        <f t="shared" si="0"/>
        <v>10</v>
      </c>
      <c r="L2" s="86">
        <f t="shared" si="0"/>
        <v>11</v>
      </c>
      <c r="M2" s="86">
        <f t="shared" si="0"/>
        <v>12</v>
      </c>
      <c r="N2" s="86">
        <f t="shared" si="0"/>
        <v>13</v>
      </c>
      <c r="O2" s="86">
        <f t="shared" si="0"/>
        <v>14</v>
      </c>
      <c r="P2" s="86">
        <f t="shared" si="0"/>
        <v>15</v>
      </c>
      <c r="Q2" s="86">
        <f t="shared" si="0"/>
        <v>16</v>
      </c>
      <c r="R2" s="86">
        <f t="shared" si="0"/>
        <v>17</v>
      </c>
      <c r="S2" s="86">
        <f t="shared" si="0"/>
        <v>18</v>
      </c>
      <c r="T2" s="86">
        <f t="shared" si="0"/>
        <v>19</v>
      </c>
      <c r="U2" s="86">
        <f t="shared" si="0"/>
        <v>20</v>
      </c>
      <c r="V2" s="86">
        <f t="shared" si="0"/>
        <v>21</v>
      </c>
      <c r="W2" s="86">
        <f t="shared" si="0"/>
        <v>22</v>
      </c>
      <c r="X2" s="86">
        <f t="shared" si="0"/>
        <v>23</v>
      </c>
      <c r="Y2" s="86">
        <f t="shared" si="0"/>
        <v>24</v>
      </c>
      <c r="Z2" s="86">
        <f t="shared" si="0"/>
        <v>25</v>
      </c>
      <c r="AA2" s="86">
        <f t="shared" si="0"/>
        <v>26</v>
      </c>
      <c r="AB2" s="86">
        <f t="shared" si="0"/>
        <v>27</v>
      </c>
      <c r="AC2" s="86">
        <f t="shared" si="0"/>
        <v>28</v>
      </c>
      <c r="AD2" s="86">
        <f t="shared" si="0"/>
        <v>29</v>
      </c>
      <c r="AE2" s="86">
        <f t="shared" si="0"/>
        <v>30</v>
      </c>
      <c r="AF2" s="86">
        <f t="shared" si="0"/>
        <v>31</v>
      </c>
      <c r="AG2" s="86">
        <f t="shared" si="0"/>
        <v>32</v>
      </c>
      <c r="AH2" s="86">
        <f t="shared" si="0"/>
        <v>33</v>
      </c>
      <c r="AI2" s="86">
        <f t="shared" si="0"/>
        <v>34</v>
      </c>
      <c r="AJ2" s="86">
        <f t="shared" si="0"/>
        <v>35</v>
      </c>
      <c r="AK2" s="86">
        <f t="shared" si="0"/>
        <v>36</v>
      </c>
      <c r="AL2" s="86">
        <f t="shared" si="0"/>
        <v>37</v>
      </c>
      <c r="AM2" s="86">
        <f t="shared" si="0"/>
        <v>38</v>
      </c>
      <c r="AN2" s="86">
        <f t="shared" si="0"/>
        <v>39</v>
      </c>
      <c r="AO2" s="86">
        <f t="shared" si="0"/>
        <v>40</v>
      </c>
      <c r="AP2" s="86">
        <f t="shared" si="0"/>
        <v>41</v>
      </c>
      <c r="AQ2" s="86">
        <f t="shared" si="0"/>
        <v>42</v>
      </c>
      <c r="AR2" s="86">
        <f t="shared" si="0"/>
        <v>43</v>
      </c>
      <c r="AS2" s="86">
        <f t="shared" si="0"/>
        <v>44</v>
      </c>
      <c r="AT2" s="86">
        <f t="shared" si="0"/>
        <v>45</v>
      </c>
      <c r="AU2" s="86">
        <f t="shared" si="0"/>
        <v>46</v>
      </c>
      <c r="AV2" s="86">
        <f t="shared" si="0"/>
        <v>47</v>
      </c>
      <c r="AW2" s="86">
        <f t="shared" si="0"/>
        <v>48</v>
      </c>
      <c r="AX2" s="86">
        <f t="shared" si="0"/>
        <v>49</v>
      </c>
      <c r="AY2" s="86">
        <f t="shared" si="0"/>
        <v>50</v>
      </c>
      <c r="AZ2" s="86">
        <f t="shared" si="0"/>
        <v>51</v>
      </c>
      <c r="BA2" s="86">
        <f t="shared" si="0"/>
        <v>52</v>
      </c>
      <c r="BB2" s="86">
        <f t="shared" si="0"/>
        <v>53</v>
      </c>
      <c r="BC2" s="86">
        <f t="shared" si="0"/>
        <v>54</v>
      </c>
      <c r="BD2" s="86">
        <f t="shared" si="0"/>
        <v>55</v>
      </c>
      <c r="BE2" s="86">
        <f t="shared" si="0"/>
        <v>56</v>
      </c>
      <c r="BF2" s="86">
        <f t="shared" si="0"/>
        <v>57</v>
      </c>
      <c r="BG2" s="86">
        <f t="shared" si="0"/>
        <v>58</v>
      </c>
      <c r="BH2" s="86">
        <f t="shared" si="0"/>
        <v>59</v>
      </c>
      <c r="BI2" s="86">
        <f t="shared" si="0"/>
        <v>60</v>
      </c>
      <c r="BJ2" s="86">
        <f t="shared" si="0"/>
        <v>61</v>
      </c>
      <c r="BK2" s="86">
        <f t="shared" si="0"/>
        <v>62</v>
      </c>
      <c r="BL2" s="86">
        <f t="shared" si="0"/>
        <v>63</v>
      </c>
      <c r="BM2" s="86">
        <f t="shared" si="0"/>
        <v>64</v>
      </c>
      <c r="BN2" s="86">
        <f t="shared" si="0"/>
        <v>65</v>
      </c>
      <c r="BO2" s="86">
        <f t="shared" si="0"/>
        <v>66</v>
      </c>
      <c r="BP2" s="86">
        <f t="shared" si="0"/>
        <v>67</v>
      </c>
      <c r="BQ2" s="86">
        <f t="shared" si="0"/>
        <v>68</v>
      </c>
      <c r="BR2" s="86">
        <f t="shared" si="0"/>
        <v>69</v>
      </c>
      <c r="BS2" s="86">
        <f t="shared" si="0"/>
        <v>70</v>
      </c>
      <c r="BT2" s="86">
        <f t="shared" si="0"/>
        <v>71</v>
      </c>
      <c r="BU2" s="86">
        <f t="shared" si="0"/>
        <v>72</v>
      </c>
      <c r="BV2" s="86">
        <f t="shared" si="0"/>
        <v>73</v>
      </c>
      <c r="BW2" s="86">
        <f t="shared" si="0"/>
        <v>74</v>
      </c>
      <c r="BX2" s="86">
        <f t="shared" si="0"/>
        <v>75</v>
      </c>
      <c r="BY2" s="86">
        <f t="shared" si="0"/>
        <v>76</v>
      </c>
      <c r="BZ2" s="86">
        <f t="shared" si="0"/>
        <v>77</v>
      </c>
      <c r="CA2" s="86">
        <f t="shared" si="0"/>
        <v>78</v>
      </c>
      <c r="CB2" s="86">
        <f t="shared" si="0"/>
        <v>79</v>
      </c>
      <c r="CC2" s="86">
        <f t="shared" si="0"/>
        <v>80</v>
      </c>
      <c r="CD2" s="86">
        <f t="shared" si="0"/>
        <v>81</v>
      </c>
      <c r="CE2" s="86">
        <f t="shared" si="0"/>
        <v>82</v>
      </c>
      <c r="CF2" s="86">
        <f t="shared" si="0"/>
        <v>83</v>
      </c>
      <c r="CG2" s="86">
        <f t="shared" si="0"/>
        <v>84</v>
      </c>
      <c r="CH2" s="86">
        <f t="shared" si="0"/>
        <v>85</v>
      </c>
      <c r="CI2" s="86">
        <f t="shared" si="0"/>
        <v>86</v>
      </c>
      <c r="CJ2" s="86">
        <f t="shared" si="0"/>
        <v>87</v>
      </c>
      <c r="CK2" s="86">
        <f t="shared" si="0"/>
        <v>88</v>
      </c>
      <c r="CL2" s="86">
        <f t="shared" si="0"/>
        <v>89</v>
      </c>
      <c r="CM2" s="86">
        <f t="shared" si="0"/>
        <v>90</v>
      </c>
      <c r="CN2" s="86">
        <f t="shared" si="0"/>
        <v>91</v>
      </c>
      <c r="CO2" s="86">
        <f t="shared" si="0"/>
        <v>92</v>
      </c>
      <c r="CP2" s="86">
        <f t="shared" si="0"/>
        <v>93</v>
      </c>
      <c r="CQ2" s="86">
        <f t="shared" si="0"/>
        <v>94</v>
      </c>
      <c r="CR2" s="86">
        <f t="shared" si="0"/>
        <v>95</v>
      </c>
      <c r="CS2" s="86">
        <f t="shared" si="0"/>
        <v>96</v>
      </c>
      <c r="CT2" s="86">
        <f t="shared" si="0"/>
        <v>97</v>
      </c>
      <c r="CU2" s="86">
        <f t="shared" si="0"/>
        <v>98</v>
      </c>
      <c r="CV2" s="86">
        <f t="shared" si="0"/>
        <v>99</v>
      </c>
      <c r="CW2" s="86">
        <f t="shared" si="0"/>
        <v>100</v>
      </c>
      <c r="CX2" s="86">
        <f t="shared" si="0"/>
        <v>101</v>
      </c>
      <c r="CY2" s="86">
        <f t="shared" si="0"/>
        <v>102</v>
      </c>
      <c r="CZ2" s="86">
        <f t="shared" si="0"/>
        <v>103</v>
      </c>
      <c r="DA2" s="86">
        <f t="shared" si="0"/>
        <v>104</v>
      </c>
      <c r="DB2" s="86">
        <f t="shared" si="0"/>
        <v>105</v>
      </c>
      <c r="DC2" s="86">
        <f t="shared" si="0"/>
        <v>106</v>
      </c>
      <c r="DD2" s="86">
        <f t="shared" si="0"/>
        <v>107</v>
      </c>
      <c r="DE2" s="86">
        <f t="shared" si="0"/>
        <v>108</v>
      </c>
      <c r="DF2" s="86">
        <f t="shared" si="0"/>
        <v>109</v>
      </c>
      <c r="DG2" s="86">
        <f t="shared" si="0"/>
        <v>110</v>
      </c>
      <c r="DH2" s="86">
        <f t="shared" si="0"/>
        <v>111</v>
      </c>
      <c r="DI2" s="86">
        <f t="shared" si="0"/>
        <v>112</v>
      </c>
      <c r="DJ2" s="86">
        <f t="shared" si="0"/>
        <v>113</v>
      </c>
      <c r="DK2" s="86">
        <f t="shared" si="0"/>
        <v>114</v>
      </c>
      <c r="DL2" s="86">
        <f t="shared" si="0"/>
        <v>115</v>
      </c>
      <c r="DM2" s="86">
        <f t="shared" si="0"/>
        <v>116</v>
      </c>
      <c r="DN2" s="86">
        <f t="shared" si="0"/>
        <v>117</v>
      </c>
      <c r="DO2" s="86">
        <f t="shared" si="0"/>
        <v>118</v>
      </c>
      <c r="DP2" s="86">
        <f t="shared" si="0"/>
        <v>119</v>
      </c>
      <c r="DQ2" s="86">
        <f t="shared" si="0"/>
        <v>120</v>
      </c>
      <c r="DR2" s="86">
        <f t="shared" si="0"/>
        <v>121</v>
      </c>
      <c r="DS2" s="86">
        <f t="shared" si="0"/>
        <v>122</v>
      </c>
      <c r="DT2" s="86">
        <f t="shared" si="0"/>
        <v>123</v>
      </c>
      <c r="DU2" s="86">
        <f t="shared" si="0"/>
        <v>124</v>
      </c>
      <c r="DV2" s="86">
        <f t="shared" si="0"/>
        <v>125</v>
      </c>
      <c r="DW2" s="86">
        <f t="shared" si="0"/>
        <v>126</v>
      </c>
      <c r="DX2" s="86">
        <f t="shared" si="0"/>
        <v>127</v>
      </c>
      <c r="DY2" s="86">
        <f t="shared" si="0"/>
        <v>128</v>
      </c>
      <c r="DZ2" s="86">
        <f t="shared" si="0"/>
        <v>129</v>
      </c>
      <c r="EA2" s="86">
        <f t="shared" si="0"/>
        <v>130</v>
      </c>
      <c r="EB2" s="86">
        <f t="shared" si="0"/>
        <v>131</v>
      </c>
      <c r="EC2" s="86">
        <f t="shared" si="0"/>
        <v>132</v>
      </c>
      <c r="ED2" s="86">
        <f t="shared" si="0"/>
        <v>133</v>
      </c>
      <c r="EE2" s="86">
        <f t="shared" si="0"/>
        <v>134</v>
      </c>
      <c r="EF2" s="86">
        <f t="shared" si="0"/>
        <v>135</v>
      </c>
      <c r="EG2" s="86">
        <f t="shared" si="0"/>
        <v>136</v>
      </c>
      <c r="EH2" s="86">
        <f t="shared" si="0"/>
        <v>137</v>
      </c>
      <c r="EI2" s="86">
        <f t="shared" si="0"/>
        <v>138</v>
      </c>
      <c r="EJ2" s="86">
        <f t="shared" si="0"/>
        <v>139</v>
      </c>
      <c r="EK2" s="86">
        <f t="shared" si="0"/>
        <v>140</v>
      </c>
      <c r="EL2" s="86">
        <f t="shared" si="0"/>
        <v>141</v>
      </c>
      <c r="EM2" s="86">
        <f t="shared" si="0"/>
        <v>142</v>
      </c>
      <c r="EN2" s="86">
        <f t="shared" si="0"/>
        <v>143</v>
      </c>
      <c r="EO2" s="86">
        <f t="shared" si="0"/>
        <v>144</v>
      </c>
      <c r="EP2" s="86">
        <f t="shared" si="0"/>
        <v>145</v>
      </c>
    </row>
    <row r="3" spans="1:146" ht="13.15" customHeight="1">
      <c r="A3" s="86" t="s">
        <v>19</v>
      </c>
      <c r="B3" s="88" t="s">
        <v>71</v>
      </c>
      <c r="C3" s="88" t="s">
        <v>73</v>
      </c>
      <c r="D3" s="88" t="s">
        <v>74</v>
      </c>
      <c r="E3" s="88" t="s">
        <v>7</v>
      </c>
      <c r="F3" s="88" t="s">
        <v>6</v>
      </c>
      <c r="G3" s="88" t="s">
        <v>75</v>
      </c>
      <c r="H3" s="94" t="s">
        <v>22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109" t="s">
        <v>24</v>
      </c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22"/>
      <c r="CX3" s="109" t="s">
        <v>0</v>
      </c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23"/>
      <c r="DJ3" s="123"/>
      <c r="DK3" s="126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27"/>
      <c r="EG3" s="116" t="s">
        <v>51</v>
      </c>
      <c r="EH3" s="116"/>
      <c r="EI3" s="116"/>
      <c r="EJ3" s="116"/>
      <c r="EK3" s="116"/>
      <c r="EL3" s="116"/>
      <c r="EM3" s="116"/>
      <c r="EN3" s="116"/>
      <c r="EO3" s="116"/>
      <c r="EP3" s="127"/>
    </row>
    <row r="4" spans="1:146">
      <c r="A4" s="86" t="s">
        <v>68</v>
      </c>
      <c r="B4" s="89"/>
      <c r="C4" s="89"/>
      <c r="D4" s="89"/>
      <c r="E4" s="89"/>
      <c r="F4" s="89"/>
      <c r="G4" s="89"/>
      <c r="H4" s="95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110" t="s">
        <v>49</v>
      </c>
      <c r="Z4" s="114"/>
      <c r="AA4" s="114"/>
      <c r="AB4" s="114"/>
      <c r="AC4" s="114"/>
      <c r="AD4" s="114"/>
      <c r="AE4" s="114"/>
      <c r="AF4" s="114"/>
      <c r="AG4" s="114"/>
      <c r="AH4" s="114"/>
      <c r="AI4" s="115"/>
      <c r="AJ4" s="117" t="s">
        <v>34</v>
      </c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8" t="s">
        <v>66</v>
      </c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0" t="s">
        <v>76</v>
      </c>
      <c r="BG4" s="114"/>
      <c r="BH4" s="114"/>
      <c r="BI4" s="114"/>
      <c r="BJ4" s="114"/>
      <c r="BK4" s="114"/>
      <c r="BL4" s="114"/>
      <c r="BM4" s="114"/>
      <c r="BN4" s="114"/>
      <c r="BO4" s="114"/>
      <c r="BP4" s="115"/>
      <c r="BQ4" s="117" t="s">
        <v>78</v>
      </c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8" t="s">
        <v>65</v>
      </c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 t="s">
        <v>79</v>
      </c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0" t="s">
        <v>80</v>
      </c>
      <c r="CY4" s="114"/>
      <c r="CZ4" s="114"/>
      <c r="DA4" s="114"/>
      <c r="DB4" s="114"/>
      <c r="DC4" s="114"/>
      <c r="DD4" s="114"/>
      <c r="DE4" s="114"/>
      <c r="DF4" s="114"/>
      <c r="DG4" s="114"/>
      <c r="DH4" s="115"/>
      <c r="DI4" s="124" t="s">
        <v>11</v>
      </c>
      <c r="DJ4" s="124" t="s">
        <v>81</v>
      </c>
      <c r="DK4" s="117" t="s">
        <v>37</v>
      </c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 t="s">
        <v>47</v>
      </c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28" t="s">
        <v>82</v>
      </c>
      <c r="EH4" s="128"/>
      <c r="EI4" s="131"/>
      <c r="EJ4" s="131"/>
      <c r="EK4" s="131"/>
      <c r="EL4" s="131"/>
      <c r="EM4" s="131"/>
      <c r="EN4" s="131"/>
      <c r="EO4" s="131"/>
      <c r="EP4" s="132"/>
    </row>
    <row r="5" spans="1:146">
      <c r="A5" s="86" t="s">
        <v>83</v>
      </c>
      <c r="B5" s="90"/>
      <c r="C5" s="90"/>
      <c r="D5" s="90"/>
      <c r="E5" s="90"/>
      <c r="F5" s="90"/>
      <c r="G5" s="90"/>
      <c r="H5" s="96" t="s">
        <v>36</v>
      </c>
      <c r="I5" s="96" t="s">
        <v>84</v>
      </c>
      <c r="J5" s="96" t="s">
        <v>85</v>
      </c>
      <c r="K5" s="96" t="s">
        <v>86</v>
      </c>
      <c r="L5" s="96" t="s">
        <v>87</v>
      </c>
      <c r="M5" s="96" t="s">
        <v>13</v>
      </c>
      <c r="N5" s="96" t="s">
        <v>5</v>
      </c>
      <c r="O5" s="96" t="s">
        <v>88</v>
      </c>
      <c r="P5" s="96" t="s">
        <v>89</v>
      </c>
      <c r="Q5" s="96" t="s">
        <v>91</v>
      </c>
      <c r="R5" s="96" t="s">
        <v>25</v>
      </c>
      <c r="S5" s="96" t="s">
        <v>92</v>
      </c>
      <c r="T5" s="96" t="s">
        <v>17</v>
      </c>
      <c r="U5" s="96" t="s">
        <v>90</v>
      </c>
      <c r="V5" s="96" t="s">
        <v>93</v>
      </c>
      <c r="W5" s="96" t="s">
        <v>94</v>
      </c>
      <c r="X5" s="96" t="s">
        <v>38</v>
      </c>
      <c r="Y5" s="96" t="s">
        <v>95</v>
      </c>
      <c r="Z5" s="96" t="s">
        <v>96</v>
      </c>
      <c r="AA5" s="96" t="s">
        <v>97</v>
      </c>
      <c r="AB5" s="96" t="s">
        <v>98</v>
      </c>
      <c r="AC5" s="96" t="s">
        <v>99</v>
      </c>
      <c r="AD5" s="96" t="s">
        <v>100</v>
      </c>
      <c r="AE5" s="96" t="s">
        <v>72</v>
      </c>
      <c r="AF5" s="96" t="s">
        <v>101</v>
      </c>
      <c r="AG5" s="96" t="s">
        <v>102</v>
      </c>
      <c r="AH5" s="96" t="s">
        <v>77</v>
      </c>
      <c r="AI5" s="96" t="s">
        <v>103</v>
      </c>
      <c r="AJ5" s="96" t="s">
        <v>95</v>
      </c>
      <c r="AK5" s="96" t="s">
        <v>96</v>
      </c>
      <c r="AL5" s="96" t="s">
        <v>97</v>
      </c>
      <c r="AM5" s="96" t="s">
        <v>98</v>
      </c>
      <c r="AN5" s="96" t="s">
        <v>99</v>
      </c>
      <c r="AO5" s="96" t="s">
        <v>100</v>
      </c>
      <c r="AP5" s="96" t="s">
        <v>72</v>
      </c>
      <c r="AQ5" s="96" t="s">
        <v>101</v>
      </c>
      <c r="AR5" s="96" t="s">
        <v>102</v>
      </c>
      <c r="AS5" s="96" t="s">
        <v>77</v>
      </c>
      <c r="AT5" s="96" t="s">
        <v>103</v>
      </c>
      <c r="AU5" s="96" t="s">
        <v>95</v>
      </c>
      <c r="AV5" s="96" t="s">
        <v>96</v>
      </c>
      <c r="AW5" s="96" t="s">
        <v>97</v>
      </c>
      <c r="AX5" s="96" t="s">
        <v>98</v>
      </c>
      <c r="AY5" s="96" t="s">
        <v>99</v>
      </c>
      <c r="AZ5" s="96" t="s">
        <v>100</v>
      </c>
      <c r="BA5" s="96" t="s">
        <v>72</v>
      </c>
      <c r="BB5" s="96" t="s">
        <v>101</v>
      </c>
      <c r="BC5" s="96" t="s">
        <v>102</v>
      </c>
      <c r="BD5" s="96" t="s">
        <v>77</v>
      </c>
      <c r="BE5" s="96" t="s">
        <v>103</v>
      </c>
      <c r="BF5" s="96" t="s">
        <v>95</v>
      </c>
      <c r="BG5" s="96" t="s">
        <v>96</v>
      </c>
      <c r="BH5" s="96" t="s">
        <v>97</v>
      </c>
      <c r="BI5" s="96" t="s">
        <v>98</v>
      </c>
      <c r="BJ5" s="96" t="s">
        <v>99</v>
      </c>
      <c r="BK5" s="96" t="s">
        <v>100</v>
      </c>
      <c r="BL5" s="96" t="s">
        <v>72</v>
      </c>
      <c r="BM5" s="96" t="s">
        <v>101</v>
      </c>
      <c r="BN5" s="96" t="s">
        <v>102</v>
      </c>
      <c r="BO5" s="96" t="s">
        <v>77</v>
      </c>
      <c r="BP5" s="96" t="s">
        <v>103</v>
      </c>
      <c r="BQ5" s="96" t="s">
        <v>95</v>
      </c>
      <c r="BR5" s="96" t="s">
        <v>96</v>
      </c>
      <c r="BS5" s="96" t="s">
        <v>97</v>
      </c>
      <c r="BT5" s="96" t="s">
        <v>98</v>
      </c>
      <c r="BU5" s="96" t="s">
        <v>99</v>
      </c>
      <c r="BV5" s="96" t="s">
        <v>100</v>
      </c>
      <c r="BW5" s="96" t="s">
        <v>72</v>
      </c>
      <c r="BX5" s="96" t="s">
        <v>101</v>
      </c>
      <c r="BY5" s="96" t="s">
        <v>102</v>
      </c>
      <c r="BZ5" s="96" t="s">
        <v>77</v>
      </c>
      <c r="CA5" s="96" t="s">
        <v>103</v>
      </c>
      <c r="CB5" s="96" t="s">
        <v>95</v>
      </c>
      <c r="CC5" s="96" t="s">
        <v>96</v>
      </c>
      <c r="CD5" s="96" t="s">
        <v>97</v>
      </c>
      <c r="CE5" s="96" t="s">
        <v>98</v>
      </c>
      <c r="CF5" s="96" t="s">
        <v>99</v>
      </c>
      <c r="CG5" s="96" t="s">
        <v>100</v>
      </c>
      <c r="CH5" s="96" t="s">
        <v>72</v>
      </c>
      <c r="CI5" s="96" t="s">
        <v>101</v>
      </c>
      <c r="CJ5" s="96" t="s">
        <v>102</v>
      </c>
      <c r="CK5" s="96" t="s">
        <v>77</v>
      </c>
      <c r="CL5" s="96" t="s">
        <v>103</v>
      </c>
      <c r="CM5" s="96" t="s">
        <v>95</v>
      </c>
      <c r="CN5" s="96" t="s">
        <v>96</v>
      </c>
      <c r="CO5" s="96" t="s">
        <v>97</v>
      </c>
      <c r="CP5" s="96" t="s">
        <v>98</v>
      </c>
      <c r="CQ5" s="96" t="s">
        <v>99</v>
      </c>
      <c r="CR5" s="96" t="s">
        <v>100</v>
      </c>
      <c r="CS5" s="96" t="s">
        <v>72</v>
      </c>
      <c r="CT5" s="96" t="s">
        <v>101</v>
      </c>
      <c r="CU5" s="96" t="s">
        <v>102</v>
      </c>
      <c r="CV5" s="96" t="s">
        <v>77</v>
      </c>
      <c r="CW5" s="96" t="s">
        <v>103</v>
      </c>
      <c r="CX5" s="96" t="s">
        <v>95</v>
      </c>
      <c r="CY5" s="96" t="s">
        <v>96</v>
      </c>
      <c r="CZ5" s="96" t="s">
        <v>97</v>
      </c>
      <c r="DA5" s="96" t="s">
        <v>98</v>
      </c>
      <c r="DB5" s="96" t="s">
        <v>99</v>
      </c>
      <c r="DC5" s="96" t="s">
        <v>100</v>
      </c>
      <c r="DD5" s="96" t="s">
        <v>72</v>
      </c>
      <c r="DE5" s="96" t="s">
        <v>101</v>
      </c>
      <c r="DF5" s="96" t="s">
        <v>102</v>
      </c>
      <c r="DG5" s="96" t="s">
        <v>77</v>
      </c>
      <c r="DH5" s="96" t="s">
        <v>103</v>
      </c>
      <c r="DI5" s="125"/>
      <c r="DJ5" s="125"/>
      <c r="DK5" s="96" t="s">
        <v>95</v>
      </c>
      <c r="DL5" s="96" t="s">
        <v>96</v>
      </c>
      <c r="DM5" s="96" t="s">
        <v>97</v>
      </c>
      <c r="DN5" s="96" t="s">
        <v>98</v>
      </c>
      <c r="DO5" s="96" t="s">
        <v>99</v>
      </c>
      <c r="DP5" s="96" t="s">
        <v>100</v>
      </c>
      <c r="DQ5" s="96" t="s">
        <v>72</v>
      </c>
      <c r="DR5" s="96" t="s">
        <v>101</v>
      </c>
      <c r="DS5" s="96" t="s">
        <v>102</v>
      </c>
      <c r="DT5" s="96" t="s">
        <v>77</v>
      </c>
      <c r="DU5" s="96" t="s">
        <v>59</v>
      </c>
      <c r="DV5" s="96" t="s">
        <v>95</v>
      </c>
      <c r="DW5" s="96" t="s">
        <v>96</v>
      </c>
      <c r="DX5" s="96" t="s">
        <v>97</v>
      </c>
      <c r="DY5" s="96" t="s">
        <v>98</v>
      </c>
      <c r="DZ5" s="96" t="s">
        <v>99</v>
      </c>
      <c r="EA5" s="96" t="s">
        <v>100</v>
      </c>
      <c r="EB5" s="96" t="s">
        <v>72</v>
      </c>
      <c r="EC5" s="96" t="s">
        <v>101</v>
      </c>
      <c r="ED5" s="96" t="s">
        <v>102</v>
      </c>
      <c r="EE5" s="96" t="s">
        <v>77</v>
      </c>
      <c r="EF5" s="96" t="s">
        <v>103</v>
      </c>
      <c r="EG5" s="96" t="s">
        <v>104</v>
      </c>
      <c r="EH5" s="96" t="s">
        <v>105</v>
      </c>
      <c r="EI5" s="96" t="s">
        <v>106</v>
      </c>
      <c r="EJ5" s="96" t="s">
        <v>107</v>
      </c>
      <c r="EK5" s="96" t="s">
        <v>108</v>
      </c>
      <c r="EL5" s="96" t="s">
        <v>63</v>
      </c>
      <c r="EM5" s="96" t="s">
        <v>109</v>
      </c>
      <c r="EN5" s="96" t="s">
        <v>110</v>
      </c>
      <c r="EO5" s="96" t="s">
        <v>111</v>
      </c>
      <c r="EP5" s="96" t="s">
        <v>112</v>
      </c>
    </row>
    <row r="6" spans="1:146" s="85" customFormat="1">
      <c r="A6" s="86" t="s">
        <v>113</v>
      </c>
      <c r="B6" s="91">
        <f t="shared" ref="B6:G6" si="1">B8</f>
        <v>2023</v>
      </c>
      <c r="C6" s="91">
        <f t="shared" si="1"/>
        <v>393011</v>
      </c>
      <c r="D6" s="91">
        <f t="shared" si="1"/>
        <v>47</v>
      </c>
      <c r="E6" s="91">
        <f t="shared" si="1"/>
        <v>11</v>
      </c>
      <c r="F6" s="91">
        <f t="shared" si="1"/>
        <v>1</v>
      </c>
      <c r="G6" s="91">
        <f t="shared" si="1"/>
        <v>2</v>
      </c>
      <c r="H6" s="91" t="str">
        <f>SUBSTITUTE(H8,"　","")</f>
        <v>高知県東洋町</v>
      </c>
      <c r="I6" s="91" t="str">
        <f t="shared" ref="I6:X6" si="2">I8</f>
        <v>自然休養村</v>
      </c>
      <c r="J6" s="91" t="str">
        <f t="shared" si="2"/>
        <v>法非適用</v>
      </c>
      <c r="K6" s="91" t="str">
        <f t="shared" si="2"/>
        <v>観光施設事業</v>
      </c>
      <c r="L6" s="91" t="str">
        <f t="shared" si="2"/>
        <v>休養宿泊施設</v>
      </c>
      <c r="M6" s="91" t="str">
        <f t="shared" si="2"/>
        <v>Ａ１Ｂ１</v>
      </c>
      <c r="N6" s="91" t="str">
        <f t="shared" si="2"/>
        <v>非設置</v>
      </c>
      <c r="O6" s="99" t="str">
        <f t="shared" si="2"/>
        <v>該当数値なし</v>
      </c>
      <c r="P6" s="99" t="str">
        <f t="shared" si="2"/>
        <v>該当数値なし</v>
      </c>
      <c r="Q6" s="101">
        <f t="shared" si="2"/>
        <v>702</v>
      </c>
      <c r="R6" s="103">
        <f t="shared" si="2"/>
        <v>44</v>
      </c>
      <c r="S6" s="104" t="str">
        <f t="shared" si="2"/>
        <v>-</v>
      </c>
      <c r="T6" s="91" t="str">
        <f t="shared" si="2"/>
        <v>無</v>
      </c>
      <c r="U6" s="99" t="str">
        <f t="shared" si="2"/>
        <v>-</v>
      </c>
      <c r="V6" s="91" t="str">
        <f t="shared" si="2"/>
        <v>無</v>
      </c>
      <c r="W6" s="107">
        <f t="shared" si="2"/>
        <v>10</v>
      </c>
      <c r="X6" s="91" t="str">
        <f t="shared" si="2"/>
        <v>無</v>
      </c>
      <c r="Y6" s="111">
        <f t="shared" ref="Y6:AH6" si="3">IF(Y8="-",NA(),Y8)</f>
        <v>29</v>
      </c>
      <c r="Z6" s="111">
        <f t="shared" si="3"/>
        <v>23.8</v>
      </c>
      <c r="AA6" s="111">
        <f t="shared" si="3"/>
        <v>27.3</v>
      </c>
      <c r="AB6" s="111">
        <f t="shared" si="3"/>
        <v>24.7</v>
      </c>
      <c r="AC6" s="111">
        <f t="shared" si="3"/>
        <v>100</v>
      </c>
      <c r="AD6" s="111">
        <f t="shared" si="3"/>
        <v>92.2</v>
      </c>
      <c r="AE6" s="111">
        <f t="shared" si="3"/>
        <v>88.4</v>
      </c>
      <c r="AF6" s="111">
        <f t="shared" si="3"/>
        <v>92.8</v>
      </c>
      <c r="AG6" s="111">
        <f t="shared" si="3"/>
        <v>90.5</v>
      </c>
      <c r="AH6" s="111">
        <f t="shared" si="3"/>
        <v>83.8</v>
      </c>
      <c r="AI6" s="111" t="str">
        <f>IF(AI8="-","【-】","【"&amp;SUBSTITUTE(TEXT(AI8,"#,##0.0"),"-","△")&amp;"】")</f>
        <v>【120.7】</v>
      </c>
      <c r="AJ6" s="111">
        <f t="shared" ref="AJ6:AS6" si="4">IF(AJ8="-",NA(),AJ8)</f>
        <v>0</v>
      </c>
      <c r="AK6" s="111">
        <f t="shared" si="4"/>
        <v>63.8</v>
      </c>
      <c r="AL6" s="111">
        <f t="shared" si="4"/>
        <v>72.7</v>
      </c>
      <c r="AM6" s="111">
        <f t="shared" si="4"/>
        <v>75.3</v>
      </c>
      <c r="AN6" s="111">
        <f t="shared" si="4"/>
        <v>44.3</v>
      </c>
      <c r="AO6" s="111">
        <f t="shared" si="4"/>
        <v>19.5</v>
      </c>
      <c r="AP6" s="111">
        <f t="shared" si="4"/>
        <v>31.3</v>
      </c>
      <c r="AQ6" s="111">
        <f t="shared" si="4"/>
        <v>42</v>
      </c>
      <c r="AR6" s="111">
        <f t="shared" si="4"/>
        <v>37.9</v>
      </c>
      <c r="AS6" s="111">
        <f t="shared" si="4"/>
        <v>32.799999999999997</v>
      </c>
      <c r="AT6" s="111" t="str">
        <f>IF(AT8="-","【-】","【"&amp;SUBSTITUTE(TEXT(AT8,"#,##0.0"),"-","△")&amp;"】")</f>
        <v>【30.4】</v>
      </c>
      <c r="AU6" s="101">
        <f t="shared" ref="AU6:BD6" si="5">IF(AU8="-",NA(),AU8)</f>
        <v>0</v>
      </c>
      <c r="AV6" s="101">
        <f t="shared" si="5"/>
        <v>0</v>
      </c>
      <c r="AW6" s="101">
        <f t="shared" si="5"/>
        <v>0</v>
      </c>
      <c r="AX6" s="101">
        <f t="shared" si="5"/>
        <v>0</v>
      </c>
      <c r="AY6" s="101">
        <f t="shared" si="5"/>
        <v>0</v>
      </c>
      <c r="AZ6" s="101">
        <f t="shared" si="5"/>
        <v>3122</v>
      </c>
      <c r="BA6" s="101">
        <f t="shared" si="5"/>
        <v>200830</v>
      </c>
      <c r="BB6" s="101">
        <f t="shared" si="5"/>
        <v>161674</v>
      </c>
      <c r="BC6" s="101">
        <f t="shared" si="5"/>
        <v>7750</v>
      </c>
      <c r="BD6" s="101">
        <f t="shared" si="5"/>
        <v>5278</v>
      </c>
      <c r="BE6" s="101" t="str">
        <f>IF(BE8="-","【-】","【"&amp;SUBSTITUTE(TEXT(BE8,"#,##0"),"-","△")&amp;"】")</f>
        <v>【67,941】</v>
      </c>
      <c r="BF6" s="111">
        <f t="shared" ref="BF6:BO6" si="6">IF(BF8="-",NA(),BF8)</f>
        <v>0</v>
      </c>
      <c r="BG6" s="111">
        <f t="shared" si="6"/>
        <v>0</v>
      </c>
      <c r="BH6" s="111">
        <f t="shared" si="6"/>
        <v>0</v>
      </c>
      <c r="BI6" s="111">
        <f t="shared" si="6"/>
        <v>0</v>
      </c>
      <c r="BJ6" s="111">
        <f t="shared" si="6"/>
        <v>0</v>
      </c>
      <c r="BK6" s="111">
        <f t="shared" si="6"/>
        <v>19.100000000000001</v>
      </c>
      <c r="BL6" s="111">
        <f t="shared" si="6"/>
        <v>13.3</v>
      </c>
      <c r="BM6" s="111">
        <f t="shared" si="6"/>
        <v>6.4</v>
      </c>
      <c r="BN6" s="111">
        <f t="shared" si="6"/>
        <v>9.4</v>
      </c>
      <c r="BO6" s="111">
        <f t="shared" si="6"/>
        <v>10</v>
      </c>
      <c r="BP6" s="111" t="str">
        <f>IF(BP8="-","【-】","【"&amp;SUBSTITUTE(TEXT(BP8,"#,##0.0"),"-","△")&amp;"】")</f>
        <v>【17.1】</v>
      </c>
      <c r="BQ6" s="111">
        <f t="shared" ref="BQ6:BZ6" si="7">IF(BQ8="-",NA(),BQ8)</f>
        <v>0</v>
      </c>
      <c r="BR6" s="111">
        <f t="shared" si="7"/>
        <v>0</v>
      </c>
      <c r="BS6" s="111">
        <f t="shared" si="7"/>
        <v>111.7</v>
      </c>
      <c r="BT6" s="111">
        <f t="shared" si="7"/>
        <v>95.6</v>
      </c>
      <c r="BU6" s="111">
        <f t="shared" si="7"/>
        <v>45.3</v>
      </c>
      <c r="BV6" s="111">
        <f t="shared" si="7"/>
        <v>40.299999999999997</v>
      </c>
      <c r="BW6" s="111">
        <f t="shared" si="7"/>
        <v>292.8</v>
      </c>
      <c r="BX6" s="111">
        <f t="shared" si="7"/>
        <v>58.5</v>
      </c>
      <c r="BY6" s="111">
        <f t="shared" si="7"/>
        <v>42.5</v>
      </c>
      <c r="BZ6" s="111">
        <f t="shared" si="7"/>
        <v>44.7</v>
      </c>
      <c r="CA6" s="111" t="str">
        <f>IF(CA8="-","【-】","【"&amp;SUBSTITUTE(TEXT(CA8,"#,##0.0"),"-","△")&amp;"】")</f>
        <v>【53.2】</v>
      </c>
      <c r="CB6" s="111">
        <f t="shared" ref="CB6:CK6" si="8">IF(CB8="-",NA(),CB8)</f>
        <v>-244.7</v>
      </c>
      <c r="CC6" s="111">
        <f t="shared" si="8"/>
        <v>-319.89999999999998</v>
      </c>
      <c r="CD6" s="111">
        <f t="shared" si="8"/>
        <v>-266.7</v>
      </c>
      <c r="CE6" s="111">
        <f t="shared" si="8"/>
        <v>-305</v>
      </c>
      <c r="CF6" s="111">
        <f t="shared" si="8"/>
        <v>-79.5</v>
      </c>
      <c r="CG6" s="111">
        <f t="shared" si="8"/>
        <v>-19.8</v>
      </c>
      <c r="CH6" s="111">
        <f t="shared" si="8"/>
        <v>-73</v>
      </c>
      <c r="CI6" s="111">
        <f t="shared" si="8"/>
        <v>-61.8</v>
      </c>
      <c r="CJ6" s="111">
        <f t="shared" si="8"/>
        <v>-25.8</v>
      </c>
      <c r="CK6" s="111">
        <f t="shared" si="8"/>
        <v>-15.7</v>
      </c>
      <c r="CL6" s="111" t="str">
        <f>IF(CL8="-","【-】","【"&amp;SUBSTITUTE(TEXT(CL8,"#,##0.0"),"-","△")&amp;"】")</f>
        <v>【△26.7】</v>
      </c>
      <c r="CM6" s="101">
        <f t="shared" ref="CM6:CV6" si="9">IF(CM8="-",NA(),CM8)</f>
        <v>-1975</v>
      </c>
      <c r="CN6" s="101">
        <f t="shared" si="9"/>
        <v>-1894</v>
      </c>
      <c r="CO6" s="101">
        <f t="shared" si="9"/>
        <v>-1738</v>
      </c>
      <c r="CP6" s="101">
        <f t="shared" si="9"/>
        <v>-2274</v>
      </c>
      <c r="CQ6" s="101">
        <f t="shared" si="9"/>
        <v>-1299</v>
      </c>
      <c r="CR6" s="101">
        <f t="shared" si="9"/>
        <v>-18007</v>
      </c>
      <c r="CS6" s="101">
        <f t="shared" si="9"/>
        <v>-27446</v>
      </c>
      <c r="CT6" s="101">
        <f t="shared" si="9"/>
        <v>-15708</v>
      </c>
      <c r="CU6" s="101">
        <f t="shared" si="9"/>
        <v>-15228</v>
      </c>
      <c r="CV6" s="101">
        <f t="shared" si="9"/>
        <v>-13757</v>
      </c>
      <c r="CW6" s="101" t="str">
        <f>IF(CW8="-","【-】","【"&amp;SUBSTITUTE(TEXT(CW8,"#,##0"),"-","△")&amp;"】")</f>
        <v>【△15,770】</v>
      </c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 t="s">
        <v>114</v>
      </c>
      <c r="DI6" s="103">
        <f>DI8</f>
        <v>4373</v>
      </c>
      <c r="DJ6" s="103">
        <f>DJ8</f>
        <v>0</v>
      </c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 t="s">
        <v>114</v>
      </c>
      <c r="DV6" s="111">
        <f t="shared" ref="DV6:EE6" si="10">IF(DV8="-",NA(),DV8)</f>
        <v>0</v>
      </c>
      <c r="DW6" s="111">
        <f t="shared" si="10"/>
        <v>0</v>
      </c>
      <c r="DX6" s="111">
        <f t="shared" si="10"/>
        <v>0</v>
      </c>
      <c r="DY6" s="111">
        <f t="shared" si="10"/>
        <v>0</v>
      </c>
      <c r="DZ6" s="111">
        <f t="shared" si="10"/>
        <v>0</v>
      </c>
      <c r="EA6" s="111">
        <f t="shared" si="10"/>
        <v>43.6</v>
      </c>
      <c r="EB6" s="111">
        <f t="shared" si="10"/>
        <v>11.4</v>
      </c>
      <c r="EC6" s="111">
        <f t="shared" si="10"/>
        <v>92.9</v>
      </c>
      <c r="ED6" s="111">
        <f t="shared" si="10"/>
        <v>51.5</v>
      </c>
      <c r="EE6" s="111">
        <f t="shared" si="10"/>
        <v>41.4</v>
      </c>
      <c r="EF6" s="111" t="str">
        <f>IF(EF8="-","【-】","【"&amp;SUBSTITUTE(TEXT(EF8,"#,##0.0"),"-","△")&amp;"】")</f>
        <v>【19.7】</v>
      </c>
      <c r="EG6" s="129">
        <f t="shared" ref="EG6:EP6" si="11">IF(EG8="-",NA(),EG8)</f>
        <v>0</v>
      </c>
      <c r="EH6" s="129">
        <f t="shared" si="11"/>
        <v>0</v>
      </c>
      <c r="EI6" s="129">
        <f t="shared" si="11"/>
        <v>0</v>
      </c>
      <c r="EJ6" s="129">
        <f t="shared" si="11"/>
        <v>0</v>
      </c>
      <c r="EK6" s="129">
        <f t="shared" si="11"/>
        <v>0</v>
      </c>
      <c r="EL6" s="129">
        <f t="shared" si="11"/>
        <v>1.1599999999999999e-002</v>
      </c>
      <c r="EM6" s="129">
        <f t="shared" si="11"/>
        <v>5.0000000000000001e-003</v>
      </c>
      <c r="EN6" s="129">
        <f t="shared" si="11"/>
        <v>3.8999999999999998e-003</v>
      </c>
      <c r="EO6" s="129">
        <f t="shared" si="11"/>
        <v>5.1000000000000004e-003</v>
      </c>
      <c r="EP6" s="129">
        <f t="shared" si="11"/>
        <v>2.0999999999999999e-003</v>
      </c>
    </row>
    <row r="7" spans="1:146" s="85" customFormat="1">
      <c r="A7" s="86" t="s">
        <v>35</v>
      </c>
      <c r="B7" s="91">
        <f t="shared" ref="B7:AH7" si="12">B8</f>
        <v>2023</v>
      </c>
      <c r="C7" s="91">
        <f t="shared" si="12"/>
        <v>393011</v>
      </c>
      <c r="D7" s="91">
        <f t="shared" si="12"/>
        <v>47</v>
      </c>
      <c r="E7" s="91">
        <f t="shared" si="12"/>
        <v>11</v>
      </c>
      <c r="F7" s="91">
        <f t="shared" si="12"/>
        <v>1</v>
      </c>
      <c r="G7" s="91">
        <f t="shared" si="12"/>
        <v>2</v>
      </c>
      <c r="H7" s="91" t="str">
        <f t="shared" si="12"/>
        <v>高知県　東洋町</v>
      </c>
      <c r="I7" s="91" t="str">
        <f t="shared" si="12"/>
        <v>自然休養村</v>
      </c>
      <c r="J7" s="91" t="str">
        <f t="shared" si="12"/>
        <v>法非適用</v>
      </c>
      <c r="K7" s="91" t="str">
        <f t="shared" si="12"/>
        <v>観光施設事業</v>
      </c>
      <c r="L7" s="91" t="str">
        <f t="shared" si="12"/>
        <v>休養宿泊施設</v>
      </c>
      <c r="M7" s="91" t="str">
        <f t="shared" si="12"/>
        <v>Ａ１Ｂ１</v>
      </c>
      <c r="N7" s="91" t="str">
        <f t="shared" si="12"/>
        <v>非設置</v>
      </c>
      <c r="O7" s="99" t="str">
        <f t="shared" si="12"/>
        <v>該当数値なし</v>
      </c>
      <c r="P7" s="99" t="str">
        <f t="shared" si="12"/>
        <v>該当数値なし</v>
      </c>
      <c r="Q7" s="101">
        <f t="shared" si="12"/>
        <v>702</v>
      </c>
      <c r="R7" s="103">
        <f t="shared" si="12"/>
        <v>44</v>
      </c>
      <c r="S7" s="104" t="str">
        <f t="shared" si="12"/>
        <v>-</v>
      </c>
      <c r="T7" s="91" t="str">
        <f t="shared" si="12"/>
        <v>無</v>
      </c>
      <c r="U7" s="99" t="str">
        <f t="shared" si="12"/>
        <v>-</v>
      </c>
      <c r="V7" s="91" t="str">
        <f t="shared" si="12"/>
        <v>無</v>
      </c>
      <c r="W7" s="107">
        <f t="shared" si="12"/>
        <v>10</v>
      </c>
      <c r="X7" s="91" t="str">
        <f t="shared" si="12"/>
        <v>無</v>
      </c>
      <c r="Y7" s="111">
        <f t="shared" si="12"/>
        <v>29</v>
      </c>
      <c r="Z7" s="111">
        <f t="shared" si="12"/>
        <v>23.8</v>
      </c>
      <c r="AA7" s="111">
        <f t="shared" si="12"/>
        <v>27.3</v>
      </c>
      <c r="AB7" s="111">
        <f t="shared" si="12"/>
        <v>24.7</v>
      </c>
      <c r="AC7" s="111">
        <f t="shared" si="12"/>
        <v>100</v>
      </c>
      <c r="AD7" s="111">
        <f t="shared" si="12"/>
        <v>92.2</v>
      </c>
      <c r="AE7" s="111">
        <f t="shared" si="12"/>
        <v>88.4</v>
      </c>
      <c r="AF7" s="111">
        <f t="shared" si="12"/>
        <v>92.8</v>
      </c>
      <c r="AG7" s="111">
        <f t="shared" si="12"/>
        <v>90.5</v>
      </c>
      <c r="AH7" s="111">
        <f t="shared" si="12"/>
        <v>83.8</v>
      </c>
      <c r="AI7" s="111"/>
      <c r="AJ7" s="111">
        <f t="shared" ref="AJ7:AS7" si="13">AJ8</f>
        <v>0</v>
      </c>
      <c r="AK7" s="111">
        <f t="shared" si="13"/>
        <v>63.8</v>
      </c>
      <c r="AL7" s="111">
        <f t="shared" si="13"/>
        <v>72.7</v>
      </c>
      <c r="AM7" s="111">
        <f t="shared" si="13"/>
        <v>75.3</v>
      </c>
      <c r="AN7" s="111">
        <f t="shared" si="13"/>
        <v>44.3</v>
      </c>
      <c r="AO7" s="111">
        <f t="shared" si="13"/>
        <v>19.5</v>
      </c>
      <c r="AP7" s="111">
        <f t="shared" si="13"/>
        <v>31.3</v>
      </c>
      <c r="AQ7" s="111">
        <f t="shared" si="13"/>
        <v>42</v>
      </c>
      <c r="AR7" s="111">
        <f t="shared" si="13"/>
        <v>37.9</v>
      </c>
      <c r="AS7" s="111">
        <f t="shared" si="13"/>
        <v>32.799999999999997</v>
      </c>
      <c r="AT7" s="111"/>
      <c r="AU7" s="101">
        <f t="shared" ref="AU7:BD7" si="14">AU8</f>
        <v>0</v>
      </c>
      <c r="AV7" s="101">
        <f t="shared" si="14"/>
        <v>0</v>
      </c>
      <c r="AW7" s="101">
        <f t="shared" si="14"/>
        <v>0</v>
      </c>
      <c r="AX7" s="101">
        <f t="shared" si="14"/>
        <v>0</v>
      </c>
      <c r="AY7" s="101">
        <f t="shared" si="14"/>
        <v>0</v>
      </c>
      <c r="AZ7" s="101">
        <f t="shared" si="14"/>
        <v>3122</v>
      </c>
      <c r="BA7" s="101">
        <f t="shared" si="14"/>
        <v>200830</v>
      </c>
      <c r="BB7" s="101">
        <f t="shared" si="14"/>
        <v>161674</v>
      </c>
      <c r="BC7" s="101">
        <f t="shared" si="14"/>
        <v>7750</v>
      </c>
      <c r="BD7" s="101">
        <f t="shared" si="14"/>
        <v>5278</v>
      </c>
      <c r="BE7" s="101"/>
      <c r="BF7" s="111">
        <f t="shared" ref="BF7:BO7" si="15">BF8</f>
        <v>0</v>
      </c>
      <c r="BG7" s="111">
        <f t="shared" si="15"/>
        <v>0</v>
      </c>
      <c r="BH7" s="111">
        <f t="shared" si="15"/>
        <v>0</v>
      </c>
      <c r="BI7" s="111">
        <f t="shared" si="15"/>
        <v>0</v>
      </c>
      <c r="BJ7" s="111">
        <f t="shared" si="15"/>
        <v>0</v>
      </c>
      <c r="BK7" s="111">
        <f t="shared" si="15"/>
        <v>19.100000000000001</v>
      </c>
      <c r="BL7" s="111">
        <f t="shared" si="15"/>
        <v>13.3</v>
      </c>
      <c r="BM7" s="111">
        <f t="shared" si="15"/>
        <v>6.4</v>
      </c>
      <c r="BN7" s="111">
        <f t="shared" si="15"/>
        <v>9.4</v>
      </c>
      <c r="BO7" s="111">
        <f t="shared" si="15"/>
        <v>10</v>
      </c>
      <c r="BP7" s="111"/>
      <c r="BQ7" s="111">
        <f t="shared" ref="BQ7:BZ7" si="16">BQ8</f>
        <v>0</v>
      </c>
      <c r="BR7" s="111">
        <f t="shared" si="16"/>
        <v>0</v>
      </c>
      <c r="BS7" s="111">
        <f t="shared" si="16"/>
        <v>111.7</v>
      </c>
      <c r="BT7" s="111">
        <f t="shared" si="16"/>
        <v>95.6</v>
      </c>
      <c r="BU7" s="111">
        <f t="shared" si="16"/>
        <v>45.3</v>
      </c>
      <c r="BV7" s="111">
        <f t="shared" si="16"/>
        <v>40.299999999999997</v>
      </c>
      <c r="BW7" s="111">
        <f t="shared" si="16"/>
        <v>292.8</v>
      </c>
      <c r="BX7" s="111">
        <f t="shared" si="16"/>
        <v>58.5</v>
      </c>
      <c r="BY7" s="111">
        <f t="shared" si="16"/>
        <v>42.5</v>
      </c>
      <c r="BZ7" s="111">
        <f t="shared" si="16"/>
        <v>44.7</v>
      </c>
      <c r="CA7" s="111"/>
      <c r="CB7" s="111">
        <f t="shared" ref="CB7:CK7" si="17">CB8</f>
        <v>-244.7</v>
      </c>
      <c r="CC7" s="111">
        <f t="shared" si="17"/>
        <v>-319.89999999999998</v>
      </c>
      <c r="CD7" s="111">
        <f t="shared" si="17"/>
        <v>-266.7</v>
      </c>
      <c r="CE7" s="111">
        <f t="shared" si="17"/>
        <v>-305</v>
      </c>
      <c r="CF7" s="111">
        <f t="shared" si="17"/>
        <v>-79.5</v>
      </c>
      <c r="CG7" s="111">
        <f t="shared" si="17"/>
        <v>-19.8</v>
      </c>
      <c r="CH7" s="111">
        <f t="shared" si="17"/>
        <v>-73</v>
      </c>
      <c r="CI7" s="111">
        <f t="shared" si="17"/>
        <v>-61.8</v>
      </c>
      <c r="CJ7" s="111">
        <f t="shared" si="17"/>
        <v>-25.8</v>
      </c>
      <c r="CK7" s="111">
        <f t="shared" si="17"/>
        <v>-15.7</v>
      </c>
      <c r="CL7" s="111"/>
      <c r="CM7" s="101">
        <f t="shared" ref="CM7:CV7" si="18">CM8</f>
        <v>-1975</v>
      </c>
      <c r="CN7" s="101">
        <f t="shared" si="18"/>
        <v>-1894</v>
      </c>
      <c r="CO7" s="101">
        <f t="shared" si="18"/>
        <v>-1738</v>
      </c>
      <c r="CP7" s="101">
        <f t="shared" si="18"/>
        <v>-2274</v>
      </c>
      <c r="CQ7" s="101">
        <f t="shared" si="18"/>
        <v>-1299</v>
      </c>
      <c r="CR7" s="101">
        <f t="shared" si="18"/>
        <v>-18007</v>
      </c>
      <c r="CS7" s="101">
        <f t="shared" si="18"/>
        <v>-27446</v>
      </c>
      <c r="CT7" s="101">
        <f t="shared" si="18"/>
        <v>-15708</v>
      </c>
      <c r="CU7" s="101">
        <f t="shared" si="18"/>
        <v>-15228</v>
      </c>
      <c r="CV7" s="101">
        <f t="shared" si="18"/>
        <v>-13757</v>
      </c>
      <c r="CW7" s="101"/>
      <c r="CX7" s="111" t="s">
        <v>114</v>
      </c>
      <c r="CY7" s="111" t="s">
        <v>114</v>
      </c>
      <c r="CZ7" s="111" t="s">
        <v>114</v>
      </c>
      <c r="DA7" s="111" t="s">
        <v>114</v>
      </c>
      <c r="DB7" s="111" t="s">
        <v>114</v>
      </c>
      <c r="DC7" s="111" t="s">
        <v>114</v>
      </c>
      <c r="DD7" s="111" t="s">
        <v>114</v>
      </c>
      <c r="DE7" s="111" t="s">
        <v>114</v>
      </c>
      <c r="DF7" s="111" t="s">
        <v>114</v>
      </c>
      <c r="DG7" s="111" t="s">
        <v>114</v>
      </c>
      <c r="DH7" s="111"/>
      <c r="DI7" s="103">
        <f>DI8</f>
        <v>4373</v>
      </c>
      <c r="DJ7" s="103">
        <f>DJ8</f>
        <v>0</v>
      </c>
      <c r="DK7" s="111" t="s">
        <v>114</v>
      </c>
      <c r="DL7" s="111" t="s">
        <v>114</v>
      </c>
      <c r="DM7" s="111" t="s">
        <v>114</v>
      </c>
      <c r="DN7" s="111" t="s">
        <v>114</v>
      </c>
      <c r="DO7" s="111" t="s">
        <v>114</v>
      </c>
      <c r="DP7" s="111" t="s">
        <v>114</v>
      </c>
      <c r="DQ7" s="111" t="s">
        <v>114</v>
      </c>
      <c r="DR7" s="111" t="s">
        <v>114</v>
      </c>
      <c r="DS7" s="111" t="s">
        <v>114</v>
      </c>
      <c r="DT7" s="111" t="s">
        <v>114</v>
      </c>
      <c r="DU7" s="111"/>
      <c r="DV7" s="111">
        <f t="shared" ref="DV7:EE7" si="19">DV8</f>
        <v>0</v>
      </c>
      <c r="DW7" s="111">
        <f t="shared" si="19"/>
        <v>0</v>
      </c>
      <c r="DX7" s="111">
        <f t="shared" si="19"/>
        <v>0</v>
      </c>
      <c r="DY7" s="111">
        <f t="shared" si="19"/>
        <v>0</v>
      </c>
      <c r="DZ7" s="111">
        <f t="shared" si="19"/>
        <v>0</v>
      </c>
      <c r="EA7" s="111">
        <f t="shared" si="19"/>
        <v>43.6</v>
      </c>
      <c r="EB7" s="111">
        <f t="shared" si="19"/>
        <v>11.4</v>
      </c>
      <c r="EC7" s="111">
        <f t="shared" si="19"/>
        <v>92.9</v>
      </c>
      <c r="ED7" s="111">
        <f t="shared" si="19"/>
        <v>51.5</v>
      </c>
      <c r="EE7" s="111">
        <f t="shared" si="19"/>
        <v>41.4</v>
      </c>
      <c r="EF7" s="111"/>
      <c r="EG7" s="129"/>
      <c r="EH7" s="129"/>
      <c r="EI7" s="129"/>
      <c r="EJ7" s="129"/>
      <c r="EK7" s="129"/>
      <c r="EL7" s="129"/>
      <c r="EM7" s="129"/>
      <c r="EN7" s="129"/>
      <c r="EO7" s="129"/>
      <c r="EP7" s="129"/>
    </row>
    <row r="8" spans="1:146" s="85" customFormat="1">
      <c r="A8" s="86"/>
      <c r="B8" s="92">
        <v>2023</v>
      </c>
      <c r="C8" s="92">
        <v>393011</v>
      </c>
      <c r="D8" s="92">
        <v>47</v>
      </c>
      <c r="E8" s="92">
        <v>11</v>
      </c>
      <c r="F8" s="92">
        <v>1</v>
      </c>
      <c r="G8" s="92">
        <v>2</v>
      </c>
      <c r="H8" s="92" t="s">
        <v>115</v>
      </c>
      <c r="I8" s="92" t="s">
        <v>116</v>
      </c>
      <c r="J8" s="92" t="s">
        <v>117</v>
      </c>
      <c r="K8" s="92" t="s">
        <v>118</v>
      </c>
      <c r="L8" s="92" t="s">
        <v>119</v>
      </c>
      <c r="M8" s="92" t="s">
        <v>120</v>
      </c>
      <c r="N8" s="92" t="s">
        <v>27</v>
      </c>
      <c r="O8" s="100" t="s">
        <v>121</v>
      </c>
      <c r="P8" s="100" t="s">
        <v>121</v>
      </c>
      <c r="Q8" s="102">
        <v>702</v>
      </c>
      <c r="R8" s="102">
        <v>44</v>
      </c>
      <c r="S8" s="105" t="s">
        <v>46</v>
      </c>
      <c r="T8" s="92" t="s">
        <v>122</v>
      </c>
      <c r="U8" s="100" t="s">
        <v>46</v>
      </c>
      <c r="V8" s="92" t="s">
        <v>122</v>
      </c>
      <c r="W8" s="108">
        <v>10</v>
      </c>
      <c r="X8" s="92" t="s">
        <v>122</v>
      </c>
      <c r="Y8" s="112">
        <v>29</v>
      </c>
      <c r="Z8" s="112">
        <v>23.8</v>
      </c>
      <c r="AA8" s="112">
        <v>27.3</v>
      </c>
      <c r="AB8" s="112">
        <v>24.7</v>
      </c>
      <c r="AC8" s="112">
        <v>100</v>
      </c>
      <c r="AD8" s="112">
        <v>92.2</v>
      </c>
      <c r="AE8" s="112">
        <v>88.4</v>
      </c>
      <c r="AF8" s="112">
        <v>92.8</v>
      </c>
      <c r="AG8" s="112">
        <v>90.5</v>
      </c>
      <c r="AH8" s="112">
        <v>83.8</v>
      </c>
      <c r="AI8" s="112">
        <v>120.7</v>
      </c>
      <c r="AJ8" s="112">
        <v>0</v>
      </c>
      <c r="AK8" s="112">
        <v>63.8</v>
      </c>
      <c r="AL8" s="112">
        <v>72.7</v>
      </c>
      <c r="AM8" s="112">
        <v>75.3</v>
      </c>
      <c r="AN8" s="112">
        <v>44.3</v>
      </c>
      <c r="AO8" s="112">
        <v>19.5</v>
      </c>
      <c r="AP8" s="112">
        <v>31.3</v>
      </c>
      <c r="AQ8" s="112">
        <v>42</v>
      </c>
      <c r="AR8" s="112">
        <v>37.9</v>
      </c>
      <c r="AS8" s="112">
        <v>32.799999999999997</v>
      </c>
      <c r="AT8" s="112">
        <v>30.4</v>
      </c>
      <c r="AU8" s="119">
        <v>0</v>
      </c>
      <c r="AV8" s="119">
        <v>0</v>
      </c>
      <c r="AW8" s="119">
        <v>0</v>
      </c>
      <c r="AX8" s="119">
        <v>0</v>
      </c>
      <c r="AY8" s="119">
        <v>0</v>
      </c>
      <c r="AZ8" s="119">
        <v>3122</v>
      </c>
      <c r="BA8" s="119">
        <v>200830</v>
      </c>
      <c r="BB8" s="119">
        <v>161674</v>
      </c>
      <c r="BC8" s="119">
        <v>7750</v>
      </c>
      <c r="BD8" s="119">
        <v>5278</v>
      </c>
      <c r="BE8" s="119">
        <v>67941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19.100000000000001</v>
      </c>
      <c r="BL8" s="112">
        <v>13.3</v>
      </c>
      <c r="BM8" s="112">
        <v>6.4</v>
      </c>
      <c r="BN8" s="112">
        <v>9.4</v>
      </c>
      <c r="BO8" s="112">
        <v>10</v>
      </c>
      <c r="BP8" s="112">
        <v>17.100000000000001</v>
      </c>
      <c r="BQ8" s="112">
        <v>0</v>
      </c>
      <c r="BR8" s="112">
        <v>0</v>
      </c>
      <c r="BS8" s="112">
        <v>111.7</v>
      </c>
      <c r="BT8" s="112">
        <v>95.6</v>
      </c>
      <c r="BU8" s="112">
        <v>45.3</v>
      </c>
      <c r="BV8" s="112">
        <v>40.299999999999997</v>
      </c>
      <c r="BW8" s="112">
        <v>292.8</v>
      </c>
      <c r="BX8" s="112">
        <v>58.5</v>
      </c>
      <c r="BY8" s="112">
        <v>42.5</v>
      </c>
      <c r="BZ8" s="112">
        <v>44.7</v>
      </c>
      <c r="CA8" s="112">
        <v>53.2</v>
      </c>
      <c r="CB8" s="112">
        <v>-244.7</v>
      </c>
      <c r="CC8" s="112">
        <v>-319.89999999999998</v>
      </c>
      <c r="CD8" s="112">
        <v>-266.7</v>
      </c>
      <c r="CE8" s="121">
        <v>-305</v>
      </c>
      <c r="CF8" s="121">
        <v>-79.5</v>
      </c>
      <c r="CG8" s="112">
        <v>-19.8</v>
      </c>
      <c r="CH8" s="112">
        <v>-73</v>
      </c>
      <c r="CI8" s="112">
        <v>-61.8</v>
      </c>
      <c r="CJ8" s="112">
        <v>-25.8</v>
      </c>
      <c r="CK8" s="112">
        <v>-15.7</v>
      </c>
      <c r="CL8" s="112">
        <v>-26.7</v>
      </c>
      <c r="CM8" s="119">
        <v>-1975</v>
      </c>
      <c r="CN8" s="119">
        <v>-1894</v>
      </c>
      <c r="CO8" s="119">
        <v>-1738</v>
      </c>
      <c r="CP8" s="119">
        <v>-2274</v>
      </c>
      <c r="CQ8" s="119">
        <v>-1299</v>
      </c>
      <c r="CR8" s="119">
        <v>-18007</v>
      </c>
      <c r="CS8" s="119">
        <v>-27446</v>
      </c>
      <c r="CT8" s="119">
        <v>-15708</v>
      </c>
      <c r="CU8" s="119">
        <v>-15228</v>
      </c>
      <c r="CV8" s="119">
        <v>-13757</v>
      </c>
      <c r="CW8" s="119">
        <v>-15770</v>
      </c>
      <c r="CX8" s="112" t="s">
        <v>46</v>
      </c>
      <c r="CY8" s="112" t="s">
        <v>46</v>
      </c>
      <c r="CZ8" s="112" t="s">
        <v>46</v>
      </c>
      <c r="DA8" s="112" t="s">
        <v>46</v>
      </c>
      <c r="DB8" s="112" t="s">
        <v>46</v>
      </c>
      <c r="DC8" s="112" t="s">
        <v>46</v>
      </c>
      <c r="DD8" s="112" t="s">
        <v>46</v>
      </c>
      <c r="DE8" s="112" t="s">
        <v>46</v>
      </c>
      <c r="DF8" s="112" t="s">
        <v>46</v>
      </c>
      <c r="DG8" s="112" t="s">
        <v>46</v>
      </c>
      <c r="DH8" s="112" t="s">
        <v>46</v>
      </c>
      <c r="DI8" s="102">
        <v>4373</v>
      </c>
      <c r="DJ8" s="102">
        <v>0</v>
      </c>
      <c r="DK8" s="112" t="s">
        <v>46</v>
      </c>
      <c r="DL8" s="112" t="s">
        <v>46</v>
      </c>
      <c r="DM8" s="112" t="s">
        <v>46</v>
      </c>
      <c r="DN8" s="112" t="s">
        <v>46</v>
      </c>
      <c r="DO8" s="112" t="s">
        <v>46</v>
      </c>
      <c r="DP8" s="112" t="s">
        <v>46</v>
      </c>
      <c r="DQ8" s="112" t="s">
        <v>46</v>
      </c>
      <c r="DR8" s="112" t="s">
        <v>46</v>
      </c>
      <c r="DS8" s="112" t="s">
        <v>46</v>
      </c>
      <c r="DT8" s="112" t="s">
        <v>46</v>
      </c>
      <c r="DU8" s="112" t="s">
        <v>46</v>
      </c>
      <c r="DV8" s="112">
        <v>0</v>
      </c>
      <c r="DW8" s="112">
        <v>0</v>
      </c>
      <c r="DX8" s="112">
        <v>0</v>
      </c>
      <c r="DY8" s="112">
        <v>0</v>
      </c>
      <c r="DZ8" s="112">
        <v>0</v>
      </c>
      <c r="EA8" s="112">
        <v>43.6</v>
      </c>
      <c r="EB8" s="112">
        <v>11.4</v>
      </c>
      <c r="EC8" s="112">
        <v>92.9</v>
      </c>
      <c r="ED8" s="112">
        <v>51.5</v>
      </c>
      <c r="EE8" s="112">
        <v>41.4</v>
      </c>
      <c r="EF8" s="112">
        <v>19.7</v>
      </c>
      <c r="EG8" s="130">
        <v>0</v>
      </c>
      <c r="EH8" s="130">
        <v>0</v>
      </c>
      <c r="EI8" s="130">
        <v>0</v>
      </c>
      <c r="EJ8" s="130">
        <v>0</v>
      </c>
      <c r="EK8" s="130">
        <v>0</v>
      </c>
      <c r="EL8" s="130">
        <v>1.1599999999999999e-002</v>
      </c>
      <c r="EM8" s="130">
        <v>5.0000000000000001e-003</v>
      </c>
      <c r="EN8" s="130">
        <v>3.8999999999999998e-003</v>
      </c>
      <c r="EO8" s="130">
        <v>5.1000000000000004e-003</v>
      </c>
      <c r="EP8" s="130">
        <v>2.0999999999999999e-003</v>
      </c>
    </row>
    <row r="9" spans="1:146"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20"/>
      <c r="BJ9" s="120"/>
      <c r="BK9" s="106"/>
      <c r="BL9" s="106"/>
      <c r="BM9" s="106"/>
      <c r="BN9" s="106"/>
      <c r="BO9" s="106"/>
      <c r="BP9" s="106"/>
      <c r="BQ9" s="106"/>
      <c r="BR9" s="106"/>
      <c r="BS9" s="106"/>
      <c r="BT9" s="120"/>
      <c r="BU9" s="120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20"/>
      <c r="CQ9" s="120"/>
      <c r="CR9" s="106"/>
      <c r="CS9" s="106"/>
      <c r="CT9" s="106"/>
      <c r="CU9" s="106"/>
      <c r="CV9" s="106"/>
      <c r="CW9" s="106"/>
      <c r="CX9" s="106"/>
      <c r="CY9" s="106"/>
      <c r="CZ9" s="106"/>
      <c r="DA9" s="120"/>
      <c r="DB9" s="120"/>
      <c r="DC9" s="106"/>
      <c r="DD9" s="106"/>
      <c r="DE9" s="106"/>
      <c r="DF9" s="106"/>
      <c r="DG9" s="106"/>
      <c r="DH9" s="106"/>
      <c r="DK9" s="106"/>
      <c r="DL9" s="106"/>
      <c r="DM9" s="106"/>
      <c r="DN9" s="120"/>
      <c r="DO9" s="120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</row>
    <row r="10" spans="1:146">
      <c r="A10" s="87"/>
      <c r="B10" s="87" t="s">
        <v>123</v>
      </c>
      <c r="C10" s="87" t="s">
        <v>124</v>
      </c>
      <c r="D10" s="87" t="s">
        <v>125</v>
      </c>
      <c r="E10" s="87" t="s">
        <v>126</v>
      </c>
      <c r="F10" s="87" t="s">
        <v>127</v>
      </c>
      <c r="S10" s="106"/>
      <c r="Y10" s="106"/>
      <c r="Z10" s="106"/>
      <c r="AA10" s="106"/>
      <c r="AB10" s="106"/>
      <c r="AC10" s="106"/>
      <c r="AD10" s="106"/>
      <c r="AE10" s="106"/>
      <c r="AF10" s="106"/>
      <c r="AG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G10" s="106"/>
      <c r="BH10" s="106"/>
      <c r="BI10" s="106"/>
      <c r="BJ10" s="106"/>
      <c r="BK10" s="106"/>
      <c r="BL10" s="106"/>
      <c r="BM10" s="106"/>
      <c r="BN10" s="106"/>
      <c r="BP10" s="106"/>
      <c r="BR10" s="106"/>
      <c r="BS10" s="106"/>
      <c r="BT10" s="106"/>
      <c r="BU10" s="106"/>
      <c r="BV10" s="106"/>
      <c r="BW10" s="106"/>
      <c r="BX10" s="106"/>
      <c r="BY10" s="106"/>
      <c r="CA10" s="106"/>
      <c r="CC10" s="106"/>
      <c r="CD10" s="106"/>
      <c r="CE10" s="106"/>
      <c r="CF10" s="106"/>
      <c r="CG10" s="106"/>
      <c r="CH10" s="106"/>
      <c r="CI10" s="106"/>
      <c r="CJ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H10" s="106"/>
      <c r="DK10" s="106"/>
      <c r="DL10" s="106"/>
      <c r="DM10" s="106"/>
      <c r="DN10" s="106"/>
      <c r="DO10" s="106"/>
      <c r="DP10" s="106"/>
      <c r="DQ10" s="106"/>
      <c r="DR10" s="106"/>
      <c r="DS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</row>
    <row r="11" spans="1:146">
      <c r="A11" s="87" t="s">
        <v>71</v>
      </c>
      <c r="B11" s="93" t="str">
        <f>IF(VALUE($B$6)=0,"",IF(VALUE($B$6)&gt;2022,"R"&amp;TEXT(VALUE($B$6)-2022,"00"),"H"&amp;VALUE($B$6)-1992))</f>
        <v>R01</v>
      </c>
      <c r="C11" s="93" t="str">
        <f>IF(VALUE($B$6)=0,"",IF(VALUE($B$6)&gt;2021,"R"&amp;TEXT(VALUE($B$6)-2021,"00"),"H"&amp;VALUE($B$6)-1991))</f>
        <v>R02</v>
      </c>
      <c r="D11" s="93" t="str">
        <f>IF(VALUE($B$6)=0,"",IF(VALUE($B$6)&gt;2020,"R"&amp;TEXT(VALUE($B$6)-2020,"00"),"H"&amp;VALUE($B$6)-1990))</f>
        <v>R03</v>
      </c>
      <c r="E11" s="93" t="str">
        <f>IF(VALUE($B$6)=0,"",IF(VALUE($B$6)&gt;2019,"R"&amp;TEXT(VALUE($B$6)-2019,"00"),"H"&amp;VALUE($B$6)-1989))</f>
        <v>R04</v>
      </c>
      <c r="F11" s="93" t="str">
        <f>IF(VALUE($B$6)=0,"",IF(VALUE($B$6)&gt;2018,"R"&amp;TEXT(VALUE($B$6)-2018,"00"),"H"&amp;VALUE($B$6)-1988))</f>
        <v>R05</v>
      </c>
      <c r="AU11" s="106"/>
      <c r="BF11" s="106"/>
      <c r="BQ11" s="106"/>
      <c r="CB11" s="106"/>
      <c r="CM11" s="106"/>
    </row>
  </sheetData>
  <mergeCells count="13">
    <mergeCell ref="Y4:AI4"/>
    <mergeCell ref="AJ4:AT4"/>
    <mergeCell ref="AU4:BE4"/>
    <mergeCell ref="BF4:BP4"/>
    <mergeCell ref="BQ4:CA4"/>
    <mergeCell ref="CB4:CL4"/>
    <mergeCell ref="CM4:CW4"/>
    <mergeCell ref="CX4:DH4"/>
    <mergeCell ref="DK4:DU4"/>
    <mergeCell ref="DV4:EF4"/>
    <mergeCell ref="H3:X4"/>
    <mergeCell ref="DI4:DI5"/>
    <mergeCell ref="DJ4:DJ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457899</cp:lastModifiedBy>
  <dcterms:created xsi:type="dcterms:W3CDTF">2024-12-19T01:01:15Z</dcterms:created>
  <dcterms:modified xsi:type="dcterms:W3CDTF">2025-02-28T01:50:01Z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2025-02-28T01:50:01Z</vt:filetime>
  </property>
</Properties>
</file>