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pf3nwczryBPhnFOGpseeidY2mxz6OqVhCCrht3U67WCQ1Zfi8bkFILJY3QYa5+XSzc9v6usJrzVXb3QIQM25w==" workbookSaltValue="nuZvo14Zt3bmKjbAKXmvTw==" workbookSpinCount="100000"/>
  <bookViews>
    <workbookView xWindow="-120" yWindow="-120" windowWidth="29040" windowHeight="1584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<sst xmlns="http://schemas.openxmlformats.org/spreadsheetml/2006/main" xmlns:r="http://schemas.openxmlformats.org/officeDocument/2006/relationships" count="116" uniqueCount="116">
  <si>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</si>
  <si>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</si>
  <si>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</si>
  <si>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</si>
  <si>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</si>
  <si>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</si>
  <si>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</si>
  <si>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</si>
  <si>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</si>
  <si>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</si>
  <si>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</si>
  <si>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</si>
  <si>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</si>
  <si>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</si>
  <si>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</si>
  <si>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</si>
  <si>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</si>
  <si>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</si>
  <si>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</si>
  <si>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</si>
  <si>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</si>
  <si>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</si>
  <si>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高知県　奈半利町</t>
  </si>
  <si>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</si>
  <si>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</si>
  <si>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</si>
  <si>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</si>
  <si>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</si>
  <si>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</si>
  <si>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</si>
  <si>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</si>
  <si>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</si>
  <si>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</si>
  <si>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</si>
  <si>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</si>
  <si>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</si>
  <si>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</si>
  <si>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</si>
  <si>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</si>
  <si>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</si>
  <si>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</si>
  <si>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</si>
  <si>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</si>
  <si>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</si>
  <si>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</si>
  <si>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</si>
  <si>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</si>
  <si>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</si>
  <si>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</si>
  <si>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</si>
  <si>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</si>
  <si>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</si>
  <si>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</si>
  <si>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</si>
  <si>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</si>
  <si>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</si>
  <si>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</si>
  <si>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</si>
  <si>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</si>
  <si>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</si>
  <si>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</si>
  <si>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</si>
  <si>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</si>
  <si>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</si>
  <si>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</si>
  <si>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</si>
  <si>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</si>
  <si>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</si>
  <si>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</si>
  <si>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</si>
  <si>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</si>
  <si>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</si>
  <si>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</si>
  <si>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</si>
  <si>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</si>
  <si>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</si>
  <si>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</si>
  <si>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</si>
  <si>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</si>
  <si>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</si>
  <si>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</si>
  <si>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</si>
  <si>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</si>
  <si>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</si>
  <si>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</si>
  <si>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</si>
  <si>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</si>
  <si>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</si>
  <si>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</si>
  <si>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</si>
  <si>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</si>
  <si>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</si>
  <si>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</si>
  <si>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</si>
  <si>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</si>
  <si>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</si>
  <si>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</si>
  <si>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</si>
  <si>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</si>
  <si>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</si>
  <si>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</si>
  <si>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</si>
  <si>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</si>
  <si>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</si>
  <si>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</si>
  <si>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</si>
  <si>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</si>
  <si>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</si>
  <si>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</si>
  <si>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</si>
  <si>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</si>
  <si>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</si>
  <si>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r>
      <t>施設内の機材経過年数や機材の耐用年数をみると今後定期的な整備、更新が必要であるため、</t>
    </r>
    <r>
      <rPr>
        <sz val="11"/>
        <color auto="1"/>
        <rFont val="ＭＳ ゴシック"/>
      </rPr>
      <t>令和元年度に策定した最適整備構想に基づき、計画的な更新を進めていく。
施設更新に係る財源不足については、国の漁村整備事業交付金を含めた、国や県の補助金交付金を有効活用する。</t>
    </r>
    <rPh sb="0" eb="2">
      <t>シセツ</t>
    </rPh>
    <rPh sb="2" eb="3">
      <t>ナイ</t>
    </rPh>
    <rPh sb="4" eb="6">
      <t>キザイ</t>
    </rPh>
    <rPh sb="6" eb="8">
      <t>ケイカ</t>
    </rPh>
    <rPh sb="8" eb="10">
      <t>ネンスウ</t>
    </rPh>
    <rPh sb="11" eb="13">
      <t>キザイ</t>
    </rPh>
    <rPh sb="14" eb="16">
      <t>タイヨウ</t>
    </rPh>
    <rPh sb="16" eb="18">
      <t>ネンスウ</t>
    </rPh>
    <rPh sb="22" eb="24">
      <t>コンゴ</t>
    </rPh>
    <rPh sb="24" eb="27">
      <t>テイキテキ</t>
    </rPh>
    <rPh sb="28" eb="30">
      <t>セイビ</t>
    </rPh>
    <rPh sb="31" eb="33">
      <t>コウシン</t>
    </rPh>
    <rPh sb="34" eb="36">
      <t>ヒツヨウ</t>
    </rPh>
    <rPh sb="44" eb="45">
      <t>ガン</t>
    </rPh>
    <rPh sb="48" eb="50">
      <t>サクテイ</t>
    </rPh>
    <rPh sb="52" eb="54">
      <t>サイテキ</t>
    </rPh>
    <rPh sb="54" eb="56">
      <t>セイビ</t>
    </rPh>
    <rPh sb="56" eb="58">
      <t>コウソウ</t>
    </rPh>
    <rPh sb="59" eb="60">
      <t>モト</t>
    </rPh>
    <rPh sb="63" eb="66">
      <t>ケイカクテキ</t>
    </rPh>
    <rPh sb="67" eb="69">
      <t>コウシン</t>
    </rPh>
    <rPh sb="70" eb="71">
      <t>スス</t>
    </rPh>
    <rPh sb="77" eb="79">
      <t>シセツ</t>
    </rPh>
    <rPh sb="79" eb="81">
      <t>コウシン</t>
    </rPh>
    <rPh sb="82" eb="83">
      <t>カカ</t>
    </rPh>
    <rPh sb="84" eb="86">
      <t>ザイゲン</t>
    </rPh>
    <rPh sb="86" eb="88">
      <t>ブソク</t>
    </rPh>
    <rPh sb="94" eb="95">
      <t>クニ</t>
    </rPh>
    <rPh sb="96" eb="98">
      <t>ギョソン</t>
    </rPh>
    <rPh sb="98" eb="100">
      <t>セイビ</t>
    </rPh>
    <rPh sb="100" eb="102">
      <t>ジギョウ</t>
    </rPh>
    <rPh sb="102" eb="105">
      <t>コウフキン</t>
    </rPh>
    <rPh sb="106" eb="107">
      <t>フク</t>
    </rPh>
    <rPh sb="110" eb="111">
      <t>クニ</t>
    </rPh>
    <rPh sb="112" eb="113">
      <t>ケン</t>
    </rPh>
    <rPh sb="114" eb="117">
      <t>ホジョキン</t>
    </rPh>
    <rPh sb="117" eb="120">
      <t>コウフキン</t>
    </rPh>
    <rPh sb="121" eb="123">
      <t>ユウコウ</t>
    </rPh>
    <rPh sb="123" eb="125">
      <t>カツヨウ</t>
    </rPh>
    <phoneticPr fontId="1"/>
  </si>
  <si>
    <t>←書式設定</t>
    <rPh sb="1" eb="3">
      <t>ショシキ</t>
    </rPh>
    <rPh sb="3" eb="5">
      <t>セッテイ</t>
    </rPh>
    <phoneticPr fontId="1"/>
  </si>
  <si>
    <r>
      <t>当町の下水道事業については、町内の一部地域でのみ事業を実施しており、事業規模としては大きいものではない</t>
    </r>
    <r>
      <rPr>
        <sz val="11"/>
        <color auto="1"/>
        <rFont val="ＭＳ ゴシック"/>
      </rPr>
      <t>ため、数値の微減増により率が大きく変動することに留意が必要。
事業全体に対して料金収入額は少ないが、一般会計からの繰入金等の補填により対応している。
今後は基準外繰入の縮減に努める必要がある。
※④企業債残高対事業規模比率のR5の数値については、R5決算統計における、一部の記載誤りにより、グラフ　上への反映がされていないが、
　(地方債現在高合計− 一般会計負担額)÷
　(営業収益− 受託工事収益− 雨水処理負担金)× 100
　により算出され、915.77である。</t>
    </r>
    <rPh sb="0" eb="2">
      <t>トウチョウ</t>
    </rPh>
    <rPh sb="3" eb="6">
      <t>ゲスイドウ</t>
    </rPh>
    <rPh sb="6" eb="8">
      <t>ジギョウ</t>
    </rPh>
    <rPh sb="14" eb="16">
      <t>チョウナイ</t>
    </rPh>
    <rPh sb="17" eb="19">
      <t>イチブ</t>
    </rPh>
    <rPh sb="19" eb="21">
      <t>チイキ</t>
    </rPh>
    <rPh sb="24" eb="26">
      <t>ジギョウ</t>
    </rPh>
    <rPh sb="27" eb="29">
      <t>ジッシ</t>
    </rPh>
    <rPh sb="34" eb="36">
      <t>ジギョウ</t>
    </rPh>
    <rPh sb="36" eb="38">
      <t>キボ</t>
    </rPh>
    <rPh sb="42" eb="43">
      <t>オオ</t>
    </rPh>
    <rPh sb="54" eb="56">
      <t>スウチ</t>
    </rPh>
    <rPh sb="57" eb="59">
      <t>ビゲン</t>
    </rPh>
    <rPh sb="59" eb="60">
      <t>ゾウ</t>
    </rPh>
    <rPh sb="63" eb="64">
      <t>リツ</t>
    </rPh>
    <rPh sb="65" eb="66">
      <t>オオ</t>
    </rPh>
    <rPh sb="68" eb="70">
      <t>ヘンドウ</t>
    </rPh>
    <rPh sb="75" eb="77">
      <t>リュウイ</t>
    </rPh>
    <rPh sb="78" eb="80">
      <t>ヒツヨウ</t>
    </rPh>
    <rPh sb="82" eb="84">
      <t>ジギョウ</t>
    </rPh>
    <rPh sb="84" eb="86">
      <t>ゼンタイ</t>
    </rPh>
    <rPh sb="87" eb="88">
      <t>タイ</t>
    </rPh>
    <rPh sb="90" eb="92">
      <t>リョウキン</t>
    </rPh>
    <rPh sb="92" eb="94">
      <t>シュウニュウ</t>
    </rPh>
    <rPh sb="94" eb="95">
      <t>ガク</t>
    </rPh>
    <rPh sb="96" eb="97">
      <t>スク</t>
    </rPh>
    <rPh sb="101" eb="103">
      <t>イッパン</t>
    </rPh>
    <rPh sb="103" eb="105">
      <t>カイケイ</t>
    </rPh>
    <rPh sb="108" eb="111">
      <t>クリイレキン</t>
    </rPh>
    <rPh sb="111" eb="112">
      <t>トウ</t>
    </rPh>
    <rPh sb="113" eb="115">
      <t>ホテン</t>
    </rPh>
    <rPh sb="118" eb="120">
      <t>タイオウ</t>
    </rPh>
    <rPh sb="126" eb="128">
      <t>コンゴ</t>
    </rPh>
    <rPh sb="129" eb="132">
      <t>キジュンガイ</t>
    </rPh>
    <rPh sb="132" eb="134">
      <t>クリイレ</t>
    </rPh>
    <rPh sb="135" eb="137">
      <t>シュクゲン</t>
    </rPh>
    <rPh sb="138" eb="139">
      <t>ツト</t>
    </rPh>
    <rPh sb="141" eb="143">
      <t>ヒツヨウ</t>
    </rPh>
    <rPh sb="151" eb="154">
      <t>キギョウサイ</t>
    </rPh>
    <rPh sb="154" eb="156">
      <t>ザンダカ</t>
    </rPh>
    <rPh sb="156" eb="157">
      <t>タイ</t>
    </rPh>
    <rPh sb="157" eb="159">
      <t>ジギョウ</t>
    </rPh>
    <rPh sb="159" eb="161">
      <t>キボ</t>
    </rPh>
    <rPh sb="161" eb="163">
      <t>ヒリツ</t>
    </rPh>
    <rPh sb="167" eb="169">
      <t>スウチ</t>
    </rPh>
    <rPh sb="177" eb="179">
      <t>ケッサン</t>
    </rPh>
    <rPh sb="179" eb="181">
      <t>トウケイ</t>
    </rPh>
    <rPh sb="186" eb="188">
      <t>イチブ</t>
    </rPh>
    <rPh sb="189" eb="191">
      <t>キサイ</t>
    </rPh>
    <rPh sb="191" eb="192">
      <t>アヤマ</t>
    </rPh>
    <rPh sb="201" eb="202">
      <t>ジョウ</t>
    </rPh>
    <rPh sb="204" eb="206">
      <t>ハンエイ</t>
    </rPh>
    <rPh sb="272" eb="274">
      <t>サンシュツ</t>
    </rPh>
    <phoneticPr fontId="1"/>
  </si>
  <si>
    <r>
      <t>当町の漁業集落排水事業は、平成10年より供用を開始し23年が経過している。管渠については更新しておらず、老朽化している。
また、施設内のポンプ等の修繕を実施しているが、破砕機やスクリーン槽の故障等があり</t>
    </r>
    <r>
      <rPr>
        <sz val="11"/>
        <color auto="1"/>
        <rFont val="ＭＳ ゴシック"/>
      </rPr>
      <t>、施設全体の能力が下がってきている。
令和元年度に策定した最適整備構想に基づき、引き続き計画的な機器更新をしていく。</t>
    </r>
    <rPh sb="0" eb="2">
      <t>トウチョウ</t>
    </rPh>
    <rPh sb="3" eb="5">
      <t>ギョギョウ</t>
    </rPh>
    <rPh sb="5" eb="7">
      <t>シュウラク</t>
    </rPh>
    <rPh sb="7" eb="9">
      <t>ハイスイ</t>
    </rPh>
    <rPh sb="9" eb="11">
      <t>ジギョウ</t>
    </rPh>
    <rPh sb="13" eb="15">
      <t>ヘイセイ</t>
    </rPh>
    <rPh sb="17" eb="18">
      <t>ネン</t>
    </rPh>
    <rPh sb="20" eb="22">
      <t>キョウヨウ</t>
    </rPh>
    <rPh sb="23" eb="25">
      <t>カイシ</t>
    </rPh>
    <rPh sb="28" eb="29">
      <t>ネン</t>
    </rPh>
    <rPh sb="30" eb="32">
      <t>ケイカ</t>
    </rPh>
    <rPh sb="37" eb="39">
      <t>カンキョ</t>
    </rPh>
    <rPh sb="44" eb="46">
      <t>コウシン</t>
    </rPh>
    <rPh sb="52" eb="55">
      <t>ロウキュウカ</t>
    </rPh>
    <rPh sb="64" eb="66">
      <t>シセツ</t>
    </rPh>
    <rPh sb="66" eb="67">
      <t>ナイ</t>
    </rPh>
    <rPh sb="71" eb="72">
      <t>ナド</t>
    </rPh>
    <rPh sb="73" eb="75">
      <t>シュウゼン</t>
    </rPh>
    <rPh sb="76" eb="78">
      <t>ジッシ</t>
    </rPh>
    <rPh sb="84" eb="87">
      <t>ハサイキ</t>
    </rPh>
    <rPh sb="93" eb="94">
      <t>ソウ</t>
    </rPh>
    <rPh sb="95" eb="97">
      <t>コショウ</t>
    </rPh>
    <rPh sb="97" eb="98">
      <t>ナド</t>
    </rPh>
    <rPh sb="102" eb="104">
      <t>シセツ</t>
    </rPh>
    <rPh sb="104" eb="106">
      <t>ゼンタイ</t>
    </rPh>
    <rPh sb="107" eb="109">
      <t>ノウリョク</t>
    </rPh>
    <rPh sb="110" eb="111">
      <t>サ</t>
    </rPh>
    <rPh sb="120" eb="122">
      <t>レイワ</t>
    </rPh>
    <rPh sb="122" eb="123">
      <t>ガン</t>
    </rPh>
    <rPh sb="123" eb="125">
      <t>ネンド</t>
    </rPh>
    <rPh sb="126" eb="128">
      <t>サクテイ</t>
    </rPh>
    <rPh sb="130" eb="132">
      <t>サイテキ</t>
    </rPh>
    <rPh sb="132" eb="134">
      <t>セイビ</t>
    </rPh>
    <rPh sb="134" eb="136">
      <t>コウソウ</t>
    </rPh>
    <rPh sb="137" eb="138">
      <t>モト</t>
    </rPh>
    <rPh sb="145" eb="148">
      <t>ケイカクテキ</t>
    </rPh>
    <rPh sb="149" eb="151">
      <t>キキ</t>
    </rPh>
    <rPh sb="151" eb="153">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</si>
</sst>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1.6</c:v>
                </c:pt>
                <c:pt idx="2">
                  <c:v>1.e-002</c:v>
                </c:pt>
                <c:pt idx="3">
                  <c:v>1.e-002</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42.11</c:v>
                </c:pt>
                <c:pt idx="1">
                  <c:v>43.61</c:v>
                </c:pt>
                <c:pt idx="2">
                  <c:v>42.11</c:v>
                </c:pt>
                <c:pt idx="3">
                  <c:v>42.11</c:v>
                </c:pt>
                <c:pt idx="4">
                  <c:v>42.11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32.479999999999997</c:v>
                </c:pt>
                <c:pt idx="1">
                  <c:v>30.19</c:v>
                </c:pt>
                <c:pt idx="2">
                  <c:v>28.77</c:v>
                </c:pt>
                <c:pt idx="3">
                  <c:v>26.22</c:v>
                </c:pt>
                <c:pt idx="4">
                  <c:v>26.12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79.2</c:v>
                </c:pt>
                <c:pt idx="1">
                  <c:v>79.09</c:v>
                </c:pt>
                <c:pt idx="2">
                  <c:v>78.900000000000006</c:v>
                </c:pt>
                <c:pt idx="3">
                  <c:v>78.03</c:v>
                </c:pt>
                <c:pt idx="4">
                  <c:v>78.55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103.95</c:v>
                </c:pt>
                <c:pt idx="1">
                  <c:v>97.79</c:v>
                </c:pt>
                <c:pt idx="2">
                  <c:v>141.58000000000001</c:v>
                </c:pt>
                <c:pt idx="3">
                  <c:v>51.7</c:v>
                </c:pt>
                <c:pt idx="4">
                  <c:v>71.08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887.81</c:v>
                </c:pt>
                <c:pt idx="1">
                  <c:v>786.3</c:v>
                </c:pt>
                <c:pt idx="2">
                  <c:v>791.12</c:v>
                </c:pt>
                <c:pt idx="3">
                  <c:v>783.3</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998.42</c:v>
                </c:pt>
                <c:pt idx="1">
                  <c:v>1095.52</c:v>
                </c:pt>
                <c:pt idx="2">
                  <c:v>1056.55</c:v>
                </c:pt>
                <c:pt idx="3">
                  <c:v>1278.54</c:v>
                </c:pt>
                <c:pt idx="4">
                  <c:v>1149.7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31.41</c:v>
                </c:pt>
                <c:pt idx="1">
                  <c:v>93.34</c:v>
                </c:pt>
                <c:pt idx="2">
                  <c:v>43.37</c:v>
                </c:pt>
                <c:pt idx="3">
                  <c:v>76.33</c:v>
                </c:pt>
                <c:pt idx="4">
                  <c:v>54.52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41.41</c:v>
                </c:pt>
                <c:pt idx="1">
                  <c:v>39.64</c:v>
                </c:pt>
                <c:pt idx="2">
                  <c:v>40</c:v>
                </c:pt>
                <c:pt idx="3">
                  <c:v>38.74</c:v>
                </c:pt>
                <c:pt idx="4">
                  <c:v>35.96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759.68</c:v>
                </c:pt>
                <c:pt idx="1">
                  <c:v>284.26</c:v>
                </c:pt>
                <c:pt idx="2">
                  <c:v>611.26</c:v>
                </c:pt>
                <c:pt idx="3">
                  <c:v>347.52</c:v>
                </c:pt>
                <c:pt idx="4">
                  <c:v>495.38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417.56</c:v>
                </c:pt>
                <c:pt idx="1">
                  <c:v>449.72</c:v>
                </c:pt>
                <c:pt idx="2">
                  <c:v>437.27</c:v>
                </c:pt>
                <c:pt idx="3">
                  <c:v>456.72</c:v>
                </c:pt>
                <c:pt idx="4">
                  <c:v>481.96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奈半利町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2922</v>
      </c>
      <c r="AM8" s="21"/>
      <c r="AN8" s="21"/>
      <c r="AO8" s="21"/>
      <c r="AP8" s="21"/>
      <c r="AQ8" s="21"/>
      <c r="AR8" s="21"/>
      <c r="AS8" s="21"/>
      <c r="AT8" s="7">
        <f>データ!T6</f>
        <v>28.37</v>
      </c>
      <c r="AU8" s="7"/>
      <c r="AV8" s="7"/>
      <c r="AW8" s="7"/>
      <c r="AX8" s="7"/>
      <c r="AY8" s="7"/>
      <c r="AZ8" s="7"/>
      <c r="BA8" s="7"/>
      <c r="BB8" s="7">
        <f>データ!U6</f>
        <v>103</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6.26</v>
      </c>
      <c r="Q10" s="7"/>
      <c r="R10" s="7"/>
      <c r="S10" s="7"/>
      <c r="T10" s="7"/>
      <c r="U10" s="7"/>
      <c r="V10" s="7"/>
      <c r="W10" s="7">
        <f>データ!Q6</f>
        <v>100</v>
      </c>
      <c r="X10" s="7"/>
      <c r="Y10" s="7"/>
      <c r="Z10" s="7"/>
      <c r="AA10" s="7"/>
      <c r="AB10" s="7"/>
      <c r="AC10" s="7"/>
      <c r="AD10" s="21">
        <f>データ!R6</f>
        <v>4402</v>
      </c>
      <c r="AE10" s="21"/>
      <c r="AF10" s="21"/>
      <c r="AG10" s="21"/>
      <c r="AH10" s="21"/>
      <c r="AI10" s="21"/>
      <c r="AJ10" s="21"/>
      <c r="AK10" s="2"/>
      <c r="AL10" s="21">
        <f>データ!V6</f>
        <v>181</v>
      </c>
      <c r="AM10" s="21"/>
      <c r="AN10" s="21"/>
      <c r="AO10" s="21"/>
      <c r="AP10" s="21"/>
      <c r="AQ10" s="21"/>
      <c r="AR10" s="21"/>
      <c r="AS10" s="21"/>
      <c r="AT10" s="7">
        <f>データ!W6</f>
        <v>1.e-002</v>
      </c>
      <c r="AU10" s="7"/>
      <c r="AV10" s="7"/>
      <c r="AW10" s="7"/>
      <c r="AX10" s="7"/>
      <c r="AY10" s="7"/>
      <c r="AZ10" s="7"/>
      <c r="BA10" s="7"/>
      <c r="BB10" s="7">
        <f>データ!X6</f>
        <v>18100</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【1,069.89】</v>
      </c>
      <c r="I86" s="12" t="str">
        <f>データ!CA6</f>
        <v>【39.89】</v>
      </c>
      <c r="J86" s="12" t="str">
        <f>データ!CL6</f>
        <v>【426.52】</v>
      </c>
      <c r="K86" s="12" t="str">
        <f>データ!CW6</f>
        <v>【28.16】</v>
      </c>
      <c r="L86" s="12" t="str">
        <f>データ!DH6</f>
        <v>【80.73】</v>
      </c>
      <c r="M86" s="12" t="s">
        <v>39</v>
      </c>
      <c r="N86" s="12" t="s">
        <v>39</v>
      </c>
      <c r="O86" s="12" t="str">
        <f>データ!EO6</f>
        <v>【0.00】</v>
      </c>
    </row>
  </sheetData>
  <sheetProtection algorithmName="SHA-512" hashValue="6/6yesKNJx69istw3f+A81wkMe629UsQBu1LPgfag8fK2JKaNzGCx+ahi7Ha67WITWp7/CFJhbDg9FqPgH1oUw==" saltValue="gFzNWwRAYe//hzFeIA4T8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393029</v>
      </c>
      <c r="D6" s="61">
        <f t="shared" si="1"/>
        <v>47</v>
      </c>
      <c r="E6" s="61">
        <f t="shared" si="1"/>
        <v>17</v>
      </c>
      <c r="F6" s="61">
        <f t="shared" si="1"/>
        <v>6</v>
      </c>
      <c r="G6" s="61">
        <f t="shared" si="1"/>
        <v>0</v>
      </c>
      <c r="H6" s="61" t="str">
        <f t="shared" si="1"/>
        <v>高知県　奈半利町</v>
      </c>
      <c r="I6" s="61" t="str">
        <f t="shared" si="1"/>
        <v>法非適用</v>
      </c>
      <c r="J6" s="61" t="str">
        <f t="shared" si="1"/>
        <v>下水道事業</v>
      </c>
      <c r="K6" s="61" t="str">
        <f t="shared" si="1"/>
        <v>漁業集落排水</v>
      </c>
      <c r="L6" s="61" t="str">
        <f t="shared" si="1"/>
        <v>H2</v>
      </c>
      <c r="M6" s="61" t="str">
        <f t="shared" si="1"/>
        <v>非設置</v>
      </c>
      <c r="N6" s="69" t="str">
        <f t="shared" si="1"/>
        <v>-</v>
      </c>
      <c r="O6" s="69" t="str">
        <f t="shared" si="1"/>
        <v>該当数値なし</v>
      </c>
      <c r="P6" s="69">
        <f t="shared" si="1"/>
        <v>6.26</v>
      </c>
      <c r="Q6" s="69">
        <f t="shared" si="1"/>
        <v>100</v>
      </c>
      <c r="R6" s="69">
        <f t="shared" si="1"/>
        <v>4402</v>
      </c>
      <c r="S6" s="69">
        <f t="shared" si="1"/>
        <v>2922</v>
      </c>
      <c r="T6" s="69">
        <f t="shared" si="1"/>
        <v>28.37</v>
      </c>
      <c r="U6" s="69">
        <f t="shared" si="1"/>
        <v>103</v>
      </c>
      <c r="V6" s="69">
        <f t="shared" si="1"/>
        <v>181</v>
      </c>
      <c r="W6" s="69">
        <f t="shared" si="1"/>
        <v>1.e-002</v>
      </c>
      <c r="X6" s="69">
        <f t="shared" si="1"/>
        <v>18100</v>
      </c>
      <c r="Y6" s="77">
        <f t="shared" ref="Y6:AH6" si="2">IF(Y7="",NA(),Y7)</f>
        <v>103.95</v>
      </c>
      <c r="Z6" s="77">
        <f t="shared" si="2"/>
        <v>97.79</v>
      </c>
      <c r="AA6" s="77">
        <f t="shared" si="2"/>
        <v>141.58000000000001</v>
      </c>
      <c r="AB6" s="77">
        <f t="shared" si="2"/>
        <v>51.7</v>
      </c>
      <c r="AC6" s="77">
        <f t="shared" si="2"/>
        <v>71.08</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77">
        <f t="shared" ref="BF6:BO6" si="5">IF(BF7="",NA(),BF7)</f>
        <v>887.81</v>
      </c>
      <c r="BG6" s="77">
        <f t="shared" si="5"/>
        <v>786.3</v>
      </c>
      <c r="BH6" s="77">
        <f t="shared" si="5"/>
        <v>791.12</v>
      </c>
      <c r="BI6" s="77">
        <f t="shared" si="5"/>
        <v>783.3</v>
      </c>
      <c r="BJ6" s="69">
        <f t="shared" si="5"/>
        <v>0</v>
      </c>
      <c r="BK6" s="77">
        <f t="shared" si="5"/>
        <v>998.42</v>
      </c>
      <c r="BL6" s="77">
        <f t="shared" si="5"/>
        <v>1095.52</v>
      </c>
      <c r="BM6" s="77">
        <f t="shared" si="5"/>
        <v>1056.55</v>
      </c>
      <c r="BN6" s="77">
        <f t="shared" si="5"/>
        <v>1278.54</v>
      </c>
      <c r="BO6" s="77">
        <f t="shared" si="5"/>
        <v>1149.7</v>
      </c>
      <c r="BP6" s="69" t="str">
        <f>IF(BP7="","",IF(BP7="-","【-】","【"&amp;SUBSTITUTE(TEXT(BP7,"#,##0.00"),"-","△")&amp;"】"))</f>
        <v>【1,069.89】</v>
      </c>
      <c r="BQ6" s="77">
        <f t="shared" ref="BQ6:BZ6" si="6">IF(BQ7="",NA(),BQ7)</f>
        <v>31.41</v>
      </c>
      <c r="BR6" s="77">
        <f t="shared" si="6"/>
        <v>93.34</v>
      </c>
      <c r="BS6" s="77">
        <f t="shared" si="6"/>
        <v>43.37</v>
      </c>
      <c r="BT6" s="77">
        <f t="shared" si="6"/>
        <v>76.33</v>
      </c>
      <c r="BU6" s="77">
        <f t="shared" si="6"/>
        <v>54.52</v>
      </c>
      <c r="BV6" s="77">
        <f t="shared" si="6"/>
        <v>41.41</v>
      </c>
      <c r="BW6" s="77">
        <f t="shared" si="6"/>
        <v>39.64</v>
      </c>
      <c r="BX6" s="77">
        <f t="shared" si="6"/>
        <v>40</v>
      </c>
      <c r="BY6" s="77">
        <f t="shared" si="6"/>
        <v>38.74</v>
      </c>
      <c r="BZ6" s="77">
        <f t="shared" si="6"/>
        <v>35.96</v>
      </c>
      <c r="CA6" s="69" t="str">
        <f>IF(CA7="","",IF(CA7="-","【-】","【"&amp;SUBSTITUTE(TEXT(CA7,"#,##0.00"),"-","△")&amp;"】"))</f>
        <v>【39.89】</v>
      </c>
      <c r="CB6" s="77">
        <f t="shared" ref="CB6:CK6" si="7">IF(CB7="",NA(),CB7)</f>
        <v>759.68</v>
      </c>
      <c r="CC6" s="77">
        <f t="shared" si="7"/>
        <v>284.26</v>
      </c>
      <c r="CD6" s="77">
        <f t="shared" si="7"/>
        <v>611.26</v>
      </c>
      <c r="CE6" s="77">
        <f t="shared" si="7"/>
        <v>347.52</v>
      </c>
      <c r="CF6" s="77">
        <f t="shared" si="7"/>
        <v>495.38</v>
      </c>
      <c r="CG6" s="77">
        <f t="shared" si="7"/>
        <v>417.56</v>
      </c>
      <c r="CH6" s="77">
        <f t="shared" si="7"/>
        <v>449.72</v>
      </c>
      <c r="CI6" s="77">
        <f t="shared" si="7"/>
        <v>437.27</v>
      </c>
      <c r="CJ6" s="77">
        <f t="shared" si="7"/>
        <v>456.72</v>
      </c>
      <c r="CK6" s="77">
        <f t="shared" si="7"/>
        <v>481.96</v>
      </c>
      <c r="CL6" s="69" t="str">
        <f>IF(CL7="","",IF(CL7="-","【-】","【"&amp;SUBSTITUTE(TEXT(CL7,"#,##0.00"),"-","△")&amp;"】"))</f>
        <v>【426.52】</v>
      </c>
      <c r="CM6" s="77">
        <f t="shared" ref="CM6:CV6" si="8">IF(CM7="",NA(),CM7)</f>
        <v>42.11</v>
      </c>
      <c r="CN6" s="77">
        <f t="shared" si="8"/>
        <v>43.61</v>
      </c>
      <c r="CO6" s="77">
        <f t="shared" si="8"/>
        <v>42.11</v>
      </c>
      <c r="CP6" s="77">
        <f t="shared" si="8"/>
        <v>42.11</v>
      </c>
      <c r="CQ6" s="77">
        <f t="shared" si="8"/>
        <v>42.11</v>
      </c>
      <c r="CR6" s="77">
        <f t="shared" si="8"/>
        <v>32.479999999999997</v>
      </c>
      <c r="CS6" s="77">
        <f t="shared" si="8"/>
        <v>30.19</v>
      </c>
      <c r="CT6" s="77">
        <f t="shared" si="8"/>
        <v>28.77</v>
      </c>
      <c r="CU6" s="77">
        <f t="shared" si="8"/>
        <v>26.22</v>
      </c>
      <c r="CV6" s="77">
        <f t="shared" si="8"/>
        <v>26.12</v>
      </c>
      <c r="CW6" s="69" t="str">
        <f>IF(CW7="","",IF(CW7="-","【-】","【"&amp;SUBSTITUTE(TEXT(CW7,"#,##0.00"),"-","△")&amp;"】"))</f>
        <v>【28.16】</v>
      </c>
      <c r="CX6" s="77">
        <f t="shared" ref="CX6:DG6" si="9">IF(CX7="",NA(),CX7)</f>
        <v>100</v>
      </c>
      <c r="CY6" s="77">
        <f t="shared" si="9"/>
        <v>100</v>
      </c>
      <c r="CZ6" s="77">
        <f t="shared" si="9"/>
        <v>100</v>
      </c>
      <c r="DA6" s="77">
        <f t="shared" si="9"/>
        <v>100</v>
      </c>
      <c r="DB6" s="77">
        <f t="shared" si="9"/>
        <v>100</v>
      </c>
      <c r="DC6" s="77">
        <f t="shared" si="9"/>
        <v>79.2</v>
      </c>
      <c r="DD6" s="77">
        <f t="shared" si="9"/>
        <v>79.09</v>
      </c>
      <c r="DE6" s="77">
        <f t="shared" si="9"/>
        <v>78.900000000000006</v>
      </c>
      <c r="DF6" s="77">
        <f t="shared" si="9"/>
        <v>78.03</v>
      </c>
      <c r="DG6" s="77">
        <f t="shared" si="9"/>
        <v>78.55</v>
      </c>
      <c r="DH6" s="69" t="str">
        <f>IF(DH7="","",IF(DH7="-","【-】","【"&amp;SUBSTITUTE(TEXT(DH7,"#,##0.00"),"-","△")&amp;"】"))</f>
        <v>【80.73】</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1.e-002</v>
      </c>
      <c r="EK6" s="77">
        <f t="shared" si="12"/>
        <v>1.6</v>
      </c>
      <c r="EL6" s="77">
        <f t="shared" si="12"/>
        <v>1.e-002</v>
      </c>
      <c r="EM6" s="77">
        <f t="shared" si="12"/>
        <v>1.e-002</v>
      </c>
      <c r="EN6" s="69">
        <f t="shared" si="12"/>
        <v>0</v>
      </c>
      <c r="EO6" s="69" t="str">
        <f>IF(EO7="","",IF(EO7="-","【-】","【"&amp;SUBSTITUTE(TEXT(EO7,"#,##0.00"),"-","△")&amp;"】"))</f>
        <v>【0.00】</v>
      </c>
    </row>
    <row r="7" spans="1:145" s="55" customFormat="1">
      <c r="A7" s="56"/>
      <c r="B7" s="62">
        <v>2023</v>
      </c>
      <c r="C7" s="62">
        <v>393029</v>
      </c>
      <c r="D7" s="62">
        <v>47</v>
      </c>
      <c r="E7" s="62">
        <v>17</v>
      </c>
      <c r="F7" s="62">
        <v>6</v>
      </c>
      <c r="G7" s="62">
        <v>0</v>
      </c>
      <c r="H7" s="62" t="s">
        <v>22</v>
      </c>
      <c r="I7" s="62" t="s">
        <v>97</v>
      </c>
      <c r="J7" s="62" t="s">
        <v>98</v>
      </c>
      <c r="K7" s="62" t="s">
        <v>99</v>
      </c>
      <c r="L7" s="62" t="s">
        <v>100</v>
      </c>
      <c r="M7" s="62" t="s">
        <v>101</v>
      </c>
      <c r="N7" s="70" t="s">
        <v>39</v>
      </c>
      <c r="O7" s="70" t="s">
        <v>102</v>
      </c>
      <c r="P7" s="70">
        <v>6.26</v>
      </c>
      <c r="Q7" s="70">
        <v>100</v>
      </c>
      <c r="R7" s="70">
        <v>4402</v>
      </c>
      <c r="S7" s="70">
        <v>2922</v>
      </c>
      <c r="T7" s="70">
        <v>28.37</v>
      </c>
      <c r="U7" s="70">
        <v>103</v>
      </c>
      <c r="V7" s="70">
        <v>181</v>
      </c>
      <c r="W7" s="70">
        <v>1.e-002</v>
      </c>
      <c r="X7" s="70">
        <v>18100</v>
      </c>
      <c r="Y7" s="70">
        <v>103.95</v>
      </c>
      <c r="Z7" s="70">
        <v>97.79</v>
      </c>
      <c r="AA7" s="70">
        <v>141.58000000000001</v>
      </c>
      <c r="AB7" s="70">
        <v>51.7</v>
      </c>
      <c r="AC7" s="70">
        <v>71.08</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887.81</v>
      </c>
      <c r="BG7" s="70">
        <v>786.3</v>
      </c>
      <c r="BH7" s="70">
        <v>791.12</v>
      </c>
      <c r="BI7" s="70">
        <v>783.3</v>
      </c>
      <c r="BJ7" s="70">
        <v>0</v>
      </c>
      <c r="BK7" s="70">
        <v>998.42</v>
      </c>
      <c r="BL7" s="70">
        <v>1095.52</v>
      </c>
      <c r="BM7" s="70">
        <v>1056.55</v>
      </c>
      <c r="BN7" s="70">
        <v>1278.54</v>
      </c>
      <c r="BO7" s="70">
        <v>1149.7</v>
      </c>
      <c r="BP7" s="70">
        <v>1069.8900000000001</v>
      </c>
      <c r="BQ7" s="70">
        <v>31.41</v>
      </c>
      <c r="BR7" s="70">
        <v>93.34</v>
      </c>
      <c r="BS7" s="70">
        <v>43.37</v>
      </c>
      <c r="BT7" s="70">
        <v>76.33</v>
      </c>
      <c r="BU7" s="70">
        <v>54.52</v>
      </c>
      <c r="BV7" s="70">
        <v>41.41</v>
      </c>
      <c r="BW7" s="70">
        <v>39.64</v>
      </c>
      <c r="BX7" s="70">
        <v>40</v>
      </c>
      <c r="BY7" s="70">
        <v>38.74</v>
      </c>
      <c r="BZ7" s="70">
        <v>35.96</v>
      </c>
      <c r="CA7" s="70">
        <v>39.89</v>
      </c>
      <c r="CB7" s="70">
        <v>759.68</v>
      </c>
      <c r="CC7" s="70">
        <v>284.26</v>
      </c>
      <c r="CD7" s="70">
        <v>611.26</v>
      </c>
      <c r="CE7" s="70">
        <v>347.52</v>
      </c>
      <c r="CF7" s="70">
        <v>495.38</v>
      </c>
      <c r="CG7" s="70">
        <v>417.56</v>
      </c>
      <c r="CH7" s="70">
        <v>449.72</v>
      </c>
      <c r="CI7" s="70">
        <v>437.27</v>
      </c>
      <c r="CJ7" s="70">
        <v>456.72</v>
      </c>
      <c r="CK7" s="70">
        <v>481.96</v>
      </c>
      <c r="CL7" s="70">
        <v>426.52</v>
      </c>
      <c r="CM7" s="70">
        <v>42.11</v>
      </c>
      <c r="CN7" s="70">
        <v>43.61</v>
      </c>
      <c r="CO7" s="70">
        <v>42.11</v>
      </c>
      <c r="CP7" s="70">
        <v>42.11</v>
      </c>
      <c r="CQ7" s="70">
        <v>42.11</v>
      </c>
      <c r="CR7" s="70">
        <v>32.479999999999997</v>
      </c>
      <c r="CS7" s="70">
        <v>30.19</v>
      </c>
      <c r="CT7" s="70">
        <v>28.77</v>
      </c>
      <c r="CU7" s="70">
        <v>26.22</v>
      </c>
      <c r="CV7" s="70">
        <v>26.12</v>
      </c>
      <c r="CW7" s="70">
        <v>28.16</v>
      </c>
      <c r="CX7" s="70">
        <v>100</v>
      </c>
      <c r="CY7" s="70">
        <v>100</v>
      </c>
      <c r="CZ7" s="70">
        <v>100</v>
      </c>
      <c r="DA7" s="70">
        <v>100</v>
      </c>
      <c r="DB7" s="70">
        <v>100</v>
      </c>
      <c r="DC7" s="70">
        <v>79.2</v>
      </c>
      <c r="DD7" s="70">
        <v>79.09</v>
      </c>
      <c r="DE7" s="70">
        <v>78.900000000000006</v>
      </c>
      <c r="DF7" s="70">
        <v>78.03</v>
      </c>
      <c r="DG7" s="70">
        <v>78.55</v>
      </c>
      <c r="DH7" s="70">
        <v>80.73</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1.e-002</v>
      </c>
      <c r="EK7" s="70">
        <v>1.6</v>
      </c>
      <c r="EL7" s="70">
        <v>1.e-002</v>
      </c>
      <c r="EM7" s="70">
        <v>1.e-002</v>
      </c>
      <c r="EN7" s="70">
        <v>0</v>
      </c>
      <c r="EO7" s="70">
        <v>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2025-01-24T07:38:20Z</dcterms:created>
  <dcterms:modified xsi:type="dcterms:W3CDTF">2025-03-03T00:04:50Z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2025-03-03T00:04:50Z</vt:filetime>
  </property>
</Properties>
</file>