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ensetsuka\建設共有\建設課\02 水道業務\01 事務関係\経営比較分析（水道）\R7.02.17経営比較分析表の分析等について\"/>
    </mc:Choice>
  </mc:AlternateContent>
  <xr:revisionPtr revIDLastSave="0" documentId="13_ncr:1_{D005EE0A-C3C5-43F1-A4F8-5E3B437F35C4}" xr6:coauthVersionLast="47" xr6:coauthVersionMax="47" xr10:uidLastSave="{00000000-0000-0000-0000-000000000000}"/>
  <workbookProtection workbookAlgorithmName="SHA-512" workbookHashValue="Iu7/0lK4sfPSyFZjP2FDamKJ7XAZQZze4C0jUOLtFSpKj5zeVHZUQHxpo3m4fQCh0jAH9Nl/trJySr7LKru3Vw==" workbookSaltValue="2pWEVkFkQbeDAz9d+cEnyw==" workbookSpinCount="100000" lockStructure="1"/>
  <bookViews>
    <workbookView xWindow="-120" yWindow="-120" windowWidth="29040" windowHeight="157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I10" i="4"/>
  <c r="B10" i="4"/>
  <c r="BB8" i="4"/>
  <c r="AT8" i="4"/>
  <c r="AL8" i="4"/>
  <c r="AD8" i="4"/>
  <c r="W8" i="4"/>
  <c r="P8" i="4"/>
  <c r="I8"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<sst xmlns="http://schemas.openxmlformats.org/spreadsheetml/2006/main" count="233" uniqueCount="118">
  <si>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</si>
  <si>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</si>
  <si>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</si>
  <si>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</si>
  <si>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</si>
  <si>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</si>
  <si>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</si>
  <si>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</si>
  <si>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</si>
  <si>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</si>
  <si>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</si>
  <si>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</si>
  <si>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</si>
  <si>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</si>
  <si>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</si>
  <si>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</si>
  <si>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</si>
  <si>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</si>
  <si>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</si>
  <si>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</si>
  <si>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</si>
  <si>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</si>
  <si>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</si>
  <si>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</si>
  <si>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</si>
  <si>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</si>
  <si>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</si>
  <si>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</si>
  <si>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</si>
  <si>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</si>
  <si>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</si>
  <si>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</si>
  <si>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</si>
  <si>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</si>
  <si>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</si>
  <si>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</si>
  <si>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</si>
  <si>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</si>
  <si>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</si>
  <si>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</si>
  <si>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</si>
  <si>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</si>
  <si>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</si>
  <si>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</si>
  <si>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</si>
  <si>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</si>
  <si>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</si>
  <si>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</si>
  <si>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</si>
  <si>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</si>
  <si>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</si>
  <si>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</si>
  <si>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</si>
  <si>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</si>
  <si>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</si>
  <si>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</si>
  <si>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</si>
  <si>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</si>
  <si>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</si>
  <si>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</si>
  <si>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</si>
  <si>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</si>
  <si>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</si>
  <si>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</si>
  <si>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</si>
  <si>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</si>
  <si>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</si>
  <si>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</si>
  <si>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</si>
  <si>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</si>
  <si>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</si>
  <si>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</si>
  <si>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</si>
  <si>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</si>
  <si>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</si>
  <si>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</si>
  <si>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</si>
  <si>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</si>
  <si>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</si>
  <si>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</si>
  <si>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</si>
  <si>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</si>
  <si>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</si>
  <si>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</si>
  <si>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</si>
  <si>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</si>
  <si>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</si>
  <si>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</si>
  <si>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</si>
  <si>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</si>
  <si>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</si>
  <si>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</si>
  <si>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</si>
  <si>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</si>
  <si>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</si>
  <si>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</si>
  <si>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</si>
  <si>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北川村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</si>
  <si>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</si>
  <si>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</si>
  <si>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</si>
  <si>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</si>
  <si>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</si>
  <si>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</si>
  <si>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</si>
  <si>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</si>
  <si>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</si>
  <si>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</si>
  <si>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</si>
  <si>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</si>
  <si>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</si>
  <si>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</si>
  <si>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</si>
  <si>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</si>
  <si>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</si>
  <si>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水道施設や管路の耐震化・更新が令和元年度から始まっており、経営の悪化が懸念され、費用を賄うために、料金の見直しや経費の削減を検討している。
　給水原価を全国平均に比べ抑えることができており、水道料金が低価格となっている。
　建設当初より給水区域人口が減少していることと、非常時でも給水できるように配水能力に余裕をもたせているため、施設利用率は41.70％となっているが、有収率は90％以上を維持しており、有効に収益に反映されていると考えられる。</t>
    <rPh sb="167" eb="169">
      <t>リヨウ</t>
    </rPh>
    <rPh sb="192" eb="194">
      <t>イジョウ</t>
    </rPh>
    <rPh sb="195" eb="197">
      <t>イジ</t>
    </rPh>
    <phoneticPr fontId="4"/>
  </si>
  <si>
    <t>配水池と配水管等の耐震化・更新が令和元年度から開始されており、令和元年度は管路更新率が急激に伸びていたが、令和2,3,4年度は配水池の更新を行ったため、管路更新率が0%となっている。令和5年度工事については令和6年度に繰越したため、管路更新率が0%となっているが、簡易水道給水区域全域の更新計画には、10年以上かかる予定である。</t>
    <rPh sb="91" eb="93">
      <t>レイワ</t>
    </rPh>
    <rPh sb="94" eb="96">
      <t>ネンド</t>
    </rPh>
    <rPh sb="96" eb="98">
      <t>コウジ</t>
    </rPh>
    <rPh sb="103" eb="105">
      <t>レイワ</t>
    </rPh>
    <rPh sb="106" eb="108">
      <t>ネンド</t>
    </rPh>
    <rPh sb="109" eb="111">
      <t>クリコシ</t>
    </rPh>
    <rPh sb="116" eb="118">
      <t>カンロ</t>
    </rPh>
    <rPh sb="118" eb="120">
      <t>コウシン</t>
    </rPh>
    <rPh sb="120" eb="121">
      <t>リツ</t>
    </rPh>
    <rPh sb="152" eb="153">
      <t>ネン</t>
    </rPh>
    <rPh sb="153" eb="155">
      <t>イジョウ</t>
    </rPh>
    <rPh sb="158" eb="160">
      <t>ヨテイ</t>
    </rPh>
    <phoneticPr fontId="4"/>
  </si>
  <si>
    <t>北川村は水道料金が安くなっているが、これまでに施設の更新に費用がかかっていないためである。
　しかし、耐震化・管路更新に多額の費用を要するため水道料金見直しの可能性がある。</t>
    <rPh sb="60" eb="62">
      <t>タガク</t>
    </rPh>
    <rPh sb="63" eb="65">
      <t>ヒヨウ</t>
    </rPh>
    <rPh sb="66" eb="67">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</si>
</sst>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0.68</c:v>
                </c:pt>
                <c:pt idx="1">
                  <c:v>0</c:v>
                </c:pt>
                <c:pt idx="2">
                  <c:v>0</c:v>
                </c:pt>
                <c:pt idx="3">
                  <c:v>0</c:v>
                </c:pt>
                <c:pt idx="4">
                  <c:v>0</c:v>
                </c:pt>
              </c:numCache>
            </c:numRef>
          </c:val>
          <c:extLst>
            <c:ext xmlns:c16="http://schemas.microsoft.com/office/drawing/2014/chart" uri="{C3380CC4-5D6E-409C-BE32-E72D297353CC}">
              <c16:uniqueId val="{00000000-371C-4FE5-A98E-C6821475266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371C-4FE5-A98E-C6821475266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44</c:v>
                </c:pt>
                <c:pt idx="1">
                  <c:v>42.34</c:v>
                </c:pt>
                <c:pt idx="2">
                  <c:v>43.31</c:v>
                </c:pt>
                <c:pt idx="3">
                  <c:v>45.45</c:v>
                </c:pt>
                <c:pt idx="4">
                  <c:v>41.7</c:v>
                </c:pt>
              </c:numCache>
            </c:numRef>
          </c:val>
          <c:extLst>
            <c:ext xmlns:c16="http://schemas.microsoft.com/office/drawing/2014/chart" uri="{C3380CC4-5D6E-409C-BE32-E72D297353CC}">
              <c16:uniqueId val="{00000000-47DF-462E-BACE-CAF30B25C25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47DF-462E-BACE-CAF30B25C25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94.31</c:v>
                </c:pt>
                <c:pt idx="1">
                  <c:v>95</c:v>
                </c:pt>
                <c:pt idx="2">
                  <c:v>95</c:v>
                </c:pt>
                <c:pt idx="3">
                  <c:v>95</c:v>
                </c:pt>
                <c:pt idx="4">
                  <c:v>95</c:v>
                </c:pt>
              </c:numCache>
            </c:numRef>
          </c:val>
          <c:extLst>
            <c:ext xmlns:c16="http://schemas.microsoft.com/office/drawing/2014/chart" uri="{C3380CC4-5D6E-409C-BE32-E72D297353CC}">
              <c16:uniqueId val="{00000000-7F5D-44CC-909C-13BB696AFD6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7F5D-44CC-909C-13BB696AFD6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115.77</c:v>
                </c:pt>
                <c:pt idx="1">
                  <c:v>100</c:v>
                </c:pt>
                <c:pt idx="2">
                  <c:v>68.81</c:v>
                </c:pt>
                <c:pt idx="3">
                  <c:v>59.32</c:v>
                </c:pt>
                <c:pt idx="4">
                  <c:v>30.78</c:v>
                </c:pt>
              </c:numCache>
            </c:numRef>
          </c:val>
          <c:extLst>
            <c:ext xmlns:c16="http://schemas.microsoft.com/office/drawing/2014/chart" uri="{C3380CC4-5D6E-409C-BE32-E72D297353CC}">
              <c16:uniqueId val="{00000000-9AD8-4D46-8951-2A8FD0D1DF0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9AD8-4D46-8951-2A8FD0D1DF0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36-42CA-98E9-1B72F25A895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36-42CA-98E9-1B72F25A895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C9-4344-8150-BBC7436A159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C9-4344-8150-BBC7436A159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93-4FFE-A7DA-60BB7118CCF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93-4FFE-A7DA-60BB7118CCF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36-435D-9126-6566F747A64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36-435D-9126-6566F747A64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145.88</c:v>
                </c:pt>
                <c:pt idx="1">
                  <c:v>312.33999999999997</c:v>
                </c:pt>
                <c:pt idx="2">
                  <c:v>620.34</c:v>
                </c:pt>
                <c:pt idx="3">
                  <c:v>567.04999999999995</c:v>
                </c:pt>
                <c:pt idx="4">
                  <c:v>645.57000000000005</c:v>
                </c:pt>
              </c:numCache>
            </c:numRef>
          </c:val>
          <c:extLst>
            <c:ext xmlns:c16="http://schemas.microsoft.com/office/drawing/2014/chart" uri="{C3380CC4-5D6E-409C-BE32-E72D297353CC}">
              <c16:uniqueId val="{00000000-AB80-4405-86D0-B734E232C84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AB80-4405-86D0-B734E232C84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103.62</c:v>
                </c:pt>
                <c:pt idx="1">
                  <c:v>48.52</c:v>
                </c:pt>
                <c:pt idx="2">
                  <c:v>71.83</c:v>
                </c:pt>
                <c:pt idx="3">
                  <c:v>45.01</c:v>
                </c:pt>
                <c:pt idx="4">
                  <c:v>43.24</c:v>
                </c:pt>
              </c:numCache>
            </c:numRef>
          </c:val>
          <c:extLst>
            <c:ext xmlns:c16="http://schemas.microsoft.com/office/drawing/2014/chart" uri="{C3380CC4-5D6E-409C-BE32-E72D297353CC}">
              <c16:uniqueId val="{00000000-4A5F-4986-922F-BE4C87560CB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4A5F-4986-922F-BE4C87560CB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95.86</c:v>
                </c:pt>
                <c:pt idx="1">
                  <c:v>215.18</c:v>
                </c:pt>
                <c:pt idx="2">
                  <c:v>148.65</c:v>
                </c:pt>
                <c:pt idx="3">
                  <c:v>239.34</c:v>
                </c:pt>
                <c:pt idx="4">
                  <c:v>196.53</c:v>
                </c:pt>
              </c:numCache>
            </c:numRef>
          </c:val>
          <c:extLst>
            <c:ext xmlns:c16="http://schemas.microsoft.com/office/drawing/2014/chart" uri="{C3380CC4-5D6E-409C-BE32-E72D297353CC}">
              <c16:uniqueId val="{00000000-176D-4EC1-8165-39EF2B56E22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176D-4EC1-8165-39EF2B56E22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 zoomScale="115" zoomScaleNormal="11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北川村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1203</v>
      </c>
      <c r="AM8" s="36"/>
      <c r="AN8" s="36"/>
      <c r="AO8" s="36"/>
      <c r="AP8" s="36"/>
      <c r="AQ8" s="36"/>
      <c r="AR8" s="36"/>
      <c r="AS8" s="36"/>
      <c r="AT8" s="37">
        <f>データ!$S$6</f>
        <v>196.73</v>
      </c>
      <c r="AU8" s="37"/>
      <c r="AV8" s="37"/>
      <c r="AW8" s="37"/>
      <c r="AX8" s="37"/>
      <c r="AY8" s="37"/>
      <c r="AZ8" s="37"/>
      <c r="BA8" s="37"/>
      <c r="BB8" s="37">
        <f>データ!$T$6</f>
        <v>6.11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68.55</v>
      </c>
      <c r="Q10" s="37"/>
      <c r="R10" s="37"/>
      <c r="S10" s="37"/>
      <c r="T10" s="37"/>
      <c r="U10" s="37"/>
      <c r="V10" s="37"/>
      <c r="W10" s="36">
        <f>データ!$Q$6</f>
        <v>1460</v>
      </c>
      <c r="X10" s="36"/>
      <c r="Y10" s="36"/>
      <c r="Z10" s="36"/>
      <c r="AA10" s="36"/>
      <c r="AB10" s="36"/>
      <c r="AC10" s="36"/>
      <c r="AD10" s="2"/>
      <c r="AE10" s="2"/>
      <c r="AF10" s="2"/>
      <c r="AG10" s="2"/>
      <c r="AH10" s="2"/>
      <c r="AI10" s="2"/>
      <c r="AJ10" s="2"/>
      <c r="AK10" s="2"/>
      <c r="AL10" s="36">
        <f>データ!$U$6</f>
        <v>811</v>
      </c>
      <c r="AM10" s="36"/>
      <c r="AN10" s="36"/>
      <c r="AO10" s="36"/>
      <c r="AP10" s="36"/>
      <c r="AQ10" s="36"/>
      <c r="AR10" s="36"/>
      <c r="AS10" s="36"/>
      <c r="AT10" s="37">
        <f>データ!$V$6</f>
        <v>1.54</v>
      </c>
      <c r="AU10" s="37"/>
      <c r="AV10" s="37"/>
      <c r="AW10" s="37"/>
      <c r="AX10" s="37"/>
      <c r="AY10" s="37"/>
      <c r="AZ10" s="37"/>
      <c r="BA10" s="37"/>
      <c r="BB10" s="37">
        <f>データ!$W$6</f>
        <v>526.62</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115</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116</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117</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42</v>
      </c>
      <c r="N85" s="13" t="s">
        <v>43</v>
      </c>
      <c r="O85" s="13" t="str">
        <f>データ!EN6</f>
        <v>【0.40】</v>
      </c>
    </row>
  </sheetData>
  <sheetProtection algorithmName="SHA-512" hashValue="mWNyns24lp+24Ob/JewAn5zRpJX4o0YHpBQeUzSnI669qinRhvqsXSKdUUX7WT90NZqxfCG0V3HouSksjIfHNQ==" saltValue="vT2Lu5Jo+V32Cowa//+FG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2023</v>
      </c>
      <c r="C6" s="20">
        <f t="shared" ref="C6:W6" si="3">C7</f>
        <v>393053</v>
      </c>
      <c r="D6" s="20">
        <f t="shared" si="3"/>
        <v>47</v>
      </c>
      <c r="E6" s="20">
        <f t="shared" si="3"/>
        <v>1</v>
      </c>
      <c r="F6" s="20">
        <f t="shared" si="3"/>
        <v>0</v>
      </c>
      <c r="G6" s="20">
        <f t="shared" si="3"/>
        <v>0</v>
      </c>
      <c r="H6" s="20" t="str">
        <f t="shared" si="3"/>
        <v>高知県　北川村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68.55</v>
      </c>
      <c r="Q6" s="21">
        <f t="shared" si="3"/>
        <v>1460</v>
      </c>
      <c r="R6" s="21">
        <f t="shared" si="3"/>
        <v>1203</v>
      </c>
      <c r="S6" s="21">
        <f t="shared" si="3"/>
        <v>196.73</v>
      </c>
      <c r="T6" s="21">
        <f t="shared" si="3"/>
        <v>6.11</v>
      </c>
      <c r="U6" s="21">
        <f t="shared" si="3"/>
        <v>811</v>
      </c>
      <c r="V6" s="21">
        <f t="shared" si="3"/>
        <v>1.54</v>
      </c>
      <c r="W6" s="21">
        <f t="shared" si="3"/>
        <v>526.62</v>
      </c>
      <c r="X6" s="22">
        <f>IF(X7="",NA(),X7)</f>
        <v>115.77</v>
      </c>
      <c r="Y6" s="22">
        <f t="shared" ref="Y6:AG6" si="4">IF(Y7="",NA(),Y7)</f>
        <v>100</v>
      </c>
      <c r="Z6" s="22">
        <f t="shared" si="4"/>
        <v>68.81</v>
      </c>
      <c r="AA6" s="22">
        <f t="shared" si="4"/>
        <v>59.32</v>
      </c>
      <c r="AB6" s="22">
        <f t="shared" si="4"/>
        <v>30.78</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145.88</v>
      </c>
      <c r="BF6" s="22">
        <f t="shared" ref="BF6:BN6" si="7">IF(BF7="",NA(),BF7)</f>
        <v>312.33999999999997</v>
      </c>
      <c r="BG6" s="22">
        <f t="shared" si="7"/>
        <v>620.34</v>
      </c>
      <c r="BH6" s="22">
        <f t="shared" si="7"/>
        <v>567.04999999999995</v>
      </c>
      <c r="BI6" s="22">
        <f t="shared" si="7"/>
        <v>645.57000000000005</v>
      </c>
      <c r="BJ6" s="22">
        <f t="shared" si="7"/>
        <v>1183.92</v>
      </c>
      <c r="BK6" s="22">
        <f t="shared" si="7"/>
        <v>1128.72</v>
      </c>
      <c r="BL6" s="22">
        <f t="shared" si="7"/>
        <v>1125.25</v>
      </c>
      <c r="BM6" s="22">
        <f t="shared" si="7"/>
        <v>1157.05</v>
      </c>
      <c r="BN6" s="22">
        <f t="shared" si="7"/>
        <v>1228.8</v>
      </c>
      <c r="BO6" s="21" t="str">
        <f>IF(BO7="","",IF(BO7="-","【-】","【"&amp;SUBSTITUTE(TEXT(BO7,"#,##0.00"),"-","△")&amp;"】"))</f>
        <v>【1,045.20】</v>
      </c>
      <c r="BP6" s="22">
        <f>IF(BP7="",NA(),BP7)</f>
        <v>103.62</v>
      </c>
      <c r="BQ6" s="22">
        <f t="shared" ref="BQ6:BY6" si="8">IF(BQ7="",NA(),BQ7)</f>
        <v>48.52</v>
      </c>
      <c r="BR6" s="22">
        <f t="shared" si="8"/>
        <v>71.83</v>
      </c>
      <c r="BS6" s="22">
        <f t="shared" si="8"/>
        <v>45.01</v>
      </c>
      <c r="BT6" s="22">
        <f t="shared" si="8"/>
        <v>43.24</v>
      </c>
      <c r="BU6" s="22">
        <f t="shared" si="8"/>
        <v>42.5</v>
      </c>
      <c r="BV6" s="22">
        <f t="shared" si="8"/>
        <v>41.84</v>
      </c>
      <c r="BW6" s="22">
        <f t="shared" si="8"/>
        <v>41.44</v>
      </c>
      <c r="BX6" s="22">
        <f t="shared" si="8"/>
        <v>37.65</v>
      </c>
      <c r="BY6" s="22">
        <f t="shared" si="8"/>
        <v>37.31</v>
      </c>
      <c r="BZ6" s="21" t="str">
        <f>IF(BZ7="","",IF(BZ7="-","【-】","【"&amp;SUBSTITUTE(TEXT(BZ7,"#,##0.00"),"-","△")&amp;"】"))</f>
        <v>【49.51】</v>
      </c>
      <c r="CA6" s="22">
        <f>IF(CA7="",NA(),CA7)</f>
        <v>95.86</v>
      </c>
      <c r="CB6" s="22">
        <f t="shared" ref="CB6:CJ6" si="9">IF(CB7="",NA(),CB7)</f>
        <v>215.18</v>
      </c>
      <c r="CC6" s="22">
        <f t="shared" si="9"/>
        <v>148.65</v>
      </c>
      <c r="CD6" s="22">
        <f t="shared" si="9"/>
        <v>239.34</v>
      </c>
      <c r="CE6" s="22">
        <f t="shared" si="9"/>
        <v>196.53</v>
      </c>
      <c r="CF6" s="22">
        <f t="shared" si="9"/>
        <v>377.72</v>
      </c>
      <c r="CG6" s="22">
        <f t="shared" si="9"/>
        <v>390.47</v>
      </c>
      <c r="CH6" s="22">
        <f t="shared" si="9"/>
        <v>403.61</v>
      </c>
      <c r="CI6" s="22">
        <f t="shared" si="9"/>
        <v>442.82</v>
      </c>
      <c r="CJ6" s="22">
        <f t="shared" si="9"/>
        <v>425.76</v>
      </c>
      <c r="CK6" s="21" t="str">
        <f>IF(CK7="","",IF(CK7="-","【-】","【"&amp;SUBSTITUTE(TEXT(CK7,"#,##0.00"),"-","△")&amp;"】"))</f>
        <v>【317.14】</v>
      </c>
      <c r="CL6" s="22">
        <f>IF(CL7="",NA(),CL7)</f>
        <v>44</v>
      </c>
      <c r="CM6" s="22">
        <f t="shared" ref="CM6:CU6" si="10">IF(CM7="",NA(),CM7)</f>
        <v>42.34</v>
      </c>
      <c r="CN6" s="22">
        <f t="shared" si="10"/>
        <v>43.31</v>
      </c>
      <c r="CO6" s="22">
        <f t="shared" si="10"/>
        <v>45.45</v>
      </c>
      <c r="CP6" s="22">
        <f t="shared" si="10"/>
        <v>41.7</v>
      </c>
      <c r="CQ6" s="22">
        <f t="shared" si="10"/>
        <v>48.01</v>
      </c>
      <c r="CR6" s="22">
        <f t="shared" si="10"/>
        <v>49.08</v>
      </c>
      <c r="CS6" s="22">
        <f t="shared" si="10"/>
        <v>51.46</v>
      </c>
      <c r="CT6" s="22">
        <f t="shared" si="10"/>
        <v>51.84</v>
      </c>
      <c r="CU6" s="22">
        <f t="shared" si="10"/>
        <v>52.34</v>
      </c>
      <c r="CV6" s="21" t="str">
        <f>IF(CV7="","",IF(CV7="-","【-】","【"&amp;SUBSTITUTE(TEXT(CV7,"#,##0.00"),"-","△")&amp;"】"))</f>
        <v>【55.00】</v>
      </c>
      <c r="CW6" s="22">
        <f>IF(CW7="",NA(),CW7)</f>
        <v>94.31</v>
      </c>
      <c r="CX6" s="22">
        <f t="shared" ref="CX6:DF6" si="11">IF(CX7="",NA(),CX7)</f>
        <v>95</v>
      </c>
      <c r="CY6" s="22">
        <f t="shared" si="11"/>
        <v>95</v>
      </c>
      <c r="CZ6" s="22">
        <f t="shared" si="11"/>
        <v>95</v>
      </c>
      <c r="DA6" s="22">
        <f t="shared" si="11"/>
        <v>95</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0.68</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393053</v>
      </c>
      <c r="D7" s="24">
        <v>47</v>
      </c>
      <c r="E7" s="24">
        <v>1</v>
      </c>
      <c r="F7" s="24">
        <v>0</v>
      </c>
      <c r="G7" s="24">
        <v>0</v>
      </c>
      <c r="H7" s="24" t="s">
        <v>97</v>
      </c>
      <c r="I7" s="24" t="s">
        <v>98</v>
      </c>
      <c r="J7" s="24" t="s">
        <v>99</v>
      </c>
      <c r="K7" s="24" t="s">
        <v>100</v>
      </c>
      <c r="L7" s="24" t="s">
        <v>101</v>
      </c>
      <c r="M7" s="24" t="s">
        <v>102</v>
      </c>
      <c r="N7" s="25" t="s">
        <v>103</v>
      </c>
      <c r="O7" s="25" t="s">
        <v>104</v>
      </c>
      <c r="P7" s="25">
        <v>68.55</v>
      </c>
      <c r="Q7" s="25">
        <v>1460</v>
      </c>
      <c r="R7" s="25">
        <v>1203</v>
      </c>
      <c r="S7" s="25">
        <v>196.73</v>
      </c>
      <c r="T7" s="25">
        <v>6.11</v>
      </c>
      <c r="U7" s="25">
        <v>811</v>
      </c>
      <c r="V7" s="25">
        <v>1.54</v>
      </c>
      <c r="W7" s="25">
        <v>526.62</v>
      </c>
      <c r="X7" s="25">
        <v>115.77</v>
      </c>
      <c r="Y7" s="25">
        <v>100</v>
      </c>
      <c r="Z7" s="25">
        <v>68.81</v>
      </c>
      <c r="AA7" s="25">
        <v>59.32</v>
      </c>
      <c r="AB7" s="25">
        <v>30.78</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145.88</v>
      </c>
      <c r="BF7" s="25">
        <v>312.33999999999997</v>
      </c>
      <c r="BG7" s="25">
        <v>620.34</v>
      </c>
      <c r="BH7" s="25">
        <v>567.04999999999995</v>
      </c>
      <c r="BI7" s="25">
        <v>645.57000000000005</v>
      </c>
      <c r="BJ7" s="25">
        <v>1183.92</v>
      </c>
      <c r="BK7" s="25">
        <v>1128.72</v>
      </c>
      <c r="BL7" s="25">
        <v>1125.25</v>
      </c>
      <c r="BM7" s="25">
        <v>1157.05</v>
      </c>
      <c r="BN7" s="25">
        <v>1228.8</v>
      </c>
      <c r="BO7" s="25">
        <v>1045.2</v>
      </c>
      <c r="BP7" s="25">
        <v>103.62</v>
      </c>
      <c r="BQ7" s="25">
        <v>48.52</v>
      </c>
      <c r="BR7" s="25">
        <v>71.83</v>
      </c>
      <c r="BS7" s="25">
        <v>45.01</v>
      </c>
      <c r="BT7" s="25">
        <v>43.24</v>
      </c>
      <c r="BU7" s="25">
        <v>42.5</v>
      </c>
      <c r="BV7" s="25">
        <v>41.84</v>
      </c>
      <c r="BW7" s="25">
        <v>41.44</v>
      </c>
      <c r="BX7" s="25">
        <v>37.65</v>
      </c>
      <c r="BY7" s="25">
        <v>37.31</v>
      </c>
      <c r="BZ7" s="25">
        <v>49.51</v>
      </c>
      <c r="CA7" s="25">
        <v>95.86</v>
      </c>
      <c r="CB7" s="25">
        <v>215.18</v>
      </c>
      <c r="CC7" s="25">
        <v>148.65</v>
      </c>
      <c r="CD7" s="25">
        <v>239.34</v>
      </c>
      <c r="CE7" s="25">
        <v>196.53</v>
      </c>
      <c r="CF7" s="25">
        <v>377.72</v>
      </c>
      <c r="CG7" s="25">
        <v>390.47</v>
      </c>
      <c r="CH7" s="25">
        <v>403.61</v>
      </c>
      <c r="CI7" s="25">
        <v>442.82</v>
      </c>
      <c r="CJ7" s="25">
        <v>425.76</v>
      </c>
      <c r="CK7" s="25">
        <v>317.14</v>
      </c>
      <c r="CL7" s="25">
        <v>44</v>
      </c>
      <c r="CM7" s="25">
        <v>42.34</v>
      </c>
      <c r="CN7" s="25">
        <v>43.31</v>
      </c>
      <c r="CO7" s="25">
        <v>45.45</v>
      </c>
      <c r="CP7" s="25">
        <v>41.7</v>
      </c>
      <c r="CQ7" s="25">
        <v>48.01</v>
      </c>
      <c r="CR7" s="25">
        <v>49.08</v>
      </c>
      <c r="CS7" s="25">
        <v>51.46</v>
      </c>
      <c r="CT7" s="25">
        <v>51.84</v>
      </c>
      <c r="CU7" s="25">
        <v>52.34</v>
      </c>
      <c r="CV7" s="25">
        <v>55</v>
      </c>
      <c r="CW7" s="25">
        <v>94.31</v>
      </c>
      <c r="CX7" s="25">
        <v>95</v>
      </c>
      <c r="CY7" s="25">
        <v>95</v>
      </c>
      <c r="CZ7" s="25">
        <v>95</v>
      </c>
      <c r="DA7" s="25">
        <v>95</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0.68</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110</v>
      </c>
    </row>
    <row r="12" spans="1:144" x14ac:dyDescent="0.15">
      <c r="B12">
        <v>1</v>
      </c>
      <c r="C12">
        <v>1</v>
      </c>
      <c r="D12">
        <v>1</v>
      </c>
      <c r="E12">
        <v>1</v>
      </c>
      <c r="F12">
        <v>1</v>
      </c>
      <c r="G12" t="s">
        <v>111</v>
      </c>
    </row>
    <row r="13" spans="1:144" x14ac:dyDescent="0.15">
      <c r="B13" t="s">
        <v>112</v>
      </c>
      <c r="C13" t="s">
        <v>112</v>
      </c>
      <c r="D13" t="s">
        <v>113</v>
      </c>
      <c r="E13" t="s">
        <v>112</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kitagawa</cp:lastModifiedBy>
  <cp:lastPrinted>2025-02-18T03:00:32Z</cp:lastPrinted>
  <dcterms:created xsi:type="dcterms:W3CDTF">2025-01-24T06:40:53Z</dcterms:created>
  <dcterms:modified xsi:type="dcterms:W3CDTF">2025-02-18T05:08:46Z</dcterms:modified>
  <cp:category/>
</cp:coreProperties>
</file>