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2Cbo0dFSGPGcR/Nx7rcLzsm9vsXd1GXGEth5K5dCgcSZOsyTWUverJY//kuqBeFvT2MCdOgWVE2Iiu4wakRyQ==" workbookSaltValue="dBXvTle0cAOTchxESklyBw==" workbookSpinCount="100000"/>
  <bookViews>
    <workbookView xWindow="0" yWindow="0" windowWidth="20040" windowHeight="835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<sst xmlns="http://schemas.openxmlformats.org/spreadsheetml/2006/main" xmlns:r="http://schemas.openxmlformats.org/officeDocument/2006/relationships" count="113" uniqueCount="113">
  <si>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年度</t>
    <rPh sb="0" eb="2">
      <t>ネンド</t>
    </rPh>
    <phoneticPr fontId="1"/>
  </si>
  <si>
    <t>1⑧</t>
  </si>
  <si>
    <t>経営比較分析表（令和5年度決算）</t>
    <rPh sb="8" eb="10">
      <t>レイワ</t>
    </rPh>
    <rPh sb="11" eb="13">
      <t>ネンド</t>
    </rPh>
    <phoneticPr fontId="1"/>
  </si>
  <si>
    <t>類似団体区分</t>
    <rPh sb="4" eb="6">
      <t>クブン</t>
    </rPh>
    <phoneticPr fontId="1"/>
  </si>
  <si>
    <t>業務名</t>
    <rPh sb="2" eb="3">
      <t>メイ</t>
    </rPh>
    <phoneticPr fontId="1"/>
  </si>
  <si>
    <t>事業名</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</si>
  <si>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</si>
  <si>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</si>
  <si>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</si>
  <si>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</si>
  <si>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</si>
  <si>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r>
      <t>施設の耐震診断をH26年度に実施</t>
    </r>
    <r>
      <rPr>
        <sz val="11"/>
        <color auto="1"/>
        <rFont val="ＭＳ ゴシック"/>
      </rPr>
      <t>。
その結果を基に、配水池は３ヶ所のうち令和８年度頃に１ヶ所は建替、２ヶ所は劣化対策及び耐震補強工事を実施予定。取水施設はコンクリートが劣化しており、立替を実施予定。管路は、下水道工事と同時に布設替えを実施しており、大部分を更新しているが、国交省からの要請により策定した耐震化計画に基づき、令和15年を目途に残りの部分を更新予定。</t>
    </r>
    <rPh sb="36" eb="38">
      <t>レイワ</t>
    </rPh>
    <rPh sb="39" eb="41">
      <t>ネンド</t>
    </rPh>
    <rPh sb="41" eb="42">
      <t>ゴロ</t>
    </rPh>
    <rPh sb="100" eb="101">
      <t>ロ</t>
    </rPh>
    <rPh sb="136" eb="139">
      <t>コッコウショウ</t>
    </rPh>
    <rPh sb="142" eb="144">
      <t>ヨウセイ</t>
    </rPh>
    <rPh sb="147" eb="149">
      <t>サクテイ</t>
    </rPh>
    <rPh sb="151" eb="156">
      <t>タイシンカケイカク</t>
    </rPh>
    <rPh sb="157" eb="158">
      <t>モト</t>
    </rPh>
    <rPh sb="161" eb="163">
      <t>レイワ</t>
    </rPh>
    <rPh sb="165" eb="166">
      <t>ネン</t>
    </rPh>
    <rPh sb="167" eb="169">
      <t>メド</t>
    </rPh>
    <rPh sb="170" eb="171">
      <t>ノコ</t>
    </rPh>
    <rPh sb="173" eb="175">
      <t>ブブン</t>
    </rPh>
    <rPh sb="176" eb="180">
      <t>コウシンヨテイ</t>
    </rPh>
    <phoneticPr fontId="1"/>
  </si>
  <si>
    <t>■</t>
  </si>
  <si>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</si>
  <si>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</si>
  <si>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</si>
  <si>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管理者の情報</t>
    <rPh sb="0" eb="2">
      <t>カンリ</t>
    </rPh>
    <rPh sb="2" eb="3">
      <t>シャ</t>
    </rPh>
    <rPh sb="4" eb="6">
      <t>ジョウホウ</t>
    </rPh>
    <phoneticPr fontId="1"/>
  </si>
  <si>
    <t>高知県　芸西村</t>
  </si>
  <si>
    <t>都道府県名</t>
    <rPh sb="0" eb="4">
      <t>トドウフケン</t>
    </rPh>
    <rPh sb="4" eb="5">
      <t>メイ</t>
    </rPh>
    <phoneticPr fontId="1"/>
  </si>
  <si>
    <t>団体CD</t>
    <rPh sb="0" eb="2">
      <t>ダンタイ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</si>
  <si>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</si>
  <si>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</si>
  <si>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</si>
  <si>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</si>
  <si>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</si>
  <si>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</si>
  <si>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</si>
  <si>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</si>
  <si>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</si>
  <si>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</si>
  <si>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</si>
  <si>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</si>
  <si>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</si>
  <si>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</si>
  <si>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</si>
  <si>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</si>
  <si>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</si>
  <si>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</si>
  <si>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</si>
  <si>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</si>
  <si>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</si>
  <si>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</si>
  <si>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t>
  </si>
  <si>
    <r>
      <t>新規拡張工事及び和食ダム建設負担金を単独事業実施しており、債務残高は増加傾向にある。
今後は老朽管の更新及び配水施設の耐震補強工事を施工する必要がある。</t>
    </r>
    <r>
      <rPr>
        <sz val="11"/>
        <color auto="1"/>
        <rFont val="ＭＳ ゴシック"/>
      </rPr>
      <t>国の補助事業等を活用し、経費の削減に努めたい。</t>
    </r>
    <rPh sb="76" eb="77">
      <t>クニ</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</si>
  <si>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</si>
  <si>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</si>
  <si>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</si>
  <si>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</si>
  <si>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</si>
  <si>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</si>
  <si>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</si>
  <si>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</si>
  <si>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</si>
  <si>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水道事業(法非適用)</t>
    <rPh sb="0" eb="2">
      <t>スイドウ</t>
    </rPh>
    <rPh sb="2" eb="4">
      <t>ジギョウ</t>
    </rPh>
    <phoneticPr fontId="1"/>
  </si>
  <si>
    <t>1③</t>
  </si>
  <si>
    <t>1⑦</t>
  </si>
  <si>
    <t>2②</t>
  </si>
  <si>
    <t>2③</t>
  </si>
  <si>
    <t>1. 経営の健全性・効率性</t>
    <rPh sb="3" eb="5">
      <t>ケイエイ</t>
    </rPh>
    <rPh sb="6" eb="9">
      <t>ケンゼンセイ</t>
    </rPh>
    <rPh sb="10" eb="12">
      <t>コウリツ</t>
    </rPh>
    <rPh sb="12" eb="13">
      <t>セイ</t>
    </rPh>
    <phoneticPr fontId="1"/>
  </si>
  <si>
    <t>項番</t>
    <rPh sb="0" eb="2">
      <t>コウバン</t>
    </rPh>
    <phoneticPr fontId="1"/>
  </si>
  <si>
    <t>業務CD</t>
    <rPh sb="0" eb="2">
      <t>ギョウム</t>
    </rPh>
    <phoneticPr fontId="1"/>
  </si>
  <si>
    <t>業種CD</t>
    <rPh sb="0" eb="2">
      <t>ギョウシュ</t>
    </rPh>
    <phoneticPr fontId="1"/>
  </si>
  <si>
    <t>事業CD</t>
    <rPh sb="0" eb="2">
      <t>ジギョウ</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</si>
  <si>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</si>
  <si>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</si>
  <si>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</si>
  <si>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</si>
  <si>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</si>
  <si>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</si>
  <si>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</si>
  <si>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</si>
  <si>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</si>
  <si>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</si>
  <si>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</si>
  <si>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</si>
  <si>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</si>
  <si>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</si>
  <si>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</si>
  <si>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</si>
  <si>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</si>
  <si>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</si>
  <si>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</si>
  <si>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</si>
  <si>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</si>
  <si>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</si>
  <si>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</si>
  <si>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</si>
  <si>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</si>
  <si>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</si>
  <si>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</si>
  <si>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</si>
  <si>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</si>
  <si>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</si>
  <si>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</si>
  <si>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</si>
  <si>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</si>
  <si>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</si>
  <si>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</si>
  <si>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</si>
  <si>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</si>
  <si>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</si>
  <si>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</si>
  <si>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</si>
  <si>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</si>
  <si>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</si>
  <si>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</si>
  <si>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</si>
  <si>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</si>
  <si>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r>
      <t>収益的収支比率はH28年度に料金改正を行い100％を上回ったが、令和5年度は、水道施設整備基金取り崩しにより100％を上回っている。
企業債残高対給水収益比率につ</t>
    </r>
    <r>
      <rPr>
        <sz val="11"/>
        <color auto="1"/>
        <rFont val="ＭＳ ゴシック"/>
      </rPr>
      <t>いては、新規拡張工事及びダム建設が完了する、令和７年度まで増加する予定。
料金回収率、給水原価については、平均より良好であったが、５年度については、地方債償還増加により平均値を下回っている。
施設利用率については、施設拡張により、平均を下回る状況が続いており、効率的な運用ができるよう活用施設の見直し等を検討する必要がある。
有収率については、平均より良好であるが、漏水箇所の特定や改修を行い改善していく必要がある。</t>
    </r>
    <rPh sb="32" eb="34">
      <t>レイワ</t>
    </rPh>
    <rPh sb="39" eb="48">
      <t>スイドウシセツセイビキキント</t>
    </rPh>
    <rPh sb="49" eb="50">
      <t>クズ</t>
    </rPh>
    <rPh sb="59" eb="60">
      <t>ウワ</t>
    </rPh>
    <rPh sb="103" eb="105">
      <t>レイワ</t>
    </rPh>
    <rPh sb="106" eb="108">
      <t>ネンド</t>
    </rPh>
    <rPh sb="114" eb="116">
      <t>ヨテイ</t>
    </rPh>
    <rPh sb="147" eb="149">
      <t>ネンド</t>
    </rPh>
    <rPh sb="155" eb="162">
      <t>チホウサイショウカンゾウカ</t>
    </rPh>
    <rPh sb="165" eb="168">
      <t>ヘイキンチ</t>
    </rPh>
    <rPh sb="169" eb="171">
      <t>シタマワ</t>
    </rPh>
    <rPh sb="202" eb="204">
      <t>ジョウキョウ</t>
    </rPh>
    <rPh sb="205" eb="206">
      <t>ツヅ</t>
    </rPh>
    <rPh sb="211" eb="214">
      <t>コウリツテキ</t>
    </rPh>
    <rPh sb="215" eb="217">
      <t>ウンヨウ</t>
    </rPh>
    <rPh sb="233" eb="235">
      <t>ケントウ</t>
    </rPh>
    <rPh sb="237" eb="239">
      <t>ヒツヨウ</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</si>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</sst>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1.04</c:v>
                </c:pt>
                <c:pt idx="2">
                  <c:v>1.04</c:v>
                </c:pt>
                <c:pt idx="3">
                  <c:v>1.04</c:v>
                </c:pt>
                <c:pt idx="4">
                  <c:v>1.04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0.72</c:v>
                </c:pt>
                <c:pt idx="2">
                  <c:v>0.71</c:v>
                </c:pt>
                <c:pt idx="3">
                  <c:v>0.55000000000000004</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36.47</c:v>
                </c:pt>
                <c:pt idx="1">
                  <c:v>35.85</c:v>
                </c:pt>
                <c:pt idx="2">
                  <c:v>36.83</c:v>
                </c:pt>
                <c:pt idx="3">
                  <c:v>37.520000000000003</c:v>
                </c:pt>
                <c:pt idx="4">
                  <c:v>33.32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58.52</c:v>
                </c:pt>
                <c:pt idx="2">
                  <c:v>58.88</c:v>
                </c:pt>
                <c:pt idx="3">
                  <c:v>58.16</c:v>
                </c:pt>
                <c:pt idx="4">
                  <c:v>55.9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85.84</c:v>
                </c:pt>
                <c:pt idx="1">
                  <c:v>79.91</c:v>
                </c:pt>
                <c:pt idx="2">
                  <c:v>80.34</c:v>
                </c:pt>
                <c:pt idx="3">
                  <c:v>79.069999999999993</c:v>
                </c:pt>
                <c:pt idx="4">
                  <c:v>85.7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71.33</c:v>
                </c:pt>
                <c:pt idx="2">
                  <c:v>71.150000000000006</c:v>
                </c:pt>
                <c:pt idx="3">
                  <c:v>70.34</c:v>
                </c:pt>
                <c:pt idx="4">
                  <c:v>71.08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98.93</c:v>
                </c:pt>
                <c:pt idx="1">
                  <c:v>82.38</c:v>
                </c:pt>
                <c:pt idx="2">
                  <c:v>69.11</c:v>
                </c:pt>
                <c:pt idx="3">
                  <c:v>85.27</c:v>
                </c:pt>
                <c:pt idx="4">
                  <c:v>194.94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79.33</c:v>
                </c:pt>
                <c:pt idx="2">
                  <c:v>73.540000000000006</c:v>
                </c:pt>
                <c:pt idx="3">
                  <c:v>75.44</c:v>
                </c:pt>
                <c:pt idx="4">
                  <c:v>78.14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1733.44</c:v>
                </c:pt>
                <c:pt idx="1">
                  <c:v>1900.59</c:v>
                </c:pt>
                <c:pt idx="2">
                  <c:v>1916.11</c:v>
                </c:pt>
                <c:pt idx="3">
                  <c:v>1973.65</c:v>
                </c:pt>
                <c:pt idx="4">
                  <c:v>2517.8000000000002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949.61</c:v>
                </c:pt>
                <c:pt idx="2">
                  <c:v>918.84</c:v>
                </c:pt>
                <c:pt idx="3">
                  <c:v>955.49</c:v>
                </c:pt>
                <c:pt idx="4">
                  <c:v>1017.9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87.76</c:v>
                </c:pt>
                <c:pt idx="1">
                  <c:v>71.260000000000005</c:v>
                </c:pt>
                <c:pt idx="2">
                  <c:v>60.31</c:v>
                </c:pt>
                <c:pt idx="3">
                  <c:v>58.46</c:v>
                </c:pt>
                <c:pt idx="4">
                  <c:v>45.41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58.41</c:v>
                </c:pt>
                <c:pt idx="2">
                  <c:v>58.27</c:v>
                </c:pt>
                <c:pt idx="3">
                  <c:v>55.15</c:v>
                </c:pt>
                <c:pt idx="4">
                  <c:v>53.95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137.22</c:v>
                </c:pt>
                <c:pt idx="1">
                  <c:v>166.41</c:v>
                </c:pt>
                <c:pt idx="2">
                  <c:v>195.59</c:v>
                </c:pt>
                <c:pt idx="3">
                  <c:v>202.92</c:v>
                </c:pt>
                <c:pt idx="4">
                  <c:v>227.11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303.27999999999997</c:v>
                </c:pt>
                <c:pt idx="2">
                  <c:v>303.81</c:v>
                </c:pt>
                <c:pt idx="3">
                  <c:v>310.26</c:v>
                </c:pt>
                <c:pt idx="4">
                  <c:v>318.99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芸西村</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5</v>
      </c>
      <c r="Q7" s="5"/>
      <c r="R7" s="5"/>
      <c r="S7" s="5"/>
      <c r="T7" s="5"/>
      <c r="U7" s="5"/>
      <c r="V7" s="5"/>
      <c r="W7" s="5" t="s">
        <v>3</v>
      </c>
      <c r="X7" s="5"/>
      <c r="Y7" s="5"/>
      <c r="Z7" s="5"/>
      <c r="AA7" s="5"/>
      <c r="AB7" s="5"/>
      <c r="AC7" s="5"/>
      <c r="AD7" s="5" t="s">
        <v>16</v>
      </c>
      <c r="AE7" s="5"/>
      <c r="AF7" s="5"/>
      <c r="AG7" s="5"/>
      <c r="AH7" s="5"/>
      <c r="AI7" s="5"/>
      <c r="AJ7" s="5"/>
      <c r="AK7" s="2"/>
      <c r="AL7" s="5" t="s">
        <v>13</v>
      </c>
      <c r="AM7" s="5"/>
      <c r="AN7" s="5"/>
      <c r="AO7" s="5"/>
      <c r="AP7" s="5"/>
      <c r="AQ7" s="5"/>
      <c r="AR7" s="5"/>
      <c r="AS7" s="5"/>
      <c r="AT7" s="5" t="s">
        <v>6</v>
      </c>
      <c r="AU7" s="5"/>
      <c r="AV7" s="5"/>
      <c r="AW7" s="5"/>
      <c r="AX7" s="5"/>
      <c r="AY7" s="5"/>
      <c r="AZ7" s="5"/>
      <c r="BA7" s="5"/>
      <c r="BB7" s="5" t="s">
        <v>20</v>
      </c>
      <c r="BC7" s="5"/>
      <c r="BD7" s="5"/>
      <c r="BE7" s="5"/>
      <c r="BF7" s="5"/>
      <c r="BG7" s="5"/>
      <c r="BH7" s="5"/>
      <c r="BI7" s="5"/>
      <c r="BJ7" s="3"/>
      <c r="BK7" s="3"/>
      <c r="BL7" s="25" t="s">
        <v>21</v>
      </c>
      <c r="BM7" s="35"/>
      <c r="BN7" s="35"/>
      <c r="BO7" s="35"/>
      <c r="BP7" s="35"/>
      <c r="BQ7" s="35"/>
      <c r="BR7" s="35"/>
      <c r="BS7" s="35"/>
      <c r="BT7" s="35"/>
      <c r="BU7" s="35"/>
      <c r="BV7" s="35"/>
      <c r="BW7" s="35"/>
      <c r="BX7" s="35"/>
      <c r="BY7" s="47"/>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3573</v>
      </c>
      <c r="AM8" s="20"/>
      <c r="AN8" s="20"/>
      <c r="AO8" s="20"/>
      <c r="AP8" s="20"/>
      <c r="AQ8" s="20"/>
      <c r="AR8" s="20"/>
      <c r="AS8" s="20"/>
      <c r="AT8" s="7">
        <f>データ!$S$6</f>
        <v>315.06</v>
      </c>
      <c r="AU8" s="7"/>
      <c r="AV8" s="7"/>
      <c r="AW8" s="7"/>
      <c r="AX8" s="7"/>
      <c r="AY8" s="7"/>
      <c r="AZ8" s="7"/>
      <c r="BA8" s="7"/>
      <c r="BB8" s="7">
        <f>データ!$T$6</f>
        <v>11.34</v>
      </c>
      <c r="BC8" s="7"/>
      <c r="BD8" s="7"/>
      <c r="BE8" s="7"/>
      <c r="BF8" s="7"/>
      <c r="BG8" s="7"/>
      <c r="BH8" s="7"/>
      <c r="BI8" s="7"/>
      <c r="BJ8" s="3"/>
      <c r="BK8" s="3"/>
      <c r="BL8" s="26" t="s">
        <v>12</v>
      </c>
      <c r="BM8" s="36"/>
      <c r="BN8" s="44" t="s">
        <v>23</v>
      </c>
      <c r="BO8" s="44"/>
      <c r="BP8" s="44"/>
      <c r="BQ8" s="44"/>
      <c r="BR8" s="44"/>
      <c r="BS8" s="44"/>
      <c r="BT8" s="44"/>
      <c r="BU8" s="44"/>
      <c r="BV8" s="44"/>
      <c r="BW8" s="44"/>
      <c r="BX8" s="44"/>
      <c r="BY8" s="48"/>
    </row>
    <row r="9" spans="1:78" ht="18.75" customHeight="1">
      <c r="A9" s="2"/>
      <c r="B9" s="5" t="s">
        <v>24</v>
      </c>
      <c r="C9" s="5"/>
      <c r="D9" s="5"/>
      <c r="E9" s="5"/>
      <c r="F9" s="5"/>
      <c r="G9" s="5"/>
      <c r="H9" s="5"/>
      <c r="I9" s="5" t="s">
        <v>26</v>
      </c>
      <c r="J9" s="5"/>
      <c r="K9" s="5"/>
      <c r="L9" s="5"/>
      <c r="M9" s="5"/>
      <c r="N9" s="5"/>
      <c r="O9" s="5"/>
      <c r="P9" s="5" t="s">
        <v>28</v>
      </c>
      <c r="Q9" s="5"/>
      <c r="R9" s="5"/>
      <c r="S9" s="5"/>
      <c r="T9" s="5"/>
      <c r="U9" s="5"/>
      <c r="V9" s="5"/>
      <c r="W9" s="5" t="s">
        <v>25</v>
      </c>
      <c r="X9" s="5"/>
      <c r="Y9" s="5"/>
      <c r="Z9" s="5"/>
      <c r="AA9" s="5"/>
      <c r="AB9" s="5"/>
      <c r="AC9" s="5"/>
      <c r="AD9" s="2"/>
      <c r="AE9" s="2"/>
      <c r="AF9" s="2"/>
      <c r="AG9" s="2"/>
      <c r="AH9" s="3"/>
      <c r="AI9" s="2"/>
      <c r="AJ9" s="2"/>
      <c r="AK9" s="2"/>
      <c r="AL9" s="5" t="s">
        <v>31</v>
      </c>
      <c r="AM9" s="5"/>
      <c r="AN9" s="5"/>
      <c r="AO9" s="5"/>
      <c r="AP9" s="5"/>
      <c r="AQ9" s="5"/>
      <c r="AR9" s="5"/>
      <c r="AS9" s="5"/>
      <c r="AT9" s="5" t="s">
        <v>33</v>
      </c>
      <c r="AU9" s="5"/>
      <c r="AV9" s="5"/>
      <c r="AW9" s="5"/>
      <c r="AX9" s="5"/>
      <c r="AY9" s="5"/>
      <c r="AZ9" s="5"/>
      <c r="BA9" s="5"/>
      <c r="BB9" s="5" t="s">
        <v>15</v>
      </c>
      <c r="BC9" s="5"/>
      <c r="BD9" s="5"/>
      <c r="BE9" s="5"/>
      <c r="BF9" s="5"/>
      <c r="BG9" s="5"/>
      <c r="BH9" s="5"/>
      <c r="BI9" s="5"/>
      <c r="BJ9" s="3"/>
      <c r="BK9" s="3"/>
      <c r="BL9" s="27" t="s">
        <v>35</v>
      </c>
      <c r="BM9" s="37"/>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99.86</v>
      </c>
      <c r="Q10" s="7"/>
      <c r="R10" s="7"/>
      <c r="S10" s="7"/>
      <c r="T10" s="7"/>
      <c r="U10" s="7"/>
      <c r="V10" s="7"/>
      <c r="W10" s="20">
        <f>データ!$Q$6</f>
        <v>1900</v>
      </c>
      <c r="X10" s="20"/>
      <c r="Y10" s="20"/>
      <c r="Z10" s="20"/>
      <c r="AA10" s="20"/>
      <c r="AB10" s="20"/>
      <c r="AC10" s="20"/>
      <c r="AD10" s="2"/>
      <c r="AE10" s="2"/>
      <c r="AF10" s="2"/>
      <c r="AG10" s="2"/>
      <c r="AH10" s="2"/>
      <c r="AI10" s="2"/>
      <c r="AJ10" s="2"/>
      <c r="AK10" s="2"/>
      <c r="AL10" s="20">
        <f>データ!$U$6</f>
        <v>3574</v>
      </c>
      <c r="AM10" s="20"/>
      <c r="AN10" s="20"/>
      <c r="AO10" s="20"/>
      <c r="AP10" s="20"/>
      <c r="AQ10" s="20"/>
      <c r="AR10" s="20"/>
      <c r="AS10" s="20"/>
      <c r="AT10" s="7">
        <f>データ!$V$6</f>
        <v>6.7</v>
      </c>
      <c r="AU10" s="7"/>
      <c r="AV10" s="7"/>
      <c r="AW10" s="7"/>
      <c r="AX10" s="7"/>
      <c r="AY10" s="7"/>
      <c r="AZ10" s="7"/>
      <c r="BA10" s="7"/>
      <c r="BB10" s="7">
        <f>データ!$W$6</f>
        <v>533.42999999999995</v>
      </c>
      <c r="BC10" s="7"/>
      <c r="BD10" s="7"/>
      <c r="BE10" s="7"/>
      <c r="BF10" s="7"/>
      <c r="BG10" s="7"/>
      <c r="BH10" s="7"/>
      <c r="BI10" s="7"/>
      <c r="BJ10" s="2"/>
      <c r="BK10" s="2"/>
      <c r="BL10" s="28" t="s">
        <v>38</v>
      </c>
      <c r="BM10" s="38"/>
      <c r="BN10" s="46" t="s">
        <v>40</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41</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46</v>
      </c>
      <c r="BM14" s="39"/>
      <c r="BN14" s="39"/>
      <c r="BO14" s="39"/>
      <c r="BP14" s="39"/>
      <c r="BQ14" s="39"/>
      <c r="BR14" s="39"/>
      <c r="BS14" s="39"/>
      <c r="BT14" s="39"/>
      <c r="BU14" s="39"/>
      <c r="BV14" s="39"/>
      <c r="BW14" s="39"/>
      <c r="BX14" s="39"/>
      <c r="BY14" s="39"/>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108</v>
      </c>
      <c r="BM16" s="41"/>
      <c r="BN16" s="41"/>
      <c r="BO16" s="41"/>
      <c r="BP16" s="41"/>
      <c r="BQ16" s="41"/>
      <c r="BR16" s="41"/>
      <c r="BS16" s="41"/>
      <c r="BT16" s="41"/>
      <c r="BU16" s="41"/>
      <c r="BV16" s="41"/>
      <c r="BW16" s="41"/>
      <c r="BX16" s="41"/>
      <c r="BY16" s="41"/>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1"/>
      <c r="BN17" s="41"/>
      <c r="BO17" s="41"/>
      <c r="BP17" s="41"/>
      <c r="BQ17" s="41"/>
      <c r="BR17" s="41"/>
      <c r="BS17" s="41"/>
      <c r="BT17" s="41"/>
      <c r="BU17" s="41"/>
      <c r="BV17" s="41"/>
      <c r="BW17" s="41"/>
      <c r="BX17" s="41"/>
      <c r="BY17" s="41"/>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1"/>
      <c r="BN18" s="41"/>
      <c r="BO18" s="41"/>
      <c r="BP18" s="41"/>
      <c r="BQ18" s="41"/>
      <c r="BR18" s="41"/>
      <c r="BS18" s="41"/>
      <c r="BT18" s="41"/>
      <c r="BU18" s="41"/>
      <c r="BV18" s="41"/>
      <c r="BW18" s="41"/>
      <c r="BX18" s="41"/>
      <c r="BY18" s="41"/>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1"/>
      <c r="BN19" s="41"/>
      <c r="BO19" s="41"/>
      <c r="BP19" s="41"/>
      <c r="BQ19" s="41"/>
      <c r="BR19" s="41"/>
      <c r="BS19" s="41"/>
      <c r="BT19" s="41"/>
      <c r="BU19" s="41"/>
      <c r="BV19" s="41"/>
      <c r="BW19" s="41"/>
      <c r="BX19" s="41"/>
      <c r="BY19" s="41"/>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1"/>
      <c r="BN20" s="41"/>
      <c r="BO20" s="41"/>
      <c r="BP20" s="41"/>
      <c r="BQ20" s="41"/>
      <c r="BR20" s="41"/>
      <c r="BS20" s="41"/>
      <c r="BT20" s="41"/>
      <c r="BU20" s="41"/>
      <c r="BV20" s="41"/>
      <c r="BW20" s="41"/>
      <c r="BX20" s="41"/>
      <c r="BY20" s="41"/>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1"/>
      <c r="BN21" s="41"/>
      <c r="BO21" s="41"/>
      <c r="BP21" s="41"/>
      <c r="BQ21" s="41"/>
      <c r="BR21" s="41"/>
      <c r="BS21" s="41"/>
      <c r="BT21" s="41"/>
      <c r="BU21" s="41"/>
      <c r="BV21" s="41"/>
      <c r="BW21" s="41"/>
      <c r="BX21" s="41"/>
      <c r="BY21" s="41"/>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1"/>
      <c r="BN22" s="41"/>
      <c r="BO22" s="41"/>
      <c r="BP22" s="41"/>
      <c r="BQ22" s="41"/>
      <c r="BR22" s="41"/>
      <c r="BS22" s="41"/>
      <c r="BT22" s="41"/>
      <c r="BU22" s="41"/>
      <c r="BV22" s="41"/>
      <c r="BW22" s="41"/>
      <c r="BX22" s="41"/>
      <c r="BY22" s="41"/>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1"/>
      <c r="BN23" s="41"/>
      <c r="BO23" s="41"/>
      <c r="BP23" s="41"/>
      <c r="BQ23" s="41"/>
      <c r="BR23" s="41"/>
      <c r="BS23" s="41"/>
      <c r="BT23" s="41"/>
      <c r="BU23" s="41"/>
      <c r="BV23" s="41"/>
      <c r="BW23" s="41"/>
      <c r="BX23" s="41"/>
      <c r="BY23" s="41"/>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1"/>
      <c r="BN24" s="41"/>
      <c r="BO24" s="41"/>
      <c r="BP24" s="41"/>
      <c r="BQ24" s="41"/>
      <c r="BR24" s="41"/>
      <c r="BS24" s="41"/>
      <c r="BT24" s="41"/>
      <c r="BU24" s="41"/>
      <c r="BV24" s="41"/>
      <c r="BW24" s="41"/>
      <c r="BX24" s="41"/>
      <c r="BY24" s="41"/>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1"/>
      <c r="BN25" s="41"/>
      <c r="BO25" s="41"/>
      <c r="BP25" s="41"/>
      <c r="BQ25" s="41"/>
      <c r="BR25" s="41"/>
      <c r="BS25" s="41"/>
      <c r="BT25" s="41"/>
      <c r="BU25" s="41"/>
      <c r="BV25" s="41"/>
      <c r="BW25" s="41"/>
      <c r="BX25" s="41"/>
      <c r="BY25" s="41"/>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1"/>
      <c r="BN26" s="41"/>
      <c r="BO26" s="41"/>
      <c r="BP26" s="41"/>
      <c r="BQ26" s="41"/>
      <c r="BR26" s="41"/>
      <c r="BS26" s="41"/>
      <c r="BT26" s="41"/>
      <c r="BU26" s="41"/>
      <c r="BV26" s="41"/>
      <c r="BW26" s="41"/>
      <c r="BX26" s="41"/>
      <c r="BY26" s="41"/>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1"/>
      <c r="BN27" s="41"/>
      <c r="BO27" s="41"/>
      <c r="BP27" s="41"/>
      <c r="BQ27" s="41"/>
      <c r="BR27" s="41"/>
      <c r="BS27" s="41"/>
      <c r="BT27" s="41"/>
      <c r="BU27" s="41"/>
      <c r="BV27" s="41"/>
      <c r="BW27" s="41"/>
      <c r="BX27" s="41"/>
      <c r="BY27" s="41"/>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1"/>
      <c r="BN28" s="41"/>
      <c r="BO28" s="41"/>
      <c r="BP28" s="41"/>
      <c r="BQ28" s="41"/>
      <c r="BR28" s="41"/>
      <c r="BS28" s="41"/>
      <c r="BT28" s="41"/>
      <c r="BU28" s="41"/>
      <c r="BV28" s="41"/>
      <c r="BW28" s="41"/>
      <c r="BX28" s="41"/>
      <c r="BY28" s="41"/>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1"/>
      <c r="BN29" s="41"/>
      <c r="BO29" s="41"/>
      <c r="BP29" s="41"/>
      <c r="BQ29" s="41"/>
      <c r="BR29" s="41"/>
      <c r="BS29" s="41"/>
      <c r="BT29" s="41"/>
      <c r="BU29" s="41"/>
      <c r="BV29" s="41"/>
      <c r="BW29" s="41"/>
      <c r="BX29" s="41"/>
      <c r="BY29" s="41"/>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1"/>
      <c r="BN30" s="41"/>
      <c r="BO30" s="41"/>
      <c r="BP30" s="41"/>
      <c r="BQ30" s="41"/>
      <c r="BR30" s="41"/>
      <c r="BS30" s="41"/>
      <c r="BT30" s="41"/>
      <c r="BU30" s="41"/>
      <c r="BV30" s="41"/>
      <c r="BW30" s="41"/>
      <c r="BX30" s="41"/>
      <c r="BY30" s="41"/>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1"/>
      <c r="BN31" s="41"/>
      <c r="BO31" s="41"/>
      <c r="BP31" s="41"/>
      <c r="BQ31" s="41"/>
      <c r="BR31" s="41"/>
      <c r="BS31" s="41"/>
      <c r="BT31" s="41"/>
      <c r="BU31" s="41"/>
      <c r="BV31" s="41"/>
      <c r="BW31" s="41"/>
      <c r="BX31" s="41"/>
      <c r="BY31" s="41"/>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1"/>
      <c r="BN32" s="41"/>
      <c r="BO32" s="41"/>
      <c r="BP32" s="41"/>
      <c r="BQ32" s="41"/>
      <c r="BR32" s="41"/>
      <c r="BS32" s="41"/>
      <c r="BT32" s="41"/>
      <c r="BU32" s="41"/>
      <c r="BV32" s="41"/>
      <c r="BW32" s="41"/>
      <c r="BX32" s="41"/>
      <c r="BY32" s="41"/>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1"/>
      <c r="BN33" s="41"/>
      <c r="BO33" s="41"/>
      <c r="BP33" s="41"/>
      <c r="BQ33" s="41"/>
      <c r="BR33" s="41"/>
      <c r="BS33" s="41"/>
      <c r="BT33" s="41"/>
      <c r="BU33" s="41"/>
      <c r="BV33" s="41"/>
      <c r="BW33" s="41"/>
      <c r="BX33" s="41"/>
      <c r="BY33" s="41"/>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1"/>
      <c r="BN34" s="41"/>
      <c r="BO34" s="41"/>
      <c r="BP34" s="41"/>
      <c r="BQ34" s="41"/>
      <c r="BR34" s="41"/>
      <c r="BS34" s="41"/>
      <c r="BT34" s="41"/>
      <c r="BU34" s="41"/>
      <c r="BV34" s="41"/>
      <c r="BW34" s="41"/>
      <c r="BX34" s="41"/>
      <c r="BY34" s="41"/>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1"/>
      <c r="BN35" s="41"/>
      <c r="BO35" s="41"/>
      <c r="BP35" s="41"/>
      <c r="BQ35" s="41"/>
      <c r="BR35" s="41"/>
      <c r="BS35" s="41"/>
      <c r="BT35" s="41"/>
      <c r="BU35" s="41"/>
      <c r="BV35" s="41"/>
      <c r="BW35" s="41"/>
      <c r="BX35" s="41"/>
      <c r="BY35" s="41"/>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1"/>
      <c r="BN36" s="41"/>
      <c r="BO36" s="41"/>
      <c r="BP36" s="41"/>
      <c r="BQ36" s="41"/>
      <c r="BR36" s="41"/>
      <c r="BS36" s="41"/>
      <c r="BT36" s="41"/>
      <c r="BU36" s="41"/>
      <c r="BV36" s="41"/>
      <c r="BW36" s="41"/>
      <c r="BX36" s="41"/>
      <c r="BY36" s="41"/>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1"/>
      <c r="BN37" s="41"/>
      <c r="BO37" s="41"/>
      <c r="BP37" s="41"/>
      <c r="BQ37" s="41"/>
      <c r="BR37" s="41"/>
      <c r="BS37" s="41"/>
      <c r="BT37" s="41"/>
      <c r="BU37" s="41"/>
      <c r="BV37" s="41"/>
      <c r="BW37" s="41"/>
      <c r="BX37" s="41"/>
      <c r="BY37" s="41"/>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1"/>
      <c r="BN38" s="41"/>
      <c r="BO38" s="41"/>
      <c r="BP38" s="41"/>
      <c r="BQ38" s="41"/>
      <c r="BR38" s="41"/>
      <c r="BS38" s="41"/>
      <c r="BT38" s="41"/>
      <c r="BU38" s="41"/>
      <c r="BV38" s="41"/>
      <c r="BW38" s="41"/>
      <c r="BX38" s="41"/>
      <c r="BY38" s="41"/>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1"/>
      <c r="BN39" s="41"/>
      <c r="BO39" s="41"/>
      <c r="BP39" s="41"/>
      <c r="BQ39" s="41"/>
      <c r="BR39" s="41"/>
      <c r="BS39" s="41"/>
      <c r="BT39" s="41"/>
      <c r="BU39" s="41"/>
      <c r="BV39" s="41"/>
      <c r="BW39" s="41"/>
      <c r="BX39" s="41"/>
      <c r="BY39" s="41"/>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1"/>
      <c r="BN40" s="41"/>
      <c r="BO40" s="41"/>
      <c r="BP40" s="41"/>
      <c r="BQ40" s="41"/>
      <c r="BR40" s="41"/>
      <c r="BS40" s="41"/>
      <c r="BT40" s="41"/>
      <c r="BU40" s="41"/>
      <c r="BV40" s="41"/>
      <c r="BW40" s="41"/>
      <c r="BX40" s="41"/>
      <c r="BY40" s="41"/>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1"/>
      <c r="BN41" s="41"/>
      <c r="BO41" s="41"/>
      <c r="BP41" s="41"/>
      <c r="BQ41" s="41"/>
      <c r="BR41" s="41"/>
      <c r="BS41" s="41"/>
      <c r="BT41" s="41"/>
      <c r="BU41" s="41"/>
      <c r="BV41" s="41"/>
      <c r="BW41" s="41"/>
      <c r="BX41" s="41"/>
      <c r="BY41" s="41"/>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1"/>
      <c r="BN42" s="41"/>
      <c r="BO42" s="41"/>
      <c r="BP42" s="41"/>
      <c r="BQ42" s="41"/>
      <c r="BR42" s="41"/>
      <c r="BS42" s="41"/>
      <c r="BT42" s="41"/>
      <c r="BU42" s="41"/>
      <c r="BV42" s="41"/>
      <c r="BW42" s="41"/>
      <c r="BX42" s="41"/>
      <c r="BY42" s="41"/>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1"/>
      <c r="BN43" s="41"/>
      <c r="BO43" s="41"/>
      <c r="BP43" s="41"/>
      <c r="BQ43" s="41"/>
      <c r="BR43" s="41"/>
      <c r="BS43" s="41"/>
      <c r="BT43" s="41"/>
      <c r="BU43" s="41"/>
      <c r="BV43" s="41"/>
      <c r="BW43" s="41"/>
      <c r="BX43" s="41"/>
      <c r="BY43" s="41"/>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47</v>
      </c>
      <c r="BM45" s="39"/>
      <c r="BN45" s="39"/>
      <c r="BO45" s="39"/>
      <c r="BP45" s="39"/>
      <c r="BQ45" s="39"/>
      <c r="BR45" s="39"/>
      <c r="BS45" s="39"/>
      <c r="BT45" s="39"/>
      <c r="BU45" s="39"/>
      <c r="BV45" s="39"/>
      <c r="BW45" s="39"/>
      <c r="BX45" s="39"/>
      <c r="BY45" s="39"/>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v>
      </c>
      <c r="BM47" s="41"/>
      <c r="BN47" s="41"/>
      <c r="BO47" s="41"/>
      <c r="BP47" s="41"/>
      <c r="BQ47" s="41"/>
      <c r="BR47" s="41"/>
      <c r="BS47" s="41"/>
      <c r="BT47" s="41"/>
      <c r="BU47" s="41"/>
      <c r="BV47" s="41"/>
      <c r="BW47" s="41"/>
      <c r="BX47" s="41"/>
      <c r="BY47" s="41"/>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1"/>
      <c r="BN48" s="41"/>
      <c r="BO48" s="41"/>
      <c r="BP48" s="41"/>
      <c r="BQ48" s="41"/>
      <c r="BR48" s="41"/>
      <c r="BS48" s="41"/>
      <c r="BT48" s="41"/>
      <c r="BU48" s="41"/>
      <c r="BV48" s="41"/>
      <c r="BW48" s="41"/>
      <c r="BX48" s="41"/>
      <c r="BY48" s="41"/>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1"/>
      <c r="BN49" s="41"/>
      <c r="BO49" s="41"/>
      <c r="BP49" s="41"/>
      <c r="BQ49" s="41"/>
      <c r="BR49" s="41"/>
      <c r="BS49" s="41"/>
      <c r="BT49" s="41"/>
      <c r="BU49" s="41"/>
      <c r="BV49" s="41"/>
      <c r="BW49" s="41"/>
      <c r="BX49" s="41"/>
      <c r="BY49" s="41"/>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1"/>
      <c r="BN50" s="41"/>
      <c r="BO50" s="41"/>
      <c r="BP50" s="41"/>
      <c r="BQ50" s="41"/>
      <c r="BR50" s="41"/>
      <c r="BS50" s="41"/>
      <c r="BT50" s="41"/>
      <c r="BU50" s="41"/>
      <c r="BV50" s="41"/>
      <c r="BW50" s="41"/>
      <c r="BX50" s="41"/>
      <c r="BY50" s="41"/>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1"/>
      <c r="BN51" s="41"/>
      <c r="BO51" s="41"/>
      <c r="BP51" s="41"/>
      <c r="BQ51" s="41"/>
      <c r="BR51" s="41"/>
      <c r="BS51" s="41"/>
      <c r="BT51" s="41"/>
      <c r="BU51" s="41"/>
      <c r="BV51" s="41"/>
      <c r="BW51" s="41"/>
      <c r="BX51" s="41"/>
      <c r="BY51" s="41"/>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1"/>
      <c r="BN52" s="41"/>
      <c r="BO52" s="41"/>
      <c r="BP52" s="41"/>
      <c r="BQ52" s="41"/>
      <c r="BR52" s="41"/>
      <c r="BS52" s="41"/>
      <c r="BT52" s="41"/>
      <c r="BU52" s="41"/>
      <c r="BV52" s="41"/>
      <c r="BW52" s="41"/>
      <c r="BX52" s="41"/>
      <c r="BY52" s="41"/>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1"/>
      <c r="BN53" s="41"/>
      <c r="BO53" s="41"/>
      <c r="BP53" s="41"/>
      <c r="BQ53" s="41"/>
      <c r="BR53" s="41"/>
      <c r="BS53" s="41"/>
      <c r="BT53" s="41"/>
      <c r="BU53" s="41"/>
      <c r="BV53" s="41"/>
      <c r="BW53" s="41"/>
      <c r="BX53" s="41"/>
      <c r="BY53" s="41"/>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1"/>
      <c r="BN54" s="41"/>
      <c r="BO54" s="41"/>
      <c r="BP54" s="41"/>
      <c r="BQ54" s="41"/>
      <c r="BR54" s="41"/>
      <c r="BS54" s="41"/>
      <c r="BT54" s="41"/>
      <c r="BU54" s="41"/>
      <c r="BV54" s="41"/>
      <c r="BW54" s="41"/>
      <c r="BX54" s="41"/>
      <c r="BY54" s="41"/>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1"/>
      <c r="BN55" s="41"/>
      <c r="BO55" s="41"/>
      <c r="BP55" s="41"/>
      <c r="BQ55" s="41"/>
      <c r="BR55" s="41"/>
      <c r="BS55" s="41"/>
      <c r="BT55" s="41"/>
      <c r="BU55" s="41"/>
      <c r="BV55" s="41"/>
      <c r="BW55" s="41"/>
      <c r="BX55" s="41"/>
      <c r="BY55" s="41"/>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1"/>
      <c r="BN56" s="41"/>
      <c r="BO56" s="41"/>
      <c r="BP56" s="41"/>
      <c r="BQ56" s="41"/>
      <c r="BR56" s="41"/>
      <c r="BS56" s="41"/>
      <c r="BT56" s="41"/>
      <c r="BU56" s="41"/>
      <c r="BV56" s="41"/>
      <c r="BW56" s="41"/>
      <c r="BX56" s="41"/>
      <c r="BY56" s="41"/>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1"/>
      <c r="BN57" s="41"/>
      <c r="BO57" s="41"/>
      <c r="BP57" s="41"/>
      <c r="BQ57" s="41"/>
      <c r="BR57" s="41"/>
      <c r="BS57" s="41"/>
      <c r="BT57" s="41"/>
      <c r="BU57" s="41"/>
      <c r="BV57" s="41"/>
      <c r="BW57" s="41"/>
      <c r="BX57" s="41"/>
      <c r="BY57" s="41"/>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1"/>
      <c r="BN58" s="41"/>
      <c r="BO58" s="41"/>
      <c r="BP58" s="41"/>
      <c r="BQ58" s="41"/>
      <c r="BR58" s="41"/>
      <c r="BS58" s="41"/>
      <c r="BT58" s="41"/>
      <c r="BU58" s="41"/>
      <c r="BV58" s="41"/>
      <c r="BW58" s="41"/>
      <c r="BX58" s="41"/>
      <c r="BY58" s="41"/>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1"/>
      <c r="BN59" s="41"/>
      <c r="BO59" s="41"/>
      <c r="BP59" s="41"/>
      <c r="BQ59" s="41"/>
      <c r="BR59" s="41"/>
      <c r="BS59" s="41"/>
      <c r="BT59" s="41"/>
      <c r="BU59" s="41"/>
      <c r="BV59" s="41"/>
      <c r="BW59" s="41"/>
      <c r="BX59" s="41"/>
      <c r="BY59" s="41"/>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1"/>
      <c r="BN60" s="41"/>
      <c r="BO60" s="41"/>
      <c r="BP60" s="41"/>
      <c r="BQ60" s="41"/>
      <c r="BR60" s="41"/>
      <c r="BS60" s="41"/>
      <c r="BT60" s="41"/>
      <c r="BU60" s="41"/>
      <c r="BV60" s="41"/>
      <c r="BW60" s="41"/>
      <c r="BX60" s="41"/>
      <c r="BY60" s="41"/>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1"/>
      <c r="BN61" s="41"/>
      <c r="BO61" s="41"/>
      <c r="BP61" s="41"/>
      <c r="BQ61" s="41"/>
      <c r="BR61" s="41"/>
      <c r="BS61" s="41"/>
      <c r="BT61" s="41"/>
      <c r="BU61" s="41"/>
      <c r="BV61" s="41"/>
      <c r="BW61" s="41"/>
      <c r="BX61" s="41"/>
      <c r="BY61" s="41"/>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1"/>
      <c r="BN62" s="41"/>
      <c r="BO62" s="41"/>
      <c r="BP62" s="41"/>
      <c r="BQ62" s="41"/>
      <c r="BR62" s="41"/>
      <c r="BS62" s="41"/>
      <c r="BT62" s="41"/>
      <c r="BU62" s="41"/>
      <c r="BV62" s="41"/>
      <c r="BW62" s="41"/>
      <c r="BX62" s="41"/>
      <c r="BY62" s="41"/>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8</v>
      </c>
      <c r="BM64" s="39"/>
      <c r="BN64" s="39"/>
      <c r="BO64" s="39"/>
      <c r="BP64" s="39"/>
      <c r="BQ64" s="39"/>
      <c r="BR64" s="39"/>
      <c r="BS64" s="39"/>
      <c r="BT64" s="39"/>
      <c r="BU64" s="39"/>
      <c r="BV64" s="39"/>
      <c r="BW64" s="39"/>
      <c r="BX64" s="39"/>
      <c r="BY64" s="39"/>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43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2"/>
      <c r="BN82" s="42"/>
      <c r="BO82" s="42"/>
      <c r="BP82" s="42"/>
      <c r="BQ82" s="42"/>
      <c r="BR82" s="42"/>
      <c r="BS82" s="42"/>
      <c r="BT82" s="42"/>
      <c r="BU82" s="42"/>
      <c r="BV82" s="42"/>
      <c r="BW82" s="42"/>
      <c r="BX82" s="42"/>
      <c r="BY82" s="42"/>
      <c r="BZ82" s="54"/>
    </row>
    <row r="83" spans="1:78">
      <c r="C83" s="18"/>
    </row>
    <row r="84" spans="1:78" hidden="1">
      <c r="B84" s="12" t="s">
        <v>49</v>
      </c>
      <c r="C84" s="12"/>
      <c r="D84" s="12"/>
      <c r="E84" s="12" t="s">
        <v>50</v>
      </c>
      <c r="F84" s="12" t="s">
        <v>52</v>
      </c>
      <c r="G84" s="12" t="s">
        <v>54</v>
      </c>
      <c r="H84" s="12" t="s">
        <v>48</v>
      </c>
      <c r="I84" s="12" t="s">
        <v>7</v>
      </c>
      <c r="J84" s="12" t="s">
        <v>32</v>
      </c>
      <c r="K84" s="12" t="s">
        <v>55</v>
      </c>
      <c r="L84" s="12" t="s">
        <v>1</v>
      </c>
      <c r="M84" s="12" t="s">
        <v>37</v>
      </c>
      <c r="N84" s="12" t="s">
        <v>56</v>
      </c>
      <c r="O84" s="12" t="s">
        <v>57</v>
      </c>
    </row>
    <row r="85" spans="1:78" hidden="1">
      <c r="B85" s="12"/>
      <c r="C85" s="12"/>
      <c r="D85" s="12"/>
      <c r="E85" s="12" t="str">
        <f>データ!AH6</f>
        <v>【76.13】</v>
      </c>
      <c r="F85" s="12" t="s">
        <v>42</v>
      </c>
      <c r="G85" s="12" t="s">
        <v>42</v>
      </c>
      <c r="H85" s="12" t="str">
        <f>データ!BO6</f>
        <v>【1,045.20】</v>
      </c>
      <c r="I85" s="12" t="str">
        <f>データ!BZ6</f>
        <v>【49.51】</v>
      </c>
      <c r="J85" s="12" t="str">
        <f>データ!CK6</f>
        <v>【317.14】</v>
      </c>
      <c r="K85" s="12" t="str">
        <f>データ!CV6</f>
        <v>【55.00】</v>
      </c>
      <c r="L85" s="12" t="str">
        <f>データ!DG6</f>
        <v>【69.82】</v>
      </c>
      <c r="M85" s="12" t="s">
        <v>42</v>
      </c>
      <c r="N85" s="12" t="s">
        <v>42</v>
      </c>
      <c r="O85" s="12" t="str">
        <f>データ!EN6</f>
        <v>【0.40】</v>
      </c>
    </row>
  </sheetData>
  <sheetProtection algorithmName="SHA-512" hashValue="MYTNxpJfeDINXh0Vtng77XZAkagN4Y/GfafiEzIha83QTj02w7LoYVRjIEdJ/4Xkggdz6vkO83/L9cZB0Mkb+g==" saltValue="x9TS3UC+QCLULO9Nm2M/J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53</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6" t="s">
        <v>59</v>
      </c>
      <c r="B2" s="56">
        <f t="shared" ref="B2:EN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row>
    <row r="3" spans="1:144">
      <c r="A3" s="56" t="s">
        <v>22</v>
      </c>
      <c r="B3" s="58" t="s">
        <v>0</v>
      </c>
      <c r="C3" s="58" t="s">
        <v>19</v>
      </c>
      <c r="D3" s="58" t="s">
        <v>60</v>
      </c>
      <c r="E3" s="58" t="s">
        <v>61</v>
      </c>
      <c r="F3" s="58" t="s">
        <v>62</v>
      </c>
      <c r="G3" s="58" t="s">
        <v>27</v>
      </c>
      <c r="H3" s="65" t="s">
        <v>34</v>
      </c>
      <c r="I3" s="68"/>
      <c r="J3" s="68"/>
      <c r="K3" s="68"/>
      <c r="L3" s="68"/>
      <c r="M3" s="68"/>
      <c r="N3" s="68"/>
      <c r="O3" s="68"/>
      <c r="P3" s="68"/>
      <c r="Q3" s="68"/>
      <c r="R3" s="68"/>
      <c r="S3" s="68"/>
      <c r="T3" s="68"/>
      <c r="U3" s="68"/>
      <c r="V3" s="68"/>
      <c r="W3" s="72"/>
      <c r="X3" s="74" t="s">
        <v>58</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9</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6" t="s">
        <v>63</v>
      </c>
      <c r="B4" s="59"/>
      <c r="C4" s="59"/>
      <c r="D4" s="59"/>
      <c r="E4" s="59"/>
      <c r="F4" s="59"/>
      <c r="G4" s="59"/>
      <c r="H4" s="66"/>
      <c r="I4" s="69"/>
      <c r="J4" s="69"/>
      <c r="K4" s="69"/>
      <c r="L4" s="69"/>
      <c r="M4" s="69"/>
      <c r="N4" s="69"/>
      <c r="O4" s="69"/>
      <c r="P4" s="69"/>
      <c r="Q4" s="69"/>
      <c r="R4" s="69"/>
      <c r="S4" s="69"/>
      <c r="T4" s="69"/>
      <c r="U4" s="69"/>
      <c r="V4" s="69"/>
      <c r="W4" s="73"/>
      <c r="X4" s="75" t="s">
        <v>29</v>
      </c>
      <c r="Y4" s="75"/>
      <c r="Z4" s="75"/>
      <c r="AA4" s="75"/>
      <c r="AB4" s="75"/>
      <c r="AC4" s="75"/>
      <c r="AD4" s="75"/>
      <c r="AE4" s="75"/>
      <c r="AF4" s="75"/>
      <c r="AG4" s="75"/>
      <c r="AH4" s="75"/>
      <c r="AI4" s="75" t="s">
        <v>51</v>
      </c>
      <c r="AJ4" s="75"/>
      <c r="AK4" s="75"/>
      <c r="AL4" s="75"/>
      <c r="AM4" s="75"/>
      <c r="AN4" s="75"/>
      <c r="AO4" s="75"/>
      <c r="AP4" s="75"/>
      <c r="AQ4" s="75"/>
      <c r="AR4" s="75"/>
      <c r="AS4" s="75"/>
      <c r="AT4" s="75" t="s">
        <v>45</v>
      </c>
      <c r="AU4" s="75"/>
      <c r="AV4" s="75"/>
      <c r="AW4" s="75"/>
      <c r="AX4" s="75"/>
      <c r="AY4" s="75"/>
      <c r="AZ4" s="75"/>
      <c r="BA4" s="75"/>
      <c r="BB4" s="75"/>
      <c r="BC4" s="75"/>
      <c r="BD4" s="75"/>
      <c r="BE4" s="75" t="s">
        <v>64</v>
      </c>
      <c r="BF4" s="75"/>
      <c r="BG4" s="75"/>
      <c r="BH4" s="75"/>
      <c r="BI4" s="75"/>
      <c r="BJ4" s="75"/>
      <c r="BK4" s="75"/>
      <c r="BL4" s="75"/>
      <c r="BM4" s="75"/>
      <c r="BN4" s="75"/>
      <c r="BO4" s="75"/>
      <c r="BP4" s="75" t="s">
        <v>39</v>
      </c>
      <c r="BQ4" s="75"/>
      <c r="BR4" s="75"/>
      <c r="BS4" s="75"/>
      <c r="BT4" s="75"/>
      <c r="BU4" s="75"/>
      <c r="BV4" s="75"/>
      <c r="BW4" s="75"/>
      <c r="BX4" s="75"/>
      <c r="BY4" s="75"/>
      <c r="BZ4" s="75"/>
      <c r="CA4" s="75" t="s">
        <v>66</v>
      </c>
      <c r="CB4" s="75"/>
      <c r="CC4" s="75"/>
      <c r="CD4" s="75"/>
      <c r="CE4" s="75"/>
      <c r="CF4" s="75"/>
      <c r="CG4" s="75"/>
      <c r="CH4" s="75"/>
      <c r="CI4" s="75"/>
      <c r="CJ4" s="75"/>
      <c r="CK4" s="75"/>
      <c r="CL4" s="75" t="s">
        <v>67</v>
      </c>
      <c r="CM4" s="75"/>
      <c r="CN4" s="75"/>
      <c r="CO4" s="75"/>
      <c r="CP4" s="75"/>
      <c r="CQ4" s="75"/>
      <c r="CR4" s="75"/>
      <c r="CS4" s="75"/>
      <c r="CT4" s="75"/>
      <c r="CU4" s="75"/>
      <c r="CV4" s="75"/>
      <c r="CW4" s="75" t="s">
        <v>69</v>
      </c>
      <c r="CX4" s="75"/>
      <c r="CY4" s="75"/>
      <c r="CZ4" s="75"/>
      <c r="DA4" s="75"/>
      <c r="DB4" s="75"/>
      <c r="DC4" s="75"/>
      <c r="DD4" s="75"/>
      <c r="DE4" s="75"/>
      <c r="DF4" s="75"/>
      <c r="DG4" s="75"/>
      <c r="DH4" s="75" t="s">
        <v>70</v>
      </c>
      <c r="DI4" s="75"/>
      <c r="DJ4" s="75"/>
      <c r="DK4" s="75"/>
      <c r="DL4" s="75"/>
      <c r="DM4" s="75"/>
      <c r="DN4" s="75"/>
      <c r="DO4" s="75"/>
      <c r="DP4" s="75"/>
      <c r="DQ4" s="75"/>
      <c r="DR4" s="75"/>
      <c r="DS4" s="75" t="s">
        <v>65</v>
      </c>
      <c r="DT4" s="75"/>
      <c r="DU4" s="75"/>
      <c r="DV4" s="75"/>
      <c r="DW4" s="75"/>
      <c r="DX4" s="75"/>
      <c r="DY4" s="75"/>
      <c r="DZ4" s="75"/>
      <c r="EA4" s="75"/>
      <c r="EB4" s="75"/>
      <c r="EC4" s="75"/>
      <c r="ED4" s="75" t="s">
        <v>71</v>
      </c>
      <c r="EE4" s="75"/>
      <c r="EF4" s="75"/>
      <c r="EG4" s="75"/>
      <c r="EH4" s="75"/>
      <c r="EI4" s="75"/>
      <c r="EJ4" s="75"/>
      <c r="EK4" s="75"/>
      <c r="EL4" s="75"/>
      <c r="EM4" s="75"/>
      <c r="EN4" s="75"/>
    </row>
    <row r="5" spans="1:144">
      <c r="A5" s="56" t="s">
        <v>30</v>
      </c>
      <c r="B5" s="60"/>
      <c r="C5" s="60"/>
      <c r="D5" s="60"/>
      <c r="E5" s="60"/>
      <c r="F5" s="60"/>
      <c r="G5" s="60"/>
      <c r="H5" s="67" t="s">
        <v>18</v>
      </c>
      <c r="I5" s="67" t="s">
        <v>72</v>
      </c>
      <c r="J5" s="67" t="s">
        <v>73</v>
      </c>
      <c r="K5" s="67" t="s">
        <v>74</v>
      </c>
      <c r="L5" s="67" t="s">
        <v>75</v>
      </c>
      <c r="M5" s="67" t="s">
        <v>76</v>
      </c>
      <c r="N5" s="67" t="s">
        <v>77</v>
      </c>
      <c r="O5" s="67" t="s">
        <v>78</v>
      </c>
      <c r="P5" s="67" t="s">
        <v>79</v>
      </c>
      <c r="Q5" s="67" t="s">
        <v>80</v>
      </c>
      <c r="R5" s="67" t="s">
        <v>81</v>
      </c>
      <c r="S5" s="67" t="s">
        <v>82</v>
      </c>
      <c r="T5" s="67" t="s">
        <v>68</v>
      </c>
      <c r="U5" s="67" t="s">
        <v>83</v>
      </c>
      <c r="V5" s="67" t="s">
        <v>84</v>
      </c>
      <c r="W5" s="67" t="s">
        <v>85</v>
      </c>
      <c r="X5" s="67" t="s">
        <v>86</v>
      </c>
      <c r="Y5" s="67" t="s">
        <v>87</v>
      </c>
      <c r="Z5" s="67" t="s">
        <v>88</v>
      </c>
      <c r="AA5" s="67" t="s">
        <v>89</v>
      </c>
      <c r="AB5" s="67" t="s">
        <v>90</v>
      </c>
      <c r="AC5" s="67" t="s">
        <v>91</v>
      </c>
      <c r="AD5" s="67" t="s">
        <v>93</v>
      </c>
      <c r="AE5" s="67" t="s">
        <v>94</v>
      </c>
      <c r="AF5" s="67" t="s">
        <v>95</v>
      </c>
      <c r="AG5" s="67" t="s">
        <v>96</v>
      </c>
      <c r="AH5" s="67" t="s">
        <v>49</v>
      </c>
      <c r="AI5" s="67" t="s">
        <v>86</v>
      </c>
      <c r="AJ5" s="67" t="s">
        <v>87</v>
      </c>
      <c r="AK5" s="67" t="s">
        <v>88</v>
      </c>
      <c r="AL5" s="67" t="s">
        <v>89</v>
      </c>
      <c r="AM5" s="67" t="s">
        <v>90</v>
      </c>
      <c r="AN5" s="67" t="s">
        <v>91</v>
      </c>
      <c r="AO5" s="67" t="s">
        <v>93</v>
      </c>
      <c r="AP5" s="67" t="s">
        <v>94</v>
      </c>
      <c r="AQ5" s="67" t="s">
        <v>95</v>
      </c>
      <c r="AR5" s="67" t="s">
        <v>96</v>
      </c>
      <c r="AS5" s="67" t="s">
        <v>92</v>
      </c>
      <c r="AT5" s="67" t="s">
        <v>86</v>
      </c>
      <c r="AU5" s="67" t="s">
        <v>87</v>
      </c>
      <c r="AV5" s="67" t="s">
        <v>88</v>
      </c>
      <c r="AW5" s="67" t="s">
        <v>89</v>
      </c>
      <c r="AX5" s="67" t="s">
        <v>90</v>
      </c>
      <c r="AY5" s="67" t="s">
        <v>91</v>
      </c>
      <c r="AZ5" s="67" t="s">
        <v>93</v>
      </c>
      <c r="BA5" s="67" t="s">
        <v>94</v>
      </c>
      <c r="BB5" s="67" t="s">
        <v>95</v>
      </c>
      <c r="BC5" s="67" t="s">
        <v>96</v>
      </c>
      <c r="BD5" s="67" t="s">
        <v>92</v>
      </c>
      <c r="BE5" s="67" t="s">
        <v>86</v>
      </c>
      <c r="BF5" s="67" t="s">
        <v>87</v>
      </c>
      <c r="BG5" s="67" t="s">
        <v>88</v>
      </c>
      <c r="BH5" s="67" t="s">
        <v>89</v>
      </c>
      <c r="BI5" s="67" t="s">
        <v>90</v>
      </c>
      <c r="BJ5" s="67" t="s">
        <v>91</v>
      </c>
      <c r="BK5" s="67" t="s">
        <v>93</v>
      </c>
      <c r="BL5" s="67" t="s">
        <v>94</v>
      </c>
      <c r="BM5" s="67" t="s">
        <v>95</v>
      </c>
      <c r="BN5" s="67" t="s">
        <v>96</v>
      </c>
      <c r="BO5" s="67" t="s">
        <v>92</v>
      </c>
      <c r="BP5" s="67" t="s">
        <v>86</v>
      </c>
      <c r="BQ5" s="67" t="s">
        <v>87</v>
      </c>
      <c r="BR5" s="67" t="s">
        <v>88</v>
      </c>
      <c r="BS5" s="67" t="s">
        <v>89</v>
      </c>
      <c r="BT5" s="67" t="s">
        <v>90</v>
      </c>
      <c r="BU5" s="67" t="s">
        <v>91</v>
      </c>
      <c r="BV5" s="67" t="s">
        <v>93</v>
      </c>
      <c r="BW5" s="67" t="s">
        <v>94</v>
      </c>
      <c r="BX5" s="67" t="s">
        <v>95</v>
      </c>
      <c r="BY5" s="67" t="s">
        <v>96</v>
      </c>
      <c r="BZ5" s="67" t="s">
        <v>92</v>
      </c>
      <c r="CA5" s="67" t="s">
        <v>86</v>
      </c>
      <c r="CB5" s="67" t="s">
        <v>87</v>
      </c>
      <c r="CC5" s="67" t="s">
        <v>88</v>
      </c>
      <c r="CD5" s="67" t="s">
        <v>89</v>
      </c>
      <c r="CE5" s="67" t="s">
        <v>90</v>
      </c>
      <c r="CF5" s="67" t="s">
        <v>91</v>
      </c>
      <c r="CG5" s="67" t="s">
        <v>93</v>
      </c>
      <c r="CH5" s="67" t="s">
        <v>94</v>
      </c>
      <c r="CI5" s="67" t="s">
        <v>95</v>
      </c>
      <c r="CJ5" s="67" t="s">
        <v>96</v>
      </c>
      <c r="CK5" s="67" t="s">
        <v>92</v>
      </c>
      <c r="CL5" s="67" t="s">
        <v>86</v>
      </c>
      <c r="CM5" s="67" t="s">
        <v>87</v>
      </c>
      <c r="CN5" s="67" t="s">
        <v>88</v>
      </c>
      <c r="CO5" s="67" t="s">
        <v>89</v>
      </c>
      <c r="CP5" s="67" t="s">
        <v>90</v>
      </c>
      <c r="CQ5" s="67" t="s">
        <v>91</v>
      </c>
      <c r="CR5" s="67" t="s">
        <v>93</v>
      </c>
      <c r="CS5" s="67" t="s">
        <v>94</v>
      </c>
      <c r="CT5" s="67" t="s">
        <v>95</v>
      </c>
      <c r="CU5" s="67" t="s">
        <v>96</v>
      </c>
      <c r="CV5" s="67" t="s">
        <v>92</v>
      </c>
      <c r="CW5" s="67" t="s">
        <v>86</v>
      </c>
      <c r="CX5" s="67" t="s">
        <v>87</v>
      </c>
      <c r="CY5" s="67" t="s">
        <v>88</v>
      </c>
      <c r="CZ5" s="67" t="s">
        <v>89</v>
      </c>
      <c r="DA5" s="67" t="s">
        <v>90</v>
      </c>
      <c r="DB5" s="67" t="s">
        <v>91</v>
      </c>
      <c r="DC5" s="67" t="s">
        <v>93</v>
      </c>
      <c r="DD5" s="67" t="s">
        <v>94</v>
      </c>
      <c r="DE5" s="67" t="s">
        <v>95</v>
      </c>
      <c r="DF5" s="67" t="s">
        <v>96</v>
      </c>
      <c r="DG5" s="67" t="s">
        <v>92</v>
      </c>
      <c r="DH5" s="67" t="s">
        <v>86</v>
      </c>
      <c r="DI5" s="67" t="s">
        <v>87</v>
      </c>
      <c r="DJ5" s="67" t="s">
        <v>88</v>
      </c>
      <c r="DK5" s="67" t="s">
        <v>89</v>
      </c>
      <c r="DL5" s="67" t="s">
        <v>90</v>
      </c>
      <c r="DM5" s="67" t="s">
        <v>91</v>
      </c>
      <c r="DN5" s="67" t="s">
        <v>93</v>
      </c>
      <c r="DO5" s="67" t="s">
        <v>94</v>
      </c>
      <c r="DP5" s="67" t="s">
        <v>95</v>
      </c>
      <c r="DQ5" s="67" t="s">
        <v>96</v>
      </c>
      <c r="DR5" s="67" t="s">
        <v>92</v>
      </c>
      <c r="DS5" s="67" t="s">
        <v>86</v>
      </c>
      <c r="DT5" s="67" t="s">
        <v>87</v>
      </c>
      <c r="DU5" s="67" t="s">
        <v>88</v>
      </c>
      <c r="DV5" s="67" t="s">
        <v>89</v>
      </c>
      <c r="DW5" s="67" t="s">
        <v>90</v>
      </c>
      <c r="DX5" s="67" t="s">
        <v>91</v>
      </c>
      <c r="DY5" s="67" t="s">
        <v>93</v>
      </c>
      <c r="DZ5" s="67" t="s">
        <v>94</v>
      </c>
      <c r="EA5" s="67" t="s">
        <v>95</v>
      </c>
      <c r="EB5" s="67" t="s">
        <v>96</v>
      </c>
      <c r="EC5" s="67" t="s">
        <v>92</v>
      </c>
      <c r="ED5" s="67" t="s">
        <v>86</v>
      </c>
      <c r="EE5" s="67" t="s">
        <v>87</v>
      </c>
      <c r="EF5" s="67" t="s">
        <v>88</v>
      </c>
      <c r="EG5" s="67" t="s">
        <v>89</v>
      </c>
      <c r="EH5" s="67" t="s">
        <v>90</v>
      </c>
      <c r="EI5" s="67" t="s">
        <v>91</v>
      </c>
      <c r="EJ5" s="67" t="s">
        <v>93</v>
      </c>
      <c r="EK5" s="67" t="s">
        <v>94</v>
      </c>
      <c r="EL5" s="67" t="s">
        <v>95</v>
      </c>
      <c r="EM5" s="67" t="s">
        <v>96</v>
      </c>
      <c r="EN5" s="67" t="s">
        <v>92</v>
      </c>
    </row>
    <row r="6" spans="1:144" s="55" customFormat="1">
      <c r="A6" s="56" t="s">
        <v>97</v>
      </c>
      <c r="B6" s="61">
        <f t="shared" ref="B6:W6" si="1">B7</f>
        <v>2023</v>
      </c>
      <c r="C6" s="61">
        <f t="shared" si="1"/>
        <v>393070</v>
      </c>
      <c r="D6" s="61">
        <f t="shared" si="1"/>
        <v>47</v>
      </c>
      <c r="E6" s="61">
        <f t="shared" si="1"/>
        <v>1</v>
      </c>
      <c r="F6" s="61">
        <f t="shared" si="1"/>
        <v>0</v>
      </c>
      <c r="G6" s="61">
        <f t="shared" si="1"/>
        <v>0</v>
      </c>
      <c r="H6" s="61" t="str">
        <f t="shared" si="1"/>
        <v>高知県　芸西村</v>
      </c>
      <c r="I6" s="61" t="str">
        <f t="shared" si="1"/>
        <v>法非適用</v>
      </c>
      <c r="J6" s="61" t="str">
        <f t="shared" si="1"/>
        <v>水道事業</v>
      </c>
      <c r="K6" s="61" t="str">
        <f t="shared" si="1"/>
        <v>簡易水道事業</v>
      </c>
      <c r="L6" s="61" t="str">
        <f t="shared" si="1"/>
        <v>D3</v>
      </c>
      <c r="M6" s="61" t="str">
        <f t="shared" si="1"/>
        <v>非設置</v>
      </c>
      <c r="N6" s="70" t="str">
        <f t="shared" si="1"/>
        <v>-</v>
      </c>
      <c r="O6" s="70" t="str">
        <f t="shared" si="1"/>
        <v>該当数値なし</v>
      </c>
      <c r="P6" s="70">
        <f t="shared" si="1"/>
        <v>99.86</v>
      </c>
      <c r="Q6" s="70">
        <f t="shared" si="1"/>
        <v>1900</v>
      </c>
      <c r="R6" s="70">
        <f t="shared" si="1"/>
        <v>3573</v>
      </c>
      <c r="S6" s="70">
        <f t="shared" si="1"/>
        <v>315.06</v>
      </c>
      <c r="T6" s="70">
        <f t="shared" si="1"/>
        <v>11.34</v>
      </c>
      <c r="U6" s="70">
        <f t="shared" si="1"/>
        <v>3574</v>
      </c>
      <c r="V6" s="70">
        <f t="shared" si="1"/>
        <v>6.7</v>
      </c>
      <c r="W6" s="70">
        <f t="shared" si="1"/>
        <v>533.42999999999995</v>
      </c>
      <c r="X6" s="76">
        <f t="shared" ref="X6:AG6" si="2">IF(X7="",NA(),X7)</f>
        <v>98.93</v>
      </c>
      <c r="Y6" s="76">
        <f t="shared" si="2"/>
        <v>82.38</v>
      </c>
      <c r="Z6" s="76">
        <f t="shared" si="2"/>
        <v>69.11</v>
      </c>
      <c r="AA6" s="76">
        <f t="shared" si="2"/>
        <v>85.27</v>
      </c>
      <c r="AB6" s="76">
        <f t="shared" si="2"/>
        <v>194.94</v>
      </c>
      <c r="AC6" s="76">
        <f t="shared" si="2"/>
        <v>79.099999999999994</v>
      </c>
      <c r="AD6" s="76">
        <f t="shared" si="2"/>
        <v>79.33</v>
      </c>
      <c r="AE6" s="76">
        <f t="shared" si="2"/>
        <v>73.540000000000006</v>
      </c>
      <c r="AF6" s="76">
        <f t="shared" si="2"/>
        <v>75.44</v>
      </c>
      <c r="AG6" s="76">
        <f t="shared" si="2"/>
        <v>78.14</v>
      </c>
      <c r="AH6" s="70" t="str">
        <f>IF(AH7="","",IF(AH7="-","【-】","【"&amp;SUBSTITUTE(TEXT(AH7,"#,##0.00"),"-","△")&amp;"】"))</f>
        <v>【76.13】</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1733.44</v>
      </c>
      <c r="BF6" s="76">
        <f t="shared" si="5"/>
        <v>1900.59</v>
      </c>
      <c r="BG6" s="76">
        <f t="shared" si="5"/>
        <v>1916.11</v>
      </c>
      <c r="BH6" s="76">
        <f t="shared" si="5"/>
        <v>1973.65</v>
      </c>
      <c r="BI6" s="76">
        <f t="shared" si="5"/>
        <v>2517.8000000000002</v>
      </c>
      <c r="BJ6" s="76">
        <f t="shared" si="5"/>
        <v>1018.52</v>
      </c>
      <c r="BK6" s="76">
        <f t="shared" si="5"/>
        <v>949.61</v>
      </c>
      <c r="BL6" s="76">
        <f t="shared" si="5"/>
        <v>918.84</v>
      </c>
      <c r="BM6" s="76">
        <f t="shared" si="5"/>
        <v>955.49</v>
      </c>
      <c r="BN6" s="76">
        <f t="shared" si="5"/>
        <v>1017.9</v>
      </c>
      <c r="BO6" s="70" t="str">
        <f>IF(BO7="","",IF(BO7="-","【-】","【"&amp;SUBSTITUTE(TEXT(BO7,"#,##0.00"),"-","△")&amp;"】"))</f>
        <v>【1,045.20】</v>
      </c>
      <c r="BP6" s="76">
        <f t="shared" ref="BP6:BY6" si="6">IF(BP7="",NA(),BP7)</f>
        <v>87.76</v>
      </c>
      <c r="BQ6" s="76">
        <f t="shared" si="6"/>
        <v>71.260000000000005</v>
      </c>
      <c r="BR6" s="76">
        <f t="shared" si="6"/>
        <v>60.31</v>
      </c>
      <c r="BS6" s="76">
        <f t="shared" si="6"/>
        <v>58.46</v>
      </c>
      <c r="BT6" s="76">
        <f t="shared" si="6"/>
        <v>45.41</v>
      </c>
      <c r="BU6" s="76">
        <f t="shared" si="6"/>
        <v>58.79</v>
      </c>
      <c r="BV6" s="76">
        <f t="shared" si="6"/>
        <v>58.41</v>
      </c>
      <c r="BW6" s="76">
        <f t="shared" si="6"/>
        <v>58.27</v>
      </c>
      <c r="BX6" s="76">
        <f t="shared" si="6"/>
        <v>55.15</v>
      </c>
      <c r="BY6" s="76">
        <f t="shared" si="6"/>
        <v>53.95</v>
      </c>
      <c r="BZ6" s="70" t="str">
        <f>IF(BZ7="","",IF(BZ7="-","【-】","【"&amp;SUBSTITUTE(TEXT(BZ7,"#,##0.00"),"-","△")&amp;"】"))</f>
        <v>【49.51】</v>
      </c>
      <c r="CA6" s="76">
        <f t="shared" ref="CA6:CJ6" si="7">IF(CA7="",NA(),CA7)</f>
        <v>137.22</v>
      </c>
      <c r="CB6" s="76">
        <f t="shared" si="7"/>
        <v>166.41</v>
      </c>
      <c r="CC6" s="76">
        <f t="shared" si="7"/>
        <v>195.59</v>
      </c>
      <c r="CD6" s="76">
        <f t="shared" si="7"/>
        <v>202.92</v>
      </c>
      <c r="CE6" s="76">
        <f t="shared" si="7"/>
        <v>227.11</v>
      </c>
      <c r="CF6" s="76">
        <f t="shared" si="7"/>
        <v>298.25</v>
      </c>
      <c r="CG6" s="76">
        <f t="shared" si="7"/>
        <v>303.27999999999997</v>
      </c>
      <c r="CH6" s="76">
        <f t="shared" si="7"/>
        <v>303.81</v>
      </c>
      <c r="CI6" s="76">
        <f t="shared" si="7"/>
        <v>310.26</v>
      </c>
      <c r="CJ6" s="76">
        <f t="shared" si="7"/>
        <v>318.99</v>
      </c>
      <c r="CK6" s="70" t="str">
        <f>IF(CK7="","",IF(CK7="-","【-】","【"&amp;SUBSTITUTE(TEXT(CK7,"#,##0.00"),"-","△")&amp;"】"))</f>
        <v>【317.14】</v>
      </c>
      <c r="CL6" s="76">
        <f t="shared" ref="CL6:CU6" si="8">IF(CL7="",NA(),CL7)</f>
        <v>36.47</v>
      </c>
      <c r="CM6" s="76">
        <f t="shared" si="8"/>
        <v>35.85</v>
      </c>
      <c r="CN6" s="76">
        <f t="shared" si="8"/>
        <v>36.83</v>
      </c>
      <c r="CO6" s="76">
        <f t="shared" si="8"/>
        <v>37.520000000000003</v>
      </c>
      <c r="CP6" s="76">
        <f t="shared" si="8"/>
        <v>33.32</v>
      </c>
      <c r="CQ6" s="76">
        <f t="shared" si="8"/>
        <v>56.04</v>
      </c>
      <c r="CR6" s="76">
        <f t="shared" si="8"/>
        <v>58.52</v>
      </c>
      <c r="CS6" s="76">
        <f t="shared" si="8"/>
        <v>58.88</v>
      </c>
      <c r="CT6" s="76">
        <f t="shared" si="8"/>
        <v>58.16</v>
      </c>
      <c r="CU6" s="76">
        <f t="shared" si="8"/>
        <v>55.9</v>
      </c>
      <c r="CV6" s="70" t="str">
        <f>IF(CV7="","",IF(CV7="-","【-】","【"&amp;SUBSTITUTE(TEXT(CV7,"#,##0.00"),"-","△")&amp;"】"))</f>
        <v>【55.00】</v>
      </c>
      <c r="CW6" s="76">
        <f t="shared" ref="CW6:DF6" si="9">IF(CW7="",NA(),CW7)</f>
        <v>85.84</v>
      </c>
      <c r="CX6" s="76">
        <f t="shared" si="9"/>
        <v>79.91</v>
      </c>
      <c r="CY6" s="76">
        <f t="shared" si="9"/>
        <v>80.34</v>
      </c>
      <c r="CZ6" s="76">
        <f t="shared" si="9"/>
        <v>79.069999999999993</v>
      </c>
      <c r="DA6" s="76">
        <f t="shared" si="9"/>
        <v>85.7</v>
      </c>
      <c r="DB6" s="76">
        <f t="shared" si="9"/>
        <v>72.78</v>
      </c>
      <c r="DC6" s="76">
        <f t="shared" si="9"/>
        <v>71.33</v>
      </c>
      <c r="DD6" s="76">
        <f t="shared" si="9"/>
        <v>71.150000000000006</v>
      </c>
      <c r="DE6" s="76">
        <f t="shared" si="9"/>
        <v>70.34</v>
      </c>
      <c r="DF6" s="76">
        <f t="shared" si="9"/>
        <v>71.08</v>
      </c>
      <c r="DG6" s="70" t="str">
        <f>IF(DG7="","",IF(DG7="-","【-】","【"&amp;SUBSTITUTE(TEXT(DG7,"#,##0.00"),"-","△")&amp;"】"))</f>
        <v>【69.82】</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6">
        <f t="shared" si="12"/>
        <v>1.04</v>
      </c>
      <c r="EF6" s="76">
        <f t="shared" si="12"/>
        <v>1.04</v>
      </c>
      <c r="EG6" s="76">
        <f t="shared" si="12"/>
        <v>1.04</v>
      </c>
      <c r="EH6" s="76">
        <f t="shared" si="12"/>
        <v>1.04</v>
      </c>
      <c r="EI6" s="76">
        <f t="shared" si="12"/>
        <v>0.71</v>
      </c>
      <c r="EJ6" s="76">
        <f t="shared" si="12"/>
        <v>0.72</v>
      </c>
      <c r="EK6" s="76">
        <f t="shared" si="12"/>
        <v>0.71</v>
      </c>
      <c r="EL6" s="76">
        <f t="shared" si="12"/>
        <v>0.55000000000000004</v>
      </c>
      <c r="EM6" s="76">
        <f t="shared" si="12"/>
        <v>0.44</v>
      </c>
      <c r="EN6" s="70" t="str">
        <f>IF(EN7="","",IF(EN7="-","【-】","【"&amp;SUBSTITUTE(TEXT(EN7,"#,##0.00"),"-","△")&amp;"】"))</f>
        <v>【0.40】</v>
      </c>
    </row>
    <row r="7" spans="1:144" s="55" customFormat="1">
      <c r="A7" s="56"/>
      <c r="B7" s="62">
        <v>2023</v>
      </c>
      <c r="C7" s="62">
        <v>393070</v>
      </c>
      <c r="D7" s="62">
        <v>47</v>
      </c>
      <c r="E7" s="62">
        <v>1</v>
      </c>
      <c r="F7" s="62">
        <v>0</v>
      </c>
      <c r="G7" s="62">
        <v>0</v>
      </c>
      <c r="H7" s="62" t="s">
        <v>17</v>
      </c>
      <c r="I7" s="62" t="s">
        <v>98</v>
      </c>
      <c r="J7" s="62" t="s">
        <v>99</v>
      </c>
      <c r="K7" s="62" t="s">
        <v>100</v>
      </c>
      <c r="L7" s="62" t="s">
        <v>101</v>
      </c>
      <c r="M7" s="62" t="s">
        <v>14</v>
      </c>
      <c r="N7" s="71" t="s">
        <v>42</v>
      </c>
      <c r="O7" s="71" t="s">
        <v>102</v>
      </c>
      <c r="P7" s="71">
        <v>99.86</v>
      </c>
      <c r="Q7" s="71">
        <v>1900</v>
      </c>
      <c r="R7" s="71">
        <v>3573</v>
      </c>
      <c r="S7" s="71">
        <v>315.06</v>
      </c>
      <c r="T7" s="71">
        <v>11.34</v>
      </c>
      <c r="U7" s="71">
        <v>3574</v>
      </c>
      <c r="V7" s="71">
        <v>6.7</v>
      </c>
      <c r="W7" s="71">
        <v>533.42999999999995</v>
      </c>
      <c r="X7" s="71">
        <v>98.93</v>
      </c>
      <c r="Y7" s="71">
        <v>82.38</v>
      </c>
      <c r="Z7" s="71">
        <v>69.11</v>
      </c>
      <c r="AA7" s="71">
        <v>85.27</v>
      </c>
      <c r="AB7" s="71">
        <v>194.94</v>
      </c>
      <c r="AC7" s="71">
        <v>79.099999999999994</v>
      </c>
      <c r="AD7" s="71">
        <v>79.33</v>
      </c>
      <c r="AE7" s="71">
        <v>73.540000000000006</v>
      </c>
      <c r="AF7" s="71">
        <v>75.44</v>
      </c>
      <c r="AG7" s="71">
        <v>78.14</v>
      </c>
      <c r="AH7" s="71">
        <v>76.13</v>
      </c>
      <c r="AI7" s="71"/>
      <c r="AJ7" s="71"/>
      <c r="AK7" s="71"/>
      <c r="AL7" s="71"/>
      <c r="AM7" s="71"/>
      <c r="AN7" s="71"/>
      <c r="AO7" s="71"/>
      <c r="AP7" s="71"/>
      <c r="AQ7" s="71"/>
      <c r="AR7" s="71"/>
      <c r="AS7" s="71"/>
      <c r="AT7" s="71"/>
      <c r="AU7" s="71"/>
      <c r="AV7" s="71"/>
      <c r="AW7" s="71"/>
      <c r="AX7" s="71"/>
      <c r="AY7" s="71"/>
      <c r="AZ7" s="71"/>
      <c r="BA7" s="71"/>
      <c r="BB7" s="71"/>
      <c r="BC7" s="71"/>
      <c r="BD7" s="71"/>
      <c r="BE7" s="71">
        <v>1733.44</v>
      </c>
      <c r="BF7" s="71">
        <v>1900.59</v>
      </c>
      <c r="BG7" s="71">
        <v>1916.11</v>
      </c>
      <c r="BH7" s="71">
        <v>1973.65</v>
      </c>
      <c r="BI7" s="71">
        <v>2517.8000000000002</v>
      </c>
      <c r="BJ7" s="71">
        <v>1018.52</v>
      </c>
      <c r="BK7" s="71">
        <v>949.61</v>
      </c>
      <c r="BL7" s="71">
        <v>918.84</v>
      </c>
      <c r="BM7" s="71">
        <v>955.49</v>
      </c>
      <c r="BN7" s="71">
        <v>1017.9</v>
      </c>
      <c r="BO7" s="71">
        <v>1045.2</v>
      </c>
      <c r="BP7" s="71">
        <v>87.76</v>
      </c>
      <c r="BQ7" s="71">
        <v>71.260000000000005</v>
      </c>
      <c r="BR7" s="71">
        <v>60.31</v>
      </c>
      <c r="BS7" s="71">
        <v>58.46</v>
      </c>
      <c r="BT7" s="71">
        <v>45.41</v>
      </c>
      <c r="BU7" s="71">
        <v>58.79</v>
      </c>
      <c r="BV7" s="71">
        <v>58.41</v>
      </c>
      <c r="BW7" s="71">
        <v>58.27</v>
      </c>
      <c r="BX7" s="71">
        <v>55.15</v>
      </c>
      <c r="BY7" s="71">
        <v>53.95</v>
      </c>
      <c r="BZ7" s="71">
        <v>49.51</v>
      </c>
      <c r="CA7" s="71">
        <v>137.22</v>
      </c>
      <c r="CB7" s="71">
        <v>166.41</v>
      </c>
      <c r="CC7" s="71">
        <v>195.59</v>
      </c>
      <c r="CD7" s="71">
        <v>202.92</v>
      </c>
      <c r="CE7" s="71">
        <v>227.11</v>
      </c>
      <c r="CF7" s="71">
        <v>298.25</v>
      </c>
      <c r="CG7" s="71">
        <v>303.27999999999997</v>
      </c>
      <c r="CH7" s="71">
        <v>303.81</v>
      </c>
      <c r="CI7" s="71">
        <v>310.26</v>
      </c>
      <c r="CJ7" s="71">
        <v>318.99</v>
      </c>
      <c r="CK7" s="71">
        <v>317.14</v>
      </c>
      <c r="CL7" s="71">
        <v>36.47</v>
      </c>
      <c r="CM7" s="71">
        <v>35.85</v>
      </c>
      <c r="CN7" s="71">
        <v>36.83</v>
      </c>
      <c r="CO7" s="71">
        <v>37.520000000000003</v>
      </c>
      <c r="CP7" s="71">
        <v>33.32</v>
      </c>
      <c r="CQ7" s="71">
        <v>56.04</v>
      </c>
      <c r="CR7" s="71">
        <v>58.52</v>
      </c>
      <c r="CS7" s="71">
        <v>58.88</v>
      </c>
      <c r="CT7" s="71">
        <v>58.16</v>
      </c>
      <c r="CU7" s="71">
        <v>55.9</v>
      </c>
      <c r="CV7" s="71">
        <v>55</v>
      </c>
      <c r="CW7" s="71">
        <v>85.84</v>
      </c>
      <c r="CX7" s="71">
        <v>79.91</v>
      </c>
      <c r="CY7" s="71">
        <v>80.34</v>
      </c>
      <c r="CZ7" s="71">
        <v>79.069999999999993</v>
      </c>
      <c r="DA7" s="71">
        <v>85.7</v>
      </c>
      <c r="DB7" s="71">
        <v>72.78</v>
      </c>
      <c r="DC7" s="71">
        <v>71.33</v>
      </c>
      <c r="DD7" s="71">
        <v>71.150000000000006</v>
      </c>
      <c r="DE7" s="71">
        <v>70.34</v>
      </c>
      <c r="DF7" s="71">
        <v>71.08</v>
      </c>
      <c r="DG7" s="71">
        <v>69.819999999999993</v>
      </c>
      <c r="DH7" s="71"/>
      <c r="DI7" s="71"/>
      <c r="DJ7" s="71"/>
      <c r="DK7" s="71"/>
      <c r="DL7" s="71"/>
      <c r="DM7" s="71"/>
      <c r="DN7" s="71"/>
      <c r="DO7" s="71"/>
      <c r="DP7" s="71"/>
      <c r="DQ7" s="71"/>
      <c r="DR7" s="71"/>
      <c r="DS7" s="71"/>
      <c r="DT7" s="71"/>
      <c r="DU7" s="71"/>
      <c r="DV7" s="71"/>
      <c r="DW7" s="71"/>
      <c r="DX7" s="71"/>
      <c r="DY7" s="71"/>
      <c r="DZ7" s="71"/>
      <c r="EA7" s="71"/>
      <c r="EB7" s="71"/>
      <c r="EC7" s="71"/>
      <c r="ED7" s="71">
        <v>0</v>
      </c>
      <c r="EE7" s="71">
        <v>1.04</v>
      </c>
      <c r="EF7" s="71">
        <v>1.04</v>
      </c>
      <c r="EG7" s="71">
        <v>1.04</v>
      </c>
      <c r="EH7" s="71">
        <v>1.04</v>
      </c>
      <c r="EI7" s="71">
        <v>0.71</v>
      </c>
      <c r="EJ7" s="71">
        <v>0.72</v>
      </c>
      <c r="EK7" s="71">
        <v>0.71</v>
      </c>
      <c r="EL7" s="71">
        <v>0.55000000000000004</v>
      </c>
      <c r="EM7" s="71">
        <v>0.44</v>
      </c>
      <c r="EN7" s="71">
        <v>0.4</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7"/>
      <c r="B9" s="57" t="s">
        <v>103</v>
      </c>
      <c r="C9" s="57" t="s">
        <v>104</v>
      </c>
      <c r="D9" s="57" t="s">
        <v>105</v>
      </c>
      <c r="E9" s="57" t="s">
        <v>106</v>
      </c>
      <c r="F9" s="57" t="s">
        <v>107</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7" t="s">
        <v>0</v>
      </c>
      <c r="B10" s="63">
        <f>DATEVALUE($B7-B11&amp;"/1/"&amp;B12)</f>
        <v>36892</v>
      </c>
      <c r="C10" s="63">
        <f>DATEVALUE($B7-C11&amp;"/1/"&amp;C12)</f>
        <v>37257</v>
      </c>
      <c r="D10" s="63">
        <f>DATEVALUE($B7-D11&amp;"/1/"&amp;D12)</f>
        <v>37622</v>
      </c>
      <c r="E10" s="63">
        <f>DATEVALUE($B7-E11&amp;"/1/"&amp;E12)</f>
        <v>37987</v>
      </c>
      <c r="F10" s="63">
        <f>DATEVALUE($B7-F11&amp;"/1/"&amp;F12)</f>
        <v>38353</v>
      </c>
    </row>
    <row r="11" spans="1:144">
      <c r="B11">
        <v>22</v>
      </c>
      <c r="C11">
        <v>21</v>
      </c>
      <c r="D11">
        <v>20</v>
      </c>
      <c r="E11">
        <v>19</v>
      </c>
      <c r="F11">
        <v>18</v>
      </c>
      <c r="G11" t="s">
        <v>109</v>
      </c>
    </row>
    <row r="12" spans="1:144">
      <c r="B12">
        <v>1</v>
      </c>
      <c r="C12">
        <v>1</v>
      </c>
      <c r="D12">
        <v>1</v>
      </c>
      <c r="E12">
        <v>1</v>
      </c>
      <c r="F12">
        <v>1</v>
      </c>
      <c r="G12" t="s">
        <v>110</v>
      </c>
    </row>
    <row r="13" spans="1:144">
      <c r="B13" t="s">
        <v>111</v>
      </c>
      <c r="C13" t="s">
        <v>111</v>
      </c>
      <c r="D13" t="s">
        <v>111</v>
      </c>
      <c r="E13" t="s">
        <v>111</v>
      </c>
      <c r="F13" t="s">
        <v>111</v>
      </c>
      <c r="G13" t="s">
        <v>112</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cp:lastPrinted>2025-02-25T00:04:01Z</cp:lastPrinted>
  <dcterms:created xsi:type="dcterms:W3CDTF">2024-12-11T05:09:59Z</dcterms:created>
  <dcterms:modified xsi:type="dcterms:W3CDTF">2025-02-25T00:51:47Z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2025-02-25T00:51:47Z</vt:filetime>
  </property>
</Properties>
</file>