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ILKYf7/EMLCiuu+FbHzuMCcWskSQNTwHPvuXNCDgzgtZ3DY6RmF7nOsa2gTA6j0S+z7sNKcu4U7MpoylWTpA==" workbookSaltValue="KrQCVYKL/K70yM7YX3V8BA==" workbookSpinCount="100000"/>
  <bookViews>
    <workbookView xWindow="-120" yWindow="-120" windowWidth="19800" windowHeight="1176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<sst xmlns="http://schemas.openxmlformats.org/spreadsheetml/2006/main" xmlns:r="http://schemas.openxmlformats.org/officeDocument/2006/relationships" count="116" uniqueCount="116">
  <si>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</si>
  <si>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</si>
  <si>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</si>
  <si>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</si>
  <si>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</si>
  <si>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</si>
  <si>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</si>
  <si>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</si>
  <si>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</si>
  <si>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</si>
  <si>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</si>
  <si>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</si>
  <si>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</si>
  <si>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</si>
  <si>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</si>
  <si>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</si>
  <si>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</si>
  <si>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</si>
  <si>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</si>
  <si>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</si>
  <si>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</si>
  <si>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</si>
  <si>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</si>
  <si>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</si>
  <si>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</si>
  <si>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</si>
  <si>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</si>
  <si>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</si>
  <si>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</si>
  <si>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</si>
  <si>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</si>
  <si>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</si>
  <si>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</si>
  <si>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</si>
  <si>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</si>
  <si>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</si>
  <si>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</si>
  <si>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</si>
  <si>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</si>
  <si>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</si>
  <si>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</si>
  <si>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</si>
  <si>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</si>
  <si>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</si>
  <si>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</si>
  <si>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</si>
  <si>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</si>
  <si>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</si>
  <si>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</si>
  <si>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</si>
  <si>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</si>
  <si>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</si>
  <si>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</si>
  <si>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</si>
  <si>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</si>
  <si>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</si>
  <si>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</si>
  <si>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</si>
  <si>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高知県　芸西村</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</si>
  <si>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</si>
  <si>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</si>
  <si>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</si>
  <si>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</si>
  <si>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</si>
  <si>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</si>
  <si>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</si>
  <si>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</si>
  <si>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</si>
  <si>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</si>
  <si>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</si>
  <si>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</si>
  <si>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</si>
  <si>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</si>
  <si>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</si>
  <si>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</si>
  <si>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</si>
  <si>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</si>
  <si>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</si>
  <si>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</si>
  <si>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</si>
  <si>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</si>
  <si>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</si>
  <si>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</si>
  <si>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</si>
  <si>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</si>
  <si>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</si>
  <si>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</si>
  <si>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</si>
  <si>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</si>
  <si>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</si>
  <si>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</si>
  <si>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</si>
  <si>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</si>
  <si>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</si>
  <si>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</si>
  <si>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</si>
  <si>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</si>
  <si>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</si>
  <si>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</si>
  <si>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</si>
  <si>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</si>
  <si>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</si>
  <si>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</si>
  <si>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</si>
  <si>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</si>
  <si>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</si>
  <si>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</si>
  <si>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</si>
  <si>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</si>
  <si>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</si>
  <si>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</si>
  <si>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</si>
  <si>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</si>
  <si>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供用開始から20年が経過している。
処理場等の電気・機械設備は平成21年に策定した長寿命化計画による対策工事が平成29年度に完了した。
今後は第1期ストックマネジメント計画による対策工事を進めていく。
管渠については小口径の塩ビ管がほとんどを占めていることから、現在は目立った老朽化は見られない。</t>
    <rPh sb="0" eb="4">
      <t>キョウヨウカイシ</t>
    </rPh>
    <rPh sb="8" eb="9">
      <t>ネン</t>
    </rPh>
    <rPh sb="10" eb="12">
      <t>ケイカ</t>
    </rPh>
    <rPh sb="18" eb="22">
      <t>ショリジョウトウ</t>
    </rPh>
    <rPh sb="23" eb="25">
      <t>デンキ</t>
    </rPh>
    <rPh sb="26" eb="28">
      <t>キカイ</t>
    </rPh>
    <rPh sb="28" eb="30">
      <t>セツビ</t>
    </rPh>
    <rPh sb="31" eb="33">
      <t>ヘイセイ</t>
    </rPh>
    <rPh sb="35" eb="36">
      <t>ネン</t>
    </rPh>
    <rPh sb="37" eb="39">
      <t>サクテイ</t>
    </rPh>
    <rPh sb="41" eb="45">
      <t>チョウジュミョウカ</t>
    </rPh>
    <rPh sb="45" eb="47">
      <t>ケイカク</t>
    </rPh>
    <rPh sb="50" eb="52">
      <t>タイサク</t>
    </rPh>
    <rPh sb="52" eb="54">
      <t>コウジ</t>
    </rPh>
    <rPh sb="55" eb="57">
      <t>ヘイセイ</t>
    </rPh>
    <rPh sb="59" eb="61">
      <t>ネンド</t>
    </rPh>
    <rPh sb="62" eb="64">
      <t>カンリョウ</t>
    </rPh>
    <rPh sb="68" eb="70">
      <t>コンゴ</t>
    </rPh>
    <rPh sb="71" eb="72">
      <t>ダイ</t>
    </rPh>
    <rPh sb="73" eb="74">
      <t>キ</t>
    </rPh>
    <rPh sb="84" eb="86">
      <t>ケイカク</t>
    </rPh>
    <rPh sb="89" eb="91">
      <t>タイサク</t>
    </rPh>
    <rPh sb="91" eb="93">
      <t>コウジ</t>
    </rPh>
    <rPh sb="94" eb="95">
      <t>スス</t>
    </rPh>
    <rPh sb="101" eb="103">
      <t>カンキョ</t>
    </rPh>
    <rPh sb="108" eb="111">
      <t>ショウコウケイ</t>
    </rPh>
    <rPh sb="112" eb="113">
      <t>エン</t>
    </rPh>
    <rPh sb="114" eb="115">
      <t>クダ</t>
    </rPh>
    <rPh sb="121" eb="122">
      <t>シ</t>
    </rPh>
    <rPh sb="131" eb="133">
      <t>ゲンザイ</t>
    </rPh>
    <rPh sb="134" eb="136">
      <t>メダ</t>
    </rPh>
    <phoneticPr fontId="1"/>
  </si>
  <si>
    <t>供用開始から20年が経過し、水洗化率は順調に上昇している。
経費回収率及び汚水処理原価も良好に推移しており、経費の削減は図られている。
しかし、今後は施設の老朽化や人件費の高騰に伴い、維持管理費の増高が想定されることから、慎重な経営を行わなければならない。
処理場施設及び管渠の建設工事に留め、また下水道への加入促進を行い、収支の改善に努める。</t>
    <rPh sb="0" eb="4">
      <t>キョウヨウカイシ</t>
    </rPh>
    <rPh sb="8" eb="9">
      <t>ネン</t>
    </rPh>
    <rPh sb="10" eb="12">
      <t>ケイカ</t>
    </rPh>
    <rPh sb="14" eb="18">
      <t>スイセンカリツ</t>
    </rPh>
    <rPh sb="19" eb="21">
      <t>ジュンチョウ</t>
    </rPh>
    <rPh sb="22" eb="24">
      <t>ジョウショウ</t>
    </rPh>
    <rPh sb="30" eb="32">
      <t>ケイヒ</t>
    </rPh>
    <rPh sb="32" eb="35">
      <t>カイシュウリツ</t>
    </rPh>
    <rPh sb="35" eb="36">
      <t>オヨ</t>
    </rPh>
    <rPh sb="37" eb="39">
      <t>オスイ</t>
    </rPh>
    <rPh sb="39" eb="41">
      <t>ショリ</t>
    </rPh>
    <rPh sb="41" eb="43">
      <t>ゲンカ</t>
    </rPh>
    <rPh sb="44" eb="46">
      <t>リョウコウ</t>
    </rPh>
    <rPh sb="47" eb="49">
      <t>スイイ</t>
    </rPh>
    <rPh sb="54" eb="56">
      <t>ケイヒ</t>
    </rPh>
    <rPh sb="57" eb="59">
      <t>サクゲン</t>
    </rPh>
    <rPh sb="60" eb="61">
      <t>ハカ</t>
    </rPh>
    <rPh sb="72" eb="74">
      <t>コンゴ</t>
    </rPh>
    <rPh sb="75" eb="77">
      <t>シセツ</t>
    </rPh>
    <rPh sb="78" eb="81">
      <t>ロウキュウカ</t>
    </rPh>
    <rPh sb="82" eb="85">
      <t>ジンケンヒ</t>
    </rPh>
    <rPh sb="86" eb="88">
      <t>コウトウ</t>
    </rPh>
    <rPh sb="89" eb="90">
      <t>トモナ</t>
    </rPh>
    <rPh sb="92" eb="96">
      <t>イジカンリ</t>
    </rPh>
    <rPh sb="96" eb="97">
      <t>ヒ</t>
    </rPh>
    <phoneticPr fontId="1"/>
  </si>
  <si>
    <r>
      <t xml:space="preserve">収益収支比率は100.48%となっており、経常利益が生じている。
</t>
    </r>
    <r>
      <rPr>
        <sz val="11"/>
        <color auto="1"/>
        <rFont val="ＭＳ ゴシック"/>
      </rPr>
      <t>収益の多くは下水道使用料及び一般会計からの繰入金となっており、一部基準外の一般会計繰入れを行っていることから、これの縮減に努める。
経費回収率及び汚水処理原価は平均値より良好である。
維持管理業務を民間に委託し、長期契約にするなど経費削減に努めた結果である。
今後は施設の老朽化に伴う修繕費の増加など、収益の悪化も見込まれるため注意する必要がある。
施設利用率は平均より下回り、依然として低率である。
水洗化率のさらなる上昇を図り、使用水量の増加に努めたい。</t>
    </r>
    <rPh sb="0" eb="2">
      <t>シュウエキ</t>
    </rPh>
    <rPh sb="2" eb="6">
      <t>シュウシヒリツ</t>
    </rPh>
    <rPh sb="21" eb="23">
      <t>ケイジョウ</t>
    </rPh>
    <rPh sb="23" eb="25">
      <t>リエキ</t>
    </rPh>
    <rPh sb="26" eb="27">
      <t>ショウ</t>
    </rPh>
    <rPh sb="99" eb="104">
      <t>ケイヒカイシュウリツ</t>
    </rPh>
    <rPh sb="104" eb="105">
      <t>オヨ</t>
    </rPh>
    <rPh sb="106" eb="110">
      <t>オスイショリ</t>
    </rPh>
    <rPh sb="110" eb="112">
      <t>ゲンカ</t>
    </rPh>
    <rPh sb="113" eb="116">
      <t>ヘイキンチ</t>
    </rPh>
    <rPh sb="118" eb="120">
      <t>リョウコウ</t>
    </rPh>
    <rPh sb="125" eb="131">
      <t>イジカンリギョウム</t>
    </rPh>
    <rPh sb="132" eb="134">
      <t>ミンカン</t>
    </rPh>
    <rPh sb="135" eb="137">
      <t>イタク</t>
    </rPh>
    <rPh sb="139" eb="141">
      <t>チョウキ</t>
    </rPh>
    <rPh sb="141" eb="143">
      <t>ケイヤク</t>
    </rPh>
    <rPh sb="148" eb="150">
      <t>ケイヒ</t>
    </rPh>
    <rPh sb="150" eb="152">
      <t>サクゲン</t>
    </rPh>
    <rPh sb="153" eb="154">
      <t>ツト</t>
    </rPh>
    <rPh sb="156" eb="158">
      <t>ケッカ</t>
    </rPh>
    <rPh sb="163" eb="165">
      <t>コンゴ</t>
    </rPh>
    <rPh sb="166" eb="168">
      <t>シセツ</t>
    </rPh>
    <rPh sb="169" eb="172">
      <t>ロウキュウカ</t>
    </rPh>
    <rPh sb="173" eb="174">
      <t>トモナ</t>
    </rPh>
    <rPh sb="175" eb="178">
      <t>シュウゼンヒ</t>
    </rPh>
    <rPh sb="179" eb="181">
      <t>ゾウカ</t>
    </rPh>
    <rPh sb="184" eb="186">
      <t>シュウエキ</t>
    </rPh>
    <rPh sb="187" eb="189">
      <t>アッカ</t>
    </rPh>
    <rPh sb="190" eb="192">
      <t>ミコ</t>
    </rPh>
    <rPh sb="197" eb="199">
      <t>チュウイ</t>
    </rPh>
    <rPh sb="201" eb="203">
      <t>ヒツヨウ</t>
    </rPh>
    <rPh sb="208" eb="213">
      <t>シセツリヨウリツ</t>
    </rPh>
    <rPh sb="214" eb="216">
      <t>ヘイキン</t>
    </rPh>
    <rPh sb="218" eb="220">
      <t>シタマワ</t>
    </rPh>
    <rPh sb="222" eb="224">
      <t>イゼン</t>
    </rPh>
    <rPh sb="227" eb="229">
      <t>テイリツ</t>
    </rPh>
    <rPh sb="234" eb="238">
      <t>スイセンカリツ</t>
    </rPh>
    <rPh sb="243" eb="245">
      <t>ジョウショウ</t>
    </rPh>
    <rPh sb="246" eb="247">
      <t>ハカ</t>
    </rPh>
    <rPh sb="249" eb="251">
      <t>シヨウ</t>
    </rPh>
    <rPh sb="251" eb="253">
      <t>スイリョウ</t>
    </rPh>
    <rPh sb="254" eb="256">
      <t>ゾウカ</t>
    </rPh>
    <rPh sb="257" eb="258">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</si>
</sst>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45.02</c:v>
                </c:pt>
                <c:pt idx="1">
                  <c:v>41.6</c:v>
                </c:pt>
                <c:pt idx="2">
                  <c:v>42.22</c:v>
                </c:pt>
                <c:pt idx="3">
                  <c:v>40.799999999999997</c:v>
                </c:pt>
                <c:pt idx="4">
                  <c:v>41.42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76.17</c:v>
                </c:pt>
                <c:pt idx="1">
                  <c:v>76.739999999999995</c:v>
                </c:pt>
                <c:pt idx="2">
                  <c:v>77.25</c:v>
                </c:pt>
                <c:pt idx="3">
                  <c:v>77.28</c:v>
                </c:pt>
                <c:pt idx="4">
                  <c:v>77.510000000000005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99.66</c:v>
                </c:pt>
                <c:pt idx="1">
                  <c:v>101.19</c:v>
                </c:pt>
                <c:pt idx="2">
                  <c:v>97</c:v>
                </c:pt>
                <c:pt idx="3">
                  <c:v>103.98</c:v>
                </c:pt>
                <c:pt idx="4">
                  <c:v>100.48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580.96</c:v>
                </c:pt>
                <c:pt idx="1">
                  <c:v>565.97</c:v>
                </c:pt>
                <c:pt idx="2">
                  <c:v>429.07</c:v>
                </c:pt>
                <c:pt idx="3">
                  <c:v>338.3</c:v>
                </c:pt>
                <c:pt idx="4">
                  <c:v>320.88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98.48</c:v>
                </c:pt>
                <c:pt idx="1">
                  <c:v>94.47</c:v>
                </c:pt>
                <c:pt idx="2">
                  <c:v>96.43</c:v>
                </c:pt>
                <c:pt idx="3">
                  <c:v>97.5</c:v>
                </c:pt>
                <c:pt idx="4">
                  <c:v>78.739999999999995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161.77000000000001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V1" workbookViewId="0">
      <selection activeCell="BL14" sqref="BL14:BZ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芸西村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3573</v>
      </c>
      <c r="AM8" s="21"/>
      <c r="AN8" s="21"/>
      <c r="AO8" s="21"/>
      <c r="AP8" s="21"/>
      <c r="AQ8" s="21"/>
      <c r="AR8" s="21"/>
      <c r="AS8" s="21"/>
      <c r="AT8" s="7">
        <f>データ!T6</f>
        <v>39.6</v>
      </c>
      <c r="AU8" s="7"/>
      <c r="AV8" s="7"/>
      <c r="AW8" s="7"/>
      <c r="AX8" s="7"/>
      <c r="AY8" s="7"/>
      <c r="AZ8" s="7"/>
      <c r="BA8" s="7"/>
      <c r="BB8" s="7">
        <f>データ!U6</f>
        <v>90.23</v>
      </c>
      <c r="BC8" s="7"/>
      <c r="BD8" s="7"/>
      <c r="BE8" s="7"/>
      <c r="BF8" s="7"/>
      <c r="BG8" s="7"/>
      <c r="BH8" s="7"/>
      <c r="BI8" s="7"/>
      <c r="BJ8" s="3"/>
      <c r="BK8" s="3"/>
      <c r="BL8" s="27" t="s">
        <v>16</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91.41</v>
      </c>
      <c r="Q10" s="7"/>
      <c r="R10" s="7"/>
      <c r="S10" s="7"/>
      <c r="T10" s="7"/>
      <c r="U10" s="7"/>
      <c r="V10" s="7"/>
      <c r="W10" s="7">
        <f>データ!Q6</f>
        <v>93.89</v>
      </c>
      <c r="X10" s="7"/>
      <c r="Y10" s="7"/>
      <c r="Z10" s="7"/>
      <c r="AA10" s="7"/>
      <c r="AB10" s="7"/>
      <c r="AC10" s="7"/>
      <c r="AD10" s="21">
        <f>データ!R6</f>
        <v>2200</v>
      </c>
      <c r="AE10" s="21"/>
      <c r="AF10" s="21"/>
      <c r="AG10" s="21"/>
      <c r="AH10" s="21"/>
      <c r="AI10" s="21"/>
      <c r="AJ10" s="21"/>
      <c r="AK10" s="2"/>
      <c r="AL10" s="21">
        <f>データ!V6</f>
        <v>3277</v>
      </c>
      <c r="AM10" s="21"/>
      <c r="AN10" s="21"/>
      <c r="AO10" s="21"/>
      <c r="AP10" s="21"/>
      <c r="AQ10" s="21"/>
      <c r="AR10" s="21"/>
      <c r="AS10" s="21"/>
      <c r="AT10" s="7">
        <f>データ!W6</f>
        <v>1.2</v>
      </c>
      <c r="AU10" s="7"/>
      <c r="AV10" s="7"/>
      <c r="AW10" s="7"/>
      <c r="AX10" s="7"/>
      <c r="AY10" s="7"/>
      <c r="AZ10" s="7"/>
      <c r="BA10" s="7"/>
      <c r="BB10" s="7">
        <f>データ!X6</f>
        <v>2730.83</v>
      </c>
      <c r="BC10" s="7"/>
      <c r="BD10" s="7"/>
      <c r="BE10" s="7"/>
      <c r="BF10" s="7"/>
      <c r="BG10" s="7"/>
      <c r="BH10" s="7"/>
      <c r="BI10" s="7"/>
      <c r="BJ10" s="2"/>
      <c r="BK10" s="2"/>
      <c r="BL10" s="29" t="s">
        <v>37</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YS5oAnx32P9lm1e+5+DVBThbQ8w5E8JTRL0VP8dwuSIvKcSQBszvC/wOsjCaO1/usDpP6u8GXLwp8pQzQall1g==" saltValue="qmwkLm7Hy4o8tYho0ve0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21</v>
      </c>
      <c r="B3" s="64" t="s">
        <v>2</v>
      </c>
      <c r="C3" s="64" t="s">
        <v>60</v>
      </c>
      <c r="D3" s="64" t="s">
        <v>61</v>
      </c>
      <c r="E3" s="64" t="s">
        <v>7</v>
      </c>
      <c r="F3" s="64" t="s">
        <v>6</v>
      </c>
      <c r="G3" s="64" t="s">
        <v>28</v>
      </c>
      <c r="H3" s="70" t="s">
        <v>56</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62</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64</v>
      </c>
      <c r="BG4" s="82"/>
      <c r="BH4" s="82"/>
      <c r="BI4" s="82"/>
      <c r="BJ4" s="82"/>
      <c r="BK4" s="82"/>
      <c r="BL4" s="82"/>
      <c r="BM4" s="82"/>
      <c r="BN4" s="82"/>
      <c r="BO4" s="82"/>
      <c r="BP4" s="82"/>
      <c r="BQ4" s="82" t="s">
        <v>0</v>
      </c>
      <c r="BR4" s="82"/>
      <c r="BS4" s="82"/>
      <c r="BT4" s="82"/>
      <c r="BU4" s="82"/>
      <c r="BV4" s="82"/>
      <c r="BW4" s="82"/>
      <c r="BX4" s="82"/>
      <c r="BY4" s="82"/>
      <c r="BZ4" s="82"/>
      <c r="CA4" s="82"/>
      <c r="CB4" s="82" t="s">
        <v>63</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c r="A5" s="62" t="s">
        <v>71</v>
      </c>
      <c r="B5" s="66"/>
      <c r="C5" s="66"/>
      <c r="D5" s="66"/>
      <c r="E5" s="66"/>
      <c r="F5" s="66"/>
      <c r="G5" s="66"/>
      <c r="H5" s="72" t="s">
        <v>59</v>
      </c>
      <c r="I5" s="72" t="s">
        <v>72</v>
      </c>
      <c r="J5" s="72" t="s">
        <v>73</v>
      </c>
      <c r="K5" s="72" t="s">
        <v>74</v>
      </c>
      <c r="L5" s="72" t="s">
        <v>75</v>
      </c>
      <c r="M5" s="72" t="s">
        <v>8</v>
      </c>
      <c r="N5" s="72" t="s">
        <v>76</v>
      </c>
      <c r="O5" s="72" t="s">
        <v>77</v>
      </c>
      <c r="P5" s="72" t="s">
        <v>78</v>
      </c>
      <c r="Q5" s="72" t="s">
        <v>79</v>
      </c>
      <c r="R5" s="72" t="s">
        <v>80</v>
      </c>
      <c r="S5" s="72" t="s">
        <v>81</v>
      </c>
      <c r="T5" s="72" t="s">
        <v>82</v>
      </c>
      <c r="U5" s="72" t="s">
        <v>65</v>
      </c>
      <c r="V5" s="72" t="s">
        <v>83</v>
      </c>
      <c r="W5" s="72" t="s">
        <v>84</v>
      </c>
      <c r="X5" s="72" t="s">
        <v>85</v>
      </c>
      <c r="Y5" s="72" t="s">
        <v>86</v>
      </c>
      <c r="Z5" s="72" t="s">
        <v>87</v>
      </c>
      <c r="AA5" s="72" t="s">
        <v>88</v>
      </c>
      <c r="AB5" s="72" t="s">
        <v>89</v>
      </c>
      <c r="AC5" s="72" t="s">
        <v>90</v>
      </c>
      <c r="AD5" s="72" t="s">
        <v>92</v>
      </c>
      <c r="AE5" s="72" t="s">
        <v>93</v>
      </c>
      <c r="AF5" s="72" t="s">
        <v>94</v>
      </c>
      <c r="AG5" s="72" t="s">
        <v>95</v>
      </c>
      <c r="AH5" s="72" t="s">
        <v>96</v>
      </c>
      <c r="AI5" s="72" t="s">
        <v>45</v>
      </c>
      <c r="AJ5" s="72" t="s">
        <v>86</v>
      </c>
      <c r="AK5" s="72" t="s">
        <v>87</v>
      </c>
      <c r="AL5" s="72" t="s">
        <v>88</v>
      </c>
      <c r="AM5" s="72" t="s">
        <v>89</v>
      </c>
      <c r="AN5" s="72" t="s">
        <v>90</v>
      </c>
      <c r="AO5" s="72" t="s">
        <v>92</v>
      </c>
      <c r="AP5" s="72" t="s">
        <v>93</v>
      </c>
      <c r="AQ5" s="72" t="s">
        <v>94</v>
      </c>
      <c r="AR5" s="72" t="s">
        <v>95</v>
      </c>
      <c r="AS5" s="72" t="s">
        <v>96</v>
      </c>
      <c r="AT5" s="72" t="s">
        <v>91</v>
      </c>
      <c r="AU5" s="72" t="s">
        <v>86</v>
      </c>
      <c r="AV5" s="72" t="s">
        <v>87</v>
      </c>
      <c r="AW5" s="72" t="s">
        <v>88</v>
      </c>
      <c r="AX5" s="72" t="s">
        <v>89</v>
      </c>
      <c r="AY5" s="72" t="s">
        <v>90</v>
      </c>
      <c r="AZ5" s="72" t="s">
        <v>92</v>
      </c>
      <c r="BA5" s="72" t="s">
        <v>93</v>
      </c>
      <c r="BB5" s="72" t="s">
        <v>94</v>
      </c>
      <c r="BC5" s="72" t="s">
        <v>95</v>
      </c>
      <c r="BD5" s="72" t="s">
        <v>96</v>
      </c>
      <c r="BE5" s="72" t="s">
        <v>91</v>
      </c>
      <c r="BF5" s="72" t="s">
        <v>86</v>
      </c>
      <c r="BG5" s="72" t="s">
        <v>87</v>
      </c>
      <c r="BH5" s="72" t="s">
        <v>88</v>
      </c>
      <c r="BI5" s="72" t="s">
        <v>89</v>
      </c>
      <c r="BJ5" s="72" t="s">
        <v>90</v>
      </c>
      <c r="BK5" s="72" t="s">
        <v>92</v>
      </c>
      <c r="BL5" s="72" t="s">
        <v>93</v>
      </c>
      <c r="BM5" s="72" t="s">
        <v>94</v>
      </c>
      <c r="BN5" s="72" t="s">
        <v>95</v>
      </c>
      <c r="BO5" s="72" t="s">
        <v>96</v>
      </c>
      <c r="BP5" s="72" t="s">
        <v>91</v>
      </c>
      <c r="BQ5" s="72" t="s">
        <v>86</v>
      </c>
      <c r="BR5" s="72" t="s">
        <v>87</v>
      </c>
      <c r="BS5" s="72" t="s">
        <v>88</v>
      </c>
      <c r="BT5" s="72" t="s">
        <v>89</v>
      </c>
      <c r="BU5" s="72" t="s">
        <v>90</v>
      </c>
      <c r="BV5" s="72" t="s">
        <v>92</v>
      </c>
      <c r="BW5" s="72" t="s">
        <v>93</v>
      </c>
      <c r="BX5" s="72" t="s">
        <v>94</v>
      </c>
      <c r="BY5" s="72" t="s">
        <v>95</v>
      </c>
      <c r="BZ5" s="72" t="s">
        <v>96</v>
      </c>
      <c r="CA5" s="72" t="s">
        <v>91</v>
      </c>
      <c r="CB5" s="72" t="s">
        <v>86</v>
      </c>
      <c r="CC5" s="72" t="s">
        <v>87</v>
      </c>
      <c r="CD5" s="72" t="s">
        <v>88</v>
      </c>
      <c r="CE5" s="72" t="s">
        <v>89</v>
      </c>
      <c r="CF5" s="72" t="s">
        <v>90</v>
      </c>
      <c r="CG5" s="72" t="s">
        <v>92</v>
      </c>
      <c r="CH5" s="72" t="s">
        <v>93</v>
      </c>
      <c r="CI5" s="72" t="s">
        <v>94</v>
      </c>
      <c r="CJ5" s="72" t="s">
        <v>95</v>
      </c>
      <c r="CK5" s="72" t="s">
        <v>96</v>
      </c>
      <c r="CL5" s="72" t="s">
        <v>91</v>
      </c>
      <c r="CM5" s="72" t="s">
        <v>86</v>
      </c>
      <c r="CN5" s="72" t="s">
        <v>87</v>
      </c>
      <c r="CO5" s="72" t="s">
        <v>88</v>
      </c>
      <c r="CP5" s="72" t="s">
        <v>89</v>
      </c>
      <c r="CQ5" s="72" t="s">
        <v>90</v>
      </c>
      <c r="CR5" s="72" t="s">
        <v>92</v>
      </c>
      <c r="CS5" s="72" t="s">
        <v>93</v>
      </c>
      <c r="CT5" s="72" t="s">
        <v>94</v>
      </c>
      <c r="CU5" s="72" t="s">
        <v>95</v>
      </c>
      <c r="CV5" s="72" t="s">
        <v>96</v>
      </c>
      <c r="CW5" s="72" t="s">
        <v>91</v>
      </c>
      <c r="CX5" s="72" t="s">
        <v>86</v>
      </c>
      <c r="CY5" s="72" t="s">
        <v>87</v>
      </c>
      <c r="CZ5" s="72" t="s">
        <v>88</v>
      </c>
      <c r="DA5" s="72" t="s">
        <v>89</v>
      </c>
      <c r="DB5" s="72" t="s">
        <v>90</v>
      </c>
      <c r="DC5" s="72" t="s">
        <v>92</v>
      </c>
      <c r="DD5" s="72" t="s">
        <v>93</v>
      </c>
      <c r="DE5" s="72" t="s">
        <v>94</v>
      </c>
      <c r="DF5" s="72" t="s">
        <v>95</v>
      </c>
      <c r="DG5" s="72" t="s">
        <v>96</v>
      </c>
      <c r="DH5" s="72" t="s">
        <v>91</v>
      </c>
      <c r="DI5" s="72" t="s">
        <v>86</v>
      </c>
      <c r="DJ5" s="72" t="s">
        <v>87</v>
      </c>
      <c r="DK5" s="72" t="s">
        <v>88</v>
      </c>
      <c r="DL5" s="72" t="s">
        <v>89</v>
      </c>
      <c r="DM5" s="72" t="s">
        <v>90</v>
      </c>
      <c r="DN5" s="72" t="s">
        <v>92</v>
      </c>
      <c r="DO5" s="72" t="s">
        <v>93</v>
      </c>
      <c r="DP5" s="72" t="s">
        <v>94</v>
      </c>
      <c r="DQ5" s="72" t="s">
        <v>95</v>
      </c>
      <c r="DR5" s="72" t="s">
        <v>96</v>
      </c>
      <c r="DS5" s="72" t="s">
        <v>91</v>
      </c>
      <c r="DT5" s="72" t="s">
        <v>86</v>
      </c>
      <c r="DU5" s="72" t="s">
        <v>87</v>
      </c>
      <c r="DV5" s="72" t="s">
        <v>88</v>
      </c>
      <c r="DW5" s="72" t="s">
        <v>89</v>
      </c>
      <c r="DX5" s="72" t="s">
        <v>90</v>
      </c>
      <c r="DY5" s="72" t="s">
        <v>92</v>
      </c>
      <c r="DZ5" s="72" t="s">
        <v>93</v>
      </c>
      <c r="EA5" s="72" t="s">
        <v>94</v>
      </c>
      <c r="EB5" s="72" t="s">
        <v>95</v>
      </c>
      <c r="EC5" s="72" t="s">
        <v>96</v>
      </c>
      <c r="ED5" s="72" t="s">
        <v>91</v>
      </c>
      <c r="EE5" s="72" t="s">
        <v>86</v>
      </c>
      <c r="EF5" s="72" t="s">
        <v>87</v>
      </c>
      <c r="EG5" s="72" t="s">
        <v>88</v>
      </c>
      <c r="EH5" s="72" t="s">
        <v>89</v>
      </c>
      <c r="EI5" s="72" t="s">
        <v>90</v>
      </c>
      <c r="EJ5" s="72" t="s">
        <v>92</v>
      </c>
      <c r="EK5" s="72" t="s">
        <v>93</v>
      </c>
      <c r="EL5" s="72" t="s">
        <v>94</v>
      </c>
      <c r="EM5" s="72" t="s">
        <v>95</v>
      </c>
      <c r="EN5" s="72" t="s">
        <v>96</v>
      </c>
      <c r="EO5" s="72" t="s">
        <v>91</v>
      </c>
    </row>
    <row r="6" spans="1:145" s="61" customFormat="1">
      <c r="A6" s="62" t="s">
        <v>97</v>
      </c>
      <c r="B6" s="67">
        <f t="shared" ref="B6:X6" si="1">B7</f>
        <v>2023</v>
      </c>
      <c r="C6" s="67">
        <f t="shared" si="1"/>
        <v>393070</v>
      </c>
      <c r="D6" s="67">
        <f t="shared" si="1"/>
        <v>47</v>
      </c>
      <c r="E6" s="67">
        <f t="shared" si="1"/>
        <v>17</v>
      </c>
      <c r="F6" s="67">
        <f t="shared" si="1"/>
        <v>4</v>
      </c>
      <c r="G6" s="67">
        <f t="shared" si="1"/>
        <v>0</v>
      </c>
      <c r="H6" s="67" t="str">
        <f t="shared" si="1"/>
        <v>高知県　芸西村</v>
      </c>
      <c r="I6" s="67" t="str">
        <f t="shared" si="1"/>
        <v>法非適用</v>
      </c>
      <c r="J6" s="67" t="str">
        <f t="shared" si="1"/>
        <v>下水道事業</v>
      </c>
      <c r="K6" s="67" t="str">
        <f t="shared" si="1"/>
        <v>特定環境保全公共下水道</v>
      </c>
      <c r="L6" s="67" t="str">
        <f t="shared" si="1"/>
        <v>D2</v>
      </c>
      <c r="M6" s="67" t="str">
        <f t="shared" si="1"/>
        <v>非設置</v>
      </c>
      <c r="N6" s="75" t="str">
        <f t="shared" si="1"/>
        <v>-</v>
      </c>
      <c r="O6" s="75" t="str">
        <f t="shared" si="1"/>
        <v>該当数値なし</v>
      </c>
      <c r="P6" s="75">
        <f t="shared" si="1"/>
        <v>91.41</v>
      </c>
      <c r="Q6" s="75">
        <f t="shared" si="1"/>
        <v>93.89</v>
      </c>
      <c r="R6" s="75">
        <f t="shared" si="1"/>
        <v>2200</v>
      </c>
      <c r="S6" s="75">
        <f t="shared" si="1"/>
        <v>3573</v>
      </c>
      <c r="T6" s="75">
        <f t="shared" si="1"/>
        <v>39.6</v>
      </c>
      <c r="U6" s="75">
        <f t="shared" si="1"/>
        <v>90.23</v>
      </c>
      <c r="V6" s="75">
        <f t="shared" si="1"/>
        <v>3277</v>
      </c>
      <c r="W6" s="75">
        <f t="shared" si="1"/>
        <v>1.2</v>
      </c>
      <c r="X6" s="75">
        <f t="shared" si="1"/>
        <v>2730.83</v>
      </c>
      <c r="Y6" s="83">
        <f t="shared" ref="Y6:AH6" si="2">IF(Y7="",NA(),Y7)</f>
        <v>99.66</v>
      </c>
      <c r="Z6" s="83">
        <f t="shared" si="2"/>
        <v>101.19</v>
      </c>
      <c r="AA6" s="83">
        <f t="shared" si="2"/>
        <v>97</v>
      </c>
      <c r="AB6" s="83">
        <f t="shared" si="2"/>
        <v>103.98</v>
      </c>
      <c r="AC6" s="83">
        <f t="shared" si="2"/>
        <v>100.48</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580.96</v>
      </c>
      <c r="BG6" s="83">
        <f t="shared" si="5"/>
        <v>565.97</v>
      </c>
      <c r="BH6" s="83">
        <f t="shared" si="5"/>
        <v>429.07</v>
      </c>
      <c r="BI6" s="83">
        <f t="shared" si="5"/>
        <v>338.3</v>
      </c>
      <c r="BJ6" s="83">
        <f t="shared" si="5"/>
        <v>320.88</v>
      </c>
      <c r="BK6" s="83">
        <f t="shared" si="5"/>
        <v>1206.79</v>
      </c>
      <c r="BL6" s="83">
        <f t="shared" si="5"/>
        <v>1258.43</v>
      </c>
      <c r="BM6" s="83">
        <f t="shared" si="5"/>
        <v>1163.75</v>
      </c>
      <c r="BN6" s="83">
        <f t="shared" si="5"/>
        <v>1195.47</v>
      </c>
      <c r="BO6" s="83">
        <f t="shared" si="5"/>
        <v>1168.69</v>
      </c>
      <c r="BP6" s="75" t="str">
        <f>IF(BP7="","",IF(BP7="-","【-】","【"&amp;SUBSTITUTE(TEXT(BP7,"#,##0.00"),"-","△")&amp;"】"))</f>
        <v>【1,156.82】</v>
      </c>
      <c r="BQ6" s="83">
        <f t="shared" ref="BQ6:BZ6" si="6">IF(BQ7="",NA(),BQ7)</f>
        <v>98.48</v>
      </c>
      <c r="BR6" s="83">
        <f t="shared" si="6"/>
        <v>94.47</v>
      </c>
      <c r="BS6" s="83">
        <f t="shared" si="6"/>
        <v>96.43</v>
      </c>
      <c r="BT6" s="83">
        <f t="shared" si="6"/>
        <v>97.5</v>
      </c>
      <c r="BU6" s="83">
        <f t="shared" si="6"/>
        <v>78.739999999999995</v>
      </c>
      <c r="BV6" s="83">
        <f t="shared" si="6"/>
        <v>71.84</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150</v>
      </c>
      <c r="CC6" s="83">
        <f t="shared" si="7"/>
        <v>150</v>
      </c>
      <c r="CD6" s="83">
        <f t="shared" si="7"/>
        <v>150</v>
      </c>
      <c r="CE6" s="83">
        <f t="shared" si="7"/>
        <v>150</v>
      </c>
      <c r="CF6" s="83">
        <f t="shared" si="7"/>
        <v>161.77000000000001</v>
      </c>
      <c r="CG6" s="83">
        <f t="shared" si="7"/>
        <v>228.47</v>
      </c>
      <c r="CH6" s="83">
        <f t="shared" si="7"/>
        <v>224.88</v>
      </c>
      <c r="CI6" s="83">
        <f t="shared" si="7"/>
        <v>228.64</v>
      </c>
      <c r="CJ6" s="83">
        <f t="shared" si="7"/>
        <v>239.46</v>
      </c>
      <c r="CK6" s="83">
        <f t="shared" si="7"/>
        <v>233.15</v>
      </c>
      <c r="CL6" s="75" t="str">
        <f>IF(CL7="","",IF(CL7="-","【-】","【"&amp;SUBSTITUTE(TEXT(CL7,"#,##0.00"),"-","△")&amp;"】"))</f>
        <v>【215.73】</v>
      </c>
      <c r="CM6" s="83">
        <f t="shared" ref="CM6:CV6" si="8">IF(CM7="",NA(),CM7)</f>
        <v>45.02</v>
      </c>
      <c r="CN6" s="83">
        <f t="shared" si="8"/>
        <v>41.6</v>
      </c>
      <c r="CO6" s="83">
        <f t="shared" si="8"/>
        <v>42.22</v>
      </c>
      <c r="CP6" s="83">
        <f t="shared" si="8"/>
        <v>40.799999999999997</v>
      </c>
      <c r="CQ6" s="83">
        <f t="shared" si="8"/>
        <v>41.42</v>
      </c>
      <c r="CR6" s="83">
        <f t="shared" si="8"/>
        <v>42.47</v>
      </c>
      <c r="CS6" s="83">
        <f t="shared" si="8"/>
        <v>42.4</v>
      </c>
      <c r="CT6" s="83">
        <f t="shared" si="8"/>
        <v>42.28</v>
      </c>
      <c r="CU6" s="83">
        <f t="shared" si="8"/>
        <v>41.06</v>
      </c>
      <c r="CV6" s="83">
        <f t="shared" si="8"/>
        <v>42.09</v>
      </c>
      <c r="CW6" s="75" t="str">
        <f>IF(CW7="","",IF(CW7="-","【-】","【"&amp;SUBSTITUTE(TEXT(CW7,"#,##0.00"),"-","△")&amp;"】"))</f>
        <v>【43.28】</v>
      </c>
      <c r="CX6" s="83">
        <f t="shared" ref="CX6:DG6" si="9">IF(CX7="",NA(),CX7)</f>
        <v>76.17</v>
      </c>
      <c r="CY6" s="83">
        <f t="shared" si="9"/>
        <v>76.739999999999995</v>
      </c>
      <c r="CZ6" s="83">
        <f t="shared" si="9"/>
        <v>77.25</v>
      </c>
      <c r="DA6" s="83">
        <f t="shared" si="9"/>
        <v>77.28</v>
      </c>
      <c r="DB6" s="83">
        <f t="shared" si="9"/>
        <v>77.510000000000005</v>
      </c>
      <c r="DC6" s="83">
        <f t="shared" si="9"/>
        <v>83.75</v>
      </c>
      <c r="DD6" s="83">
        <f t="shared" si="9"/>
        <v>84.19</v>
      </c>
      <c r="DE6" s="83">
        <f t="shared" si="9"/>
        <v>84.34</v>
      </c>
      <c r="DF6" s="83">
        <f t="shared" si="9"/>
        <v>84.34</v>
      </c>
      <c r="DG6" s="83">
        <f t="shared" si="9"/>
        <v>84.73</v>
      </c>
      <c r="DH6" s="75" t="str">
        <f>IF(DH7="","",IF(DH7="-","【-】","【"&amp;SUBSTITUTE(TEXT(DH7,"#,##0.00"),"-","△")&amp;"】"))</f>
        <v>【86.21】</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8.e-002</v>
      </c>
      <c r="EN6" s="83">
        <f t="shared" si="12"/>
        <v>6.e-002</v>
      </c>
      <c r="EO6" s="75" t="str">
        <f>IF(EO7="","",IF(EO7="-","【-】","【"&amp;SUBSTITUTE(TEXT(EO7,"#,##0.00"),"-","△")&amp;"】"))</f>
        <v>【0.11】</v>
      </c>
    </row>
    <row r="7" spans="1:145" s="61" customFormat="1">
      <c r="A7" s="62"/>
      <c r="B7" s="68">
        <v>2023</v>
      </c>
      <c r="C7" s="68">
        <v>393070</v>
      </c>
      <c r="D7" s="68">
        <v>47</v>
      </c>
      <c r="E7" s="68">
        <v>17</v>
      </c>
      <c r="F7" s="68">
        <v>4</v>
      </c>
      <c r="G7" s="68">
        <v>0</v>
      </c>
      <c r="H7" s="68" t="s">
        <v>58</v>
      </c>
      <c r="I7" s="68" t="s">
        <v>98</v>
      </c>
      <c r="J7" s="68" t="s">
        <v>99</v>
      </c>
      <c r="K7" s="68" t="s">
        <v>15</v>
      </c>
      <c r="L7" s="68" t="s">
        <v>100</v>
      </c>
      <c r="M7" s="68" t="s">
        <v>101</v>
      </c>
      <c r="N7" s="76" t="s">
        <v>39</v>
      </c>
      <c r="O7" s="76" t="s">
        <v>102</v>
      </c>
      <c r="P7" s="76">
        <v>91.41</v>
      </c>
      <c r="Q7" s="76">
        <v>93.89</v>
      </c>
      <c r="R7" s="76">
        <v>2200</v>
      </c>
      <c r="S7" s="76">
        <v>3573</v>
      </c>
      <c r="T7" s="76">
        <v>39.6</v>
      </c>
      <c r="U7" s="76">
        <v>90.23</v>
      </c>
      <c r="V7" s="76">
        <v>3277</v>
      </c>
      <c r="W7" s="76">
        <v>1.2</v>
      </c>
      <c r="X7" s="76">
        <v>2730.83</v>
      </c>
      <c r="Y7" s="76">
        <v>99.66</v>
      </c>
      <c r="Z7" s="76">
        <v>101.19</v>
      </c>
      <c r="AA7" s="76">
        <v>97</v>
      </c>
      <c r="AB7" s="76">
        <v>103.98</v>
      </c>
      <c r="AC7" s="76">
        <v>100.48</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580.96</v>
      </c>
      <c r="BG7" s="76">
        <v>565.97</v>
      </c>
      <c r="BH7" s="76">
        <v>429.07</v>
      </c>
      <c r="BI7" s="76">
        <v>338.3</v>
      </c>
      <c r="BJ7" s="76">
        <v>320.88</v>
      </c>
      <c r="BK7" s="76">
        <v>1206.79</v>
      </c>
      <c r="BL7" s="76">
        <v>1258.43</v>
      </c>
      <c r="BM7" s="76">
        <v>1163.75</v>
      </c>
      <c r="BN7" s="76">
        <v>1195.47</v>
      </c>
      <c r="BO7" s="76">
        <v>1168.69</v>
      </c>
      <c r="BP7" s="76">
        <v>1156.82</v>
      </c>
      <c r="BQ7" s="76">
        <v>98.48</v>
      </c>
      <c r="BR7" s="76">
        <v>94.47</v>
      </c>
      <c r="BS7" s="76">
        <v>96.43</v>
      </c>
      <c r="BT7" s="76">
        <v>97.5</v>
      </c>
      <c r="BU7" s="76">
        <v>78.739999999999995</v>
      </c>
      <c r="BV7" s="76">
        <v>71.84</v>
      </c>
      <c r="BW7" s="76">
        <v>73.36</v>
      </c>
      <c r="BX7" s="76">
        <v>72.599999999999994</v>
      </c>
      <c r="BY7" s="76">
        <v>69.430000000000007</v>
      </c>
      <c r="BZ7" s="76">
        <v>70.709999999999994</v>
      </c>
      <c r="CA7" s="76">
        <v>75.33</v>
      </c>
      <c r="CB7" s="76">
        <v>150</v>
      </c>
      <c r="CC7" s="76">
        <v>150</v>
      </c>
      <c r="CD7" s="76">
        <v>150</v>
      </c>
      <c r="CE7" s="76">
        <v>150</v>
      </c>
      <c r="CF7" s="76">
        <v>161.77000000000001</v>
      </c>
      <c r="CG7" s="76">
        <v>228.47</v>
      </c>
      <c r="CH7" s="76">
        <v>224.88</v>
      </c>
      <c r="CI7" s="76">
        <v>228.64</v>
      </c>
      <c r="CJ7" s="76">
        <v>239.46</v>
      </c>
      <c r="CK7" s="76">
        <v>233.15</v>
      </c>
      <c r="CL7" s="76">
        <v>215.73</v>
      </c>
      <c r="CM7" s="76">
        <v>45.02</v>
      </c>
      <c r="CN7" s="76">
        <v>41.6</v>
      </c>
      <c r="CO7" s="76">
        <v>42.22</v>
      </c>
      <c r="CP7" s="76">
        <v>40.799999999999997</v>
      </c>
      <c r="CQ7" s="76">
        <v>41.42</v>
      </c>
      <c r="CR7" s="76">
        <v>42.47</v>
      </c>
      <c r="CS7" s="76">
        <v>42.4</v>
      </c>
      <c r="CT7" s="76">
        <v>42.28</v>
      </c>
      <c r="CU7" s="76">
        <v>41.06</v>
      </c>
      <c r="CV7" s="76">
        <v>42.09</v>
      </c>
      <c r="CW7" s="76">
        <v>43.28</v>
      </c>
      <c r="CX7" s="76">
        <v>76.17</v>
      </c>
      <c r="CY7" s="76">
        <v>76.739999999999995</v>
      </c>
      <c r="CZ7" s="76">
        <v>77.25</v>
      </c>
      <c r="DA7" s="76">
        <v>77.28</v>
      </c>
      <c r="DB7" s="76">
        <v>77.510000000000005</v>
      </c>
      <c r="DC7" s="76">
        <v>83.75</v>
      </c>
      <c r="DD7" s="76">
        <v>84.19</v>
      </c>
      <c r="DE7" s="76">
        <v>84.34</v>
      </c>
      <c r="DF7" s="76">
        <v>84.34</v>
      </c>
      <c r="DG7" s="76">
        <v>84.73</v>
      </c>
      <c r="DH7" s="76">
        <v>86.21</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0.36</v>
      </c>
      <c r="EK7" s="76">
        <v>0.39</v>
      </c>
      <c r="EL7" s="76">
        <v>0.1</v>
      </c>
      <c r="EM7" s="76">
        <v>8.e-002</v>
      </c>
      <c r="EN7" s="76">
        <v>6.e-002</v>
      </c>
      <c r="EO7" s="76">
        <v>0.11</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2025-01-24T07:31:56Z</dcterms:created>
  <dcterms:modified xsi:type="dcterms:W3CDTF">2025-02-26T04:57:58Z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2025-02-26T04:57:58Z</vt:filetime>
  </property>
</Properties>
</file>