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motoyama228\Desktop\"/>
    </mc:Choice>
  </mc:AlternateContent>
  <xr:revisionPtr revIDLastSave="0" documentId="8_{97F2D1BC-D6D5-49FA-933D-0EB9A614677D}" xr6:coauthVersionLast="45" xr6:coauthVersionMax="45" xr10:uidLastSave="{00000000-0000-0000-0000-000000000000}"/>
  <workbookProtection workbookAlgorithmName="SHA-512" workbookHashValue="2XR84O9sfr1/IeF4DZ8Fcz6K58nXyiq/Zu/RAncj+0Qi2157MDlTtSlViYXM0eJsK/snZSeMubNB001bUXX2Hg==" workbookSaltValue="DQRqcajqqVBKDEtJ1B/Ai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AL10" i="4"/>
  <c r="W10" i="4"/>
  <c r="B10" i="4"/>
  <c r="BB8" i="4"/>
  <c r="AT8" i="4"/>
  <c r="AL8" i="4"/>
  <c r="I8" i="4"/>
  <c r="B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<sst xmlns="http://schemas.openxmlformats.org/spreadsheetml/2006/main" count="233" uniqueCount="116">
  <si>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</si>
  <si>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</si>
  <si>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</si>
  <si>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</si>
  <si>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</si>
  <si>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</si>
  <si>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</si>
  <si>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</si>
  <si>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</si>
  <si>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</si>
  <si>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</si>
  <si>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</si>
  <si>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</si>
  <si>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</si>
  <si>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</si>
  <si>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</si>
  <si>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</si>
  <si>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</si>
  <si>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</si>
  <si>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</si>
  <si>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</si>
  <si>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</si>
  <si>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</si>
  <si>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</si>
  <si>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</si>
  <si>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</si>
  <si>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</si>
  <si>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</si>
  <si>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</si>
  <si>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</si>
  <si>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</si>
  <si>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</si>
  <si>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</si>
  <si>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</si>
  <si>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</si>
  <si>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</si>
  <si>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</si>
  <si>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</si>
  <si>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</si>
  <si>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</si>
  <si>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</si>
  <si>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</si>
  <si>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</si>
  <si>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</si>
  <si>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</si>
  <si>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</si>
  <si>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</si>
  <si>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</si>
  <si>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</si>
  <si>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</si>
  <si>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</si>
  <si>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</si>
  <si>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</si>
  <si>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</si>
  <si>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</si>
  <si>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</si>
  <si>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</si>
  <si>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</si>
  <si>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</si>
  <si>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</si>
  <si>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</si>
  <si>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</si>
  <si>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</si>
  <si>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</si>
  <si>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</si>
  <si>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</si>
  <si>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</si>
  <si>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</si>
  <si>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</si>
  <si>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</si>
  <si>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</si>
  <si>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</si>
  <si>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</si>
  <si>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</si>
  <si>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</si>
  <si>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</si>
  <si>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</si>
  <si>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</si>
  <si>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</si>
  <si>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</si>
  <si>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</si>
  <si>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</si>
  <si>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</si>
  <si>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</si>
  <si>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</si>
  <si>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</si>
  <si>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</si>
  <si>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</si>
  <si>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</si>
  <si>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</si>
  <si>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</si>
  <si>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</si>
  <si>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</si>
  <si>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</si>
  <si>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</si>
  <si>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</si>
  <si>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本山町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</si>
  <si>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</si>
  <si>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</si>
  <si>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</si>
  <si>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</si>
  <si>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</si>
  <si>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</si>
  <si>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</si>
  <si>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</si>
  <si>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</si>
  <si>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</si>
  <si>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</si>
  <si>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</si>
  <si>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</si>
  <si>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</si>
  <si>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</si>
  <si>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</si>
  <si>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平成24年度に行った簡易水道の施設統合では、耐震管を採用し、導水、送水、配水管を10㎞強更新しています。平成30年度からは、老朽化した配水管・電気設備等の更新を実施していますが、未更新の地域もあり、順次計画的に更新していく必要があります。R5年度にはBCP（業務継続計画）を策定し、施設及び管路の耐震性を測定し、現状を把握しました。耐震性を有していない施設や地震後の復旧計画、給水継続を総合的に判断していきます。また、R7年にはこれらの施設の更新計画をアセットマネジメントで策定し、優先順位を付けた施設更新を検討していきます。</t>
    <phoneticPr fontId="4"/>
  </si>
  <si>
    <t>平成26年度から平成28年度にかけて、水道料金の改定を行い、収益的収支比率は大きく改善されてきましたが、今後、人口増加は見込まれず、給水収益の増加が期待できないと考えられます。また、過去５年間の水道料金の収入額は人口減少と比較しても著しい減少傾向にはないことから、ある時期を境に一気に落ち込むことが発生すると見込んでいます。それに加えて、過去の大型事業による事業債の償還が始まり、経営への影響が出始めています。
安定した事業運営を維持していく為、令和6年度から公営企業会計の法適用化を実施しています。令和7年度にはストックマネジメントを用いた施設の更新計画を長期的な経営目線での施設規模の縮小・経費削減に向けた取組や管路及び施設の更新を将来試算と経営収支の見通しを踏まえ、サービス向上に努めていきます。</t>
    <phoneticPr fontId="4"/>
  </si>
  <si>
    <t>【経営の健全性について】
①収益的収支比率
平成26年度から平成28年度にかけて段階的に水道料金改定を行い、経営が改善されてきています。令和元年以降は、公営企業会計移行に伴う経費の増加しています。また、令和５年度は前年度と同じく施設の突発的な修繕が発生したことから数値が平均値以下となっており、今後は料金改定などの抜本的な経営改善策を講じる必要があります。
⑤料金回収率
過去の耐震管布設替え事業による事業債償還額等の増加に伴い、給水原価の上昇を受け、平成30年度以降低下傾向にあります。今後は給水原価の低減と併せて料金改定など収入増加対策の必要があります。
⑥給水原価
事業債償還額等の増加及び物価上昇の影響を受け、給水原価が上昇しています。
【経営の効率性】
過去に布設替え工事時に止水した旧管からの不表現漏水が複数発生しており、表現漏水となる期間まで日数を要することから有収率が低下傾向にあります。また、布設替えが完了していない地域もあり、災害に強く持続可能な水道システムの構築に向け、今後も引き続き布設替工事や漏水修繕を継続的に実施しながら、有収率の向上を図っていく必要があります。</t>
    <rPh sb="147" eb="149">
      <t>コンゴ</t>
    </rPh>
    <rPh sb="244" eb="24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</si>
</sst>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1.74</c:v>
                </c:pt>
                <c:pt idx="1">
                  <c:v>2.31</c:v>
                </c:pt>
                <c:pt idx="2">
                  <c:v>2.4</c:v>
                </c:pt>
                <c:pt idx="3">
                  <c:v>2.84</c:v>
                </c:pt>
                <c:pt idx="4">
                  <c:v>3.8</c:v>
                </c:pt>
              </c:numCache>
            </c:numRef>
          </c:val>
          <c:extLst>
            <c:ext xmlns:c16="http://schemas.microsoft.com/office/drawing/2014/chart" uri="{C3380CC4-5D6E-409C-BE32-E72D297353CC}">
              <c16:uniqueId val="{00000000-BFCA-4E4A-8AAA-2B5B8A19B5B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BFCA-4E4A-8AAA-2B5B8A19B5B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52.62</c:v>
                </c:pt>
                <c:pt idx="1">
                  <c:v>72.2</c:v>
                </c:pt>
                <c:pt idx="2">
                  <c:v>71.489999999999995</c:v>
                </c:pt>
                <c:pt idx="3">
                  <c:v>73.400000000000006</c:v>
                </c:pt>
                <c:pt idx="4">
                  <c:v>75.760000000000005</c:v>
                </c:pt>
              </c:numCache>
            </c:numRef>
          </c:val>
          <c:extLst>
            <c:ext xmlns:c16="http://schemas.microsoft.com/office/drawing/2014/chart" uri="{C3380CC4-5D6E-409C-BE32-E72D297353CC}">
              <c16:uniqueId val="{00000000-B564-450C-BDD3-A9D894B3727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B564-450C-BDD3-A9D894B3727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75.959999999999994</c:v>
                </c:pt>
                <c:pt idx="1">
                  <c:v>58.77</c:v>
                </c:pt>
                <c:pt idx="2">
                  <c:v>56.08</c:v>
                </c:pt>
                <c:pt idx="3">
                  <c:v>55.38</c:v>
                </c:pt>
                <c:pt idx="4">
                  <c:v>51.05</c:v>
                </c:pt>
              </c:numCache>
            </c:numRef>
          </c:val>
          <c:extLst>
            <c:ext xmlns:c16="http://schemas.microsoft.com/office/drawing/2014/chart" uri="{C3380CC4-5D6E-409C-BE32-E72D297353CC}">
              <c16:uniqueId val="{00000000-73DB-4B68-898F-9C60D5724C1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73DB-4B68-898F-9C60D5724C1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79.58</c:v>
                </c:pt>
                <c:pt idx="1">
                  <c:v>94.7</c:v>
                </c:pt>
                <c:pt idx="2">
                  <c:v>79.650000000000006</c:v>
                </c:pt>
                <c:pt idx="3">
                  <c:v>68.31</c:v>
                </c:pt>
                <c:pt idx="4">
                  <c:v>59.03</c:v>
                </c:pt>
              </c:numCache>
            </c:numRef>
          </c:val>
          <c:extLst>
            <c:ext xmlns:c16="http://schemas.microsoft.com/office/drawing/2014/chart" uri="{C3380CC4-5D6E-409C-BE32-E72D297353CC}">
              <c16:uniqueId val="{00000000-D83F-4D1F-8EA2-B830D8598BD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D83F-4D1F-8EA2-B830D8598BD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0-46CB-B5B4-99EC8629009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0-46CB-B5B4-99EC8629009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F-4B6C-8A65-A5997A0A8DA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F-4B6C-8A65-A5997A0A8DA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1-4A70-A7E8-8EB1EB05159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1-4A70-A7E8-8EB1EB05159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E-4BC2-83BC-33820374C5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E-4BC2-83BC-33820374C5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1852.31</c:v>
                </c:pt>
                <c:pt idx="1">
                  <c:v>1771.52</c:v>
                </c:pt>
                <c:pt idx="2">
                  <c:v>1802.19</c:v>
                </c:pt>
                <c:pt idx="3">
                  <c:v>1728.97</c:v>
                </c:pt>
                <c:pt idx="4">
                  <c:v>1766.46</c:v>
                </c:pt>
              </c:numCache>
            </c:numRef>
          </c:val>
          <c:extLst>
            <c:ext xmlns:c16="http://schemas.microsoft.com/office/drawing/2014/chart" uri="{C3380CC4-5D6E-409C-BE32-E72D297353CC}">
              <c16:uniqueId val="{00000000-BF75-469E-B31B-635AF10C75D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BF75-469E-B31B-635AF10C75D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65.48</c:v>
                </c:pt>
                <c:pt idx="1">
                  <c:v>80.040000000000006</c:v>
                </c:pt>
                <c:pt idx="2">
                  <c:v>72.67</c:v>
                </c:pt>
                <c:pt idx="3">
                  <c:v>57.88</c:v>
                </c:pt>
                <c:pt idx="4">
                  <c:v>54.63</c:v>
                </c:pt>
              </c:numCache>
            </c:numRef>
          </c:val>
          <c:extLst>
            <c:ext xmlns:c16="http://schemas.microsoft.com/office/drawing/2014/chart" uri="{C3380CC4-5D6E-409C-BE32-E72D297353CC}">
              <c16:uniqueId val="{00000000-BFF7-43DC-A13F-5AA8139B9C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BFF7-43DC-A13F-5AA8139B9C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256.83999999999997</c:v>
                </c:pt>
                <c:pt idx="1">
                  <c:v>204.92</c:v>
                </c:pt>
                <c:pt idx="2">
                  <c:v>236.42</c:v>
                </c:pt>
                <c:pt idx="3">
                  <c:v>298.02</c:v>
                </c:pt>
                <c:pt idx="4">
                  <c:v>312.18</c:v>
                </c:pt>
              </c:numCache>
            </c:numRef>
          </c:val>
          <c:extLst>
            <c:ext xmlns:c16="http://schemas.microsoft.com/office/drawing/2014/chart" uri="{C3380CC4-5D6E-409C-BE32-E72D297353CC}">
              <c16:uniqueId val="{00000000-9AD1-436B-9680-5DA19B77687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9AD1-436B-9680-5DA19B77687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高知県　本山町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3206</v>
      </c>
      <c r="AM8" s="59"/>
      <c r="AN8" s="59"/>
      <c r="AO8" s="59"/>
      <c r="AP8" s="59"/>
      <c r="AQ8" s="59"/>
      <c r="AR8" s="59"/>
      <c r="AS8" s="59"/>
      <c r="AT8" s="35">
        <f>データ!$S$6</f>
        <v>134.22</v>
      </c>
      <c r="AU8" s="35"/>
      <c r="AV8" s="35"/>
      <c r="AW8" s="35"/>
      <c r="AX8" s="35"/>
      <c r="AY8" s="35"/>
      <c r="AZ8" s="35"/>
      <c r="BA8" s="35"/>
      <c r="BB8" s="35">
        <f>データ!$T$6</f>
        <v>23.89</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84.7</v>
      </c>
      <c r="Q10" s="35"/>
      <c r="R10" s="35"/>
      <c r="S10" s="35"/>
      <c r="T10" s="35"/>
      <c r="U10" s="35"/>
      <c r="V10" s="35"/>
      <c r="W10" s="59">
        <f>データ!$Q$6</f>
        <v>2680</v>
      </c>
      <c r="X10" s="59"/>
      <c r="Y10" s="59"/>
      <c r="Z10" s="59"/>
      <c r="AA10" s="59"/>
      <c r="AB10" s="59"/>
      <c r="AC10" s="59"/>
      <c r="AD10" s="2"/>
      <c r="AE10" s="2"/>
      <c r="AF10" s="2"/>
      <c r="AG10" s="2"/>
      <c r="AH10" s="2"/>
      <c r="AI10" s="2"/>
      <c r="AJ10" s="2"/>
      <c r="AK10" s="2"/>
      <c r="AL10" s="59">
        <f>データ!$U$6</f>
        <v>2697</v>
      </c>
      <c r="AM10" s="59"/>
      <c r="AN10" s="59"/>
      <c r="AO10" s="59"/>
      <c r="AP10" s="59"/>
      <c r="AQ10" s="59"/>
      <c r="AR10" s="59"/>
      <c r="AS10" s="59"/>
      <c r="AT10" s="35">
        <f>データ!$V$6</f>
        <v>10.95</v>
      </c>
      <c r="AU10" s="35"/>
      <c r="AV10" s="35"/>
      <c r="AW10" s="35"/>
      <c r="AX10" s="35"/>
      <c r="AY10" s="35"/>
      <c r="AZ10" s="35"/>
      <c r="BA10" s="35"/>
      <c r="BB10" s="35">
        <f>データ!$W$6</f>
        <v>246.3</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113</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kzf/gPt/ey8cu9ZZwZgl4C2UYCUV3umMo3x/vr9JileXF+UnCJQwHsFrGQtM6m4W+YHdmWEPGkZAwQgR65yYgg==" saltValue="TZYHMb0MbpFhgjP8lLns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393410</v>
      </c>
      <c r="D6" s="20">
        <f t="shared" si="3"/>
        <v>47</v>
      </c>
      <c r="E6" s="20">
        <f t="shared" si="3"/>
        <v>1</v>
      </c>
      <c r="F6" s="20">
        <f t="shared" si="3"/>
        <v>0</v>
      </c>
      <c r="G6" s="20">
        <f t="shared" si="3"/>
        <v>0</v>
      </c>
      <c r="H6" s="20" t="str">
        <f t="shared" si="3"/>
        <v>高知県　本山町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84.7</v>
      </c>
      <c r="Q6" s="21">
        <f t="shared" si="3"/>
        <v>2680</v>
      </c>
      <c r="R6" s="21">
        <f t="shared" si="3"/>
        <v>3206</v>
      </c>
      <c r="S6" s="21">
        <f t="shared" si="3"/>
        <v>134.22</v>
      </c>
      <c r="T6" s="21">
        <f t="shared" si="3"/>
        <v>23.89</v>
      </c>
      <c r="U6" s="21">
        <f t="shared" si="3"/>
        <v>2697</v>
      </c>
      <c r="V6" s="21">
        <f t="shared" si="3"/>
        <v>10.95</v>
      </c>
      <c r="W6" s="21">
        <f t="shared" si="3"/>
        <v>246.3</v>
      </c>
      <c r="X6" s="22">
        <f>IF(X7="",NA(),X7)</f>
        <v>79.58</v>
      </c>
      <c r="Y6" s="22">
        <f t="shared" ref="Y6:AG6" si="4">IF(Y7="",NA(),Y7)</f>
        <v>94.7</v>
      </c>
      <c r="Z6" s="22">
        <f t="shared" si="4"/>
        <v>79.650000000000006</v>
      </c>
      <c r="AA6" s="22">
        <f t="shared" si="4"/>
        <v>68.31</v>
      </c>
      <c r="AB6" s="22">
        <f t="shared" si="4"/>
        <v>59.03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1852.31</v>
      </c>
      <c r="BF6" s="22">
        <f t="shared" ref="BF6:BN6" si="7">IF(BF7="",NA(),BF7)</f>
        <v>1771.52</v>
      </c>
      <c r="BG6" s="22">
        <f t="shared" si="7"/>
        <v>1802.19</v>
      </c>
      <c r="BH6" s="22">
        <f t="shared" si="7"/>
        <v>1728.97</v>
      </c>
      <c r="BI6" s="22">
        <f t="shared" si="7"/>
        <v>1766.46</v>
      </c>
      <c r="BJ6" s="22">
        <f t="shared" si="7"/>
        <v>1018.52</v>
      </c>
      <c r="BK6" s="22">
        <f t="shared" si="7"/>
        <v>949.61</v>
      </c>
      <c r="BL6" s="22">
        <f t="shared" si="7"/>
        <v>918.84</v>
      </c>
      <c r="BM6" s="22">
        <f t="shared" si="7"/>
        <v>955.49</v>
      </c>
      <c r="BN6" s="22">
        <f t="shared" si="7"/>
        <v>1017.9</v>
      </c>
      <c r="BO6" s="21" t="str">
        <f>IF(BO7="","",IF(BO7="-","【-】","【"&amp;SUBSTITUTE(TEXT(BO7,"#,##0.00"),"-","△")&amp;"】"))</f>
        <v>【1,045.20】</v>
      </c>
      <c r="BP6" s="22">
        <f>IF(BP7="",NA(),BP7)</f>
        <v>65.48</v>
      </c>
      <c r="BQ6" s="22">
        <f t="shared" ref="BQ6:BY6" si="8">IF(BQ7="",NA(),BQ7)</f>
        <v>80.040000000000006</v>
      </c>
      <c r="BR6" s="22">
        <f t="shared" si="8"/>
        <v>72.67</v>
      </c>
      <c r="BS6" s="22">
        <f t="shared" si="8"/>
        <v>57.88</v>
      </c>
      <c r="BT6" s="22">
        <f t="shared" si="8"/>
        <v>54.63</v>
      </c>
      <c r="BU6" s="22">
        <f t="shared" si="8"/>
        <v>58.79</v>
      </c>
      <c r="BV6" s="22">
        <f t="shared" si="8"/>
        <v>58.41</v>
      </c>
      <c r="BW6" s="22">
        <f t="shared" si="8"/>
        <v>58.27</v>
      </c>
      <c r="BX6" s="22">
        <f t="shared" si="8"/>
        <v>55.15</v>
      </c>
      <c r="BY6" s="22">
        <f t="shared" si="8"/>
        <v>53.95</v>
      </c>
      <c r="BZ6" s="21" t="str">
        <f>IF(BZ7="","",IF(BZ7="-","【-】","【"&amp;SUBSTITUTE(TEXT(BZ7,"#,##0.00"),"-","△")&amp;"】"))</f>
        <v>【49.51】</v>
      </c>
      <c r="CA6" s="22">
        <f>IF(CA7="",NA(),CA7)</f>
        <v>256.83999999999997</v>
      </c>
      <c r="CB6" s="22">
        <f t="shared" ref="CB6:CJ6" si="9">IF(CB7="",NA(),CB7)</f>
        <v>204.92</v>
      </c>
      <c r="CC6" s="22">
        <f t="shared" si="9"/>
        <v>236.42</v>
      </c>
      <c r="CD6" s="22">
        <f t="shared" si="9"/>
        <v>298.02</v>
      </c>
      <c r="CE6" s="22">
        <f t="shared" si="9"/>
        <v>312.18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52.62</v>
      </c>
      <c r="CM6" s="22">
        <f t="shared" ref="CM6:CU6" si="10">IF(CM7="",NA(),CM7)</f>
        <v>72.2</v>
      </c>
      <c r="CN6" s="22">
        <f t="shared" si="10"/>
        <v>71.489999999999995</v>
      </c>
      <c r="CO6" s="22">
        <f t="shared" si="10"/>
        <v>73.400000000000006</v>
      </c>
      <c r="CP6" s="22">
        <f t="shared" si="10"/>
        <v>75.760000000000005</v>
      </c>
      <c r="CQ6" s="22">
        <f t="shared" si="10"/>
        <v>56.04</v>
      </c>
      <c r="CR6" s="22">
        <f t="shared" si="10"/>
        <v>58.52</v>
      </c>
      <c r="CS6" s="22">
        <f t="shared" si="10"/>
        <v>58.88</v>
      </c>
      <c r="CT6" s="22">
        <f t="shared" si="10"/>
        <v>58.16</v>
      </c>
      <c r="CU6" s="22">
        <f t="shared" si="10"/>
        <v>55.9</v>
      </c>
      <c r="CV6" s="21" t="str">
        <f>IF(CV7="","",IF(CV7="-","【-】","【"&amp;SUBSTITUTE(TEXT(CV7,"#,##0.00"),"-","△")&amp;"】"))</f>
        <v>【55.00】</v>
      </c>
      <c r="CW6" s="22">
        <f>IF(CW7="",NA(),CW7)</f>
        <v>75.959999999999994</v>
      </c>
      <c r="CX6" s="22">
        <f t="shared" ref="CX6:DF6" si="11">IF(CX7="",NA(),CX7)</f>
        <v>58.77</v>
      </c>
      <c r="CY6" s="22">
        <f t="shared" si="11"/>
        <v>56.08</v>
      </c>
      <c r="CZ6" s="22">
        <f t="shared" si="11"/>
        <v>55.38</v>
      </c>
      <c r="DA6" s="22">
        <f t="shared" si="11"/>
        <v>51.05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1.74</v>
      </c>
      <c r="EE6" s="22">
        <f t="shared" ref="EE6:EM6" si="14">IF(EE7="",NA(),EE7)</f>
        <v>2.31</v>
      </c>
      <c r="EF6" s="22">
        <f t="shared" si="14"/>
        <v>2.4</v>
      </c>
      <c r="EG6" s="22">
        <f t="shared" si="14"/>
        <v>2.84</v>
      </c>
      <c r="EH6" s="22">
        <f t="shared" si="14"/>
        <v>3.8</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393410</v>
      </c>
      <c r="D7" s="24">
        <v>47</v>
      </c>
      <c r="E7" s="24">
        <v>1</v>
      </c>
      <c r="F7" s="24">
        <v>0</v>
      </c>
      <c r="G7" s="24">
        <v>0</v>
      </c>
      <c r="H7" s="24" t="s">
        <v>96</v>
      </c>
      <c r="I7" s="24" t="s">
        <v>97</v>
      </c>
      <c r="J7" s="24" t="s">
        <v>98</v>
      </c>
      <c r="K7" s="24" t="s">
        <v>99</v>
      </c>
      <c r="L7" s="24" t="s">
        <v>100</v>
      </c>
      <c r="M7" s="24" t="s">
        <v>101</v>
      </c>
      <c r="N7" s="25" t="s">
        <v>102</v>
      </c>
      <c r="O7" s="25" t="s">
        <v>103</v>
      </c>
      <c r="P7" s="25">
        <v>84.7</v>
      </c>
      <c r="Q7" s="25">
        <v>2680</v>
      </c>
      <c r="R7" s="25">
        <v>3206</v>
      </c>
      <c r="S7" s="25">
        <v>134.22</v>
      </c>
      <c r="T7" s="25">
        <v>23.89</v>
      </c>
      <c r="U7" s="25">
        <v>2697</v>
      </c>
      <c r="V7" s="25">
        <v>10.95</v>
      </c>
      <c r="W7" s="25">
        <v>246.3</v>
      </c>
      <c r="X7" s="25">
        <v>79.58</v>
      </c>
      <c r="Y7" s="25">
        <v>94.7</v>
      </c>
      <c r="Z7" s="25">
        <v>79.650000000000006</v>
      </c>
      <c r="AA7" s="25">
        <v>68.31</v>
      </c>
      <c r="AB7" s="25">
        <v>59.03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1852.31</v>
      </c>
      <c r="BF7" s="25">
        <v>1771.52</v>
      </c>
      <c r="BG7" s="25">
        <v>1802.19</v>
      </c>
      <c r="BH7" s="25">
        <v>1728.97</v>
      </c>
      <c r="BI7" s="25">
        <v>1766.46</v>
      </c>
      <c r="BJ7" s="25">
        <v>1018.52</v>
      </c>
      <c r="BK7" s="25">
        <v>949.61</v>
      </c>
      <c r="BL7" s="25">
        <v>918.84</v>
      </c>
      <c r="BM7" s="25">
        <v>955.49</v>
      </c>
      <c r="BN7" s="25">
        <v>1017.9</v>
      </c>
      <c r="BO7" s="25">
        <v>1045.2</v>
      </c>
      <c r="BP7" s="25">
        <v>65.48</v>
      </c>
      <c r="BQ7" s="25">
        <v>80.040000000000006</v>
      </c>
      <c r="BR7" s="25">
        <v>72.67</v>
      </c>
      <c r="BS7" s="25">
        <v>57.88</v>
      </c>
      <c r="BT7" s="25">
        <v>54.63</v>
      </c>
      <c r="BU7" s="25">
        <v>58.79</v>
      </c>
      <c r="BV7" s="25">
        <v>58.41</v>
      </c>
      <c r="BW7" s="25">
        <v>58.27</v>
      </c>
      <c r="BX7" s="25">
        <v>55.15</v>
      </c>
      <c r="BY7" s="25">
        <v>53.95</v>
      </c>
      <c r="BZ7" s="25">
        <v>49.51</v>
      </c>
      <c r="CA7" s="25">
        <v>256.83999999999997</v>
      </c>
      <c r="CB7" s="25">
        <v>204.92</v>
      </c>
      <c r="CC7" s="25">
        <v>236.42</v>
      </c>
      <c r="CD7" s="25">
        <v>298.02</v>
      </c>
      <c r="CE7" s="25">
        <v>312.18</v>
      </c>
      <c r="CF7" s="25">
        <v>298.25</v>
      </c>
      <c r="CG7" s="25">
        <v>303.27999999999997</v>
      </c>
      <c r="CH7" s="25">
        <v>303.81</v>
      </c>
      <c r="CI7" s="25">
        <v>310.26</v>
      </c>
      <c r="CJ7" s="25">
        <v>318.99</v>
      </c>
      <c r="CK7" s="25">
        <v>317.14</v>
      </c>
      <c r="CL7" s="25">
        <v>52.62</v>
      </c>
      <c r="CM7" s="25">
        <v>72.2</v>
      </c>
      <c r="CN7" s="25">
        <v>71.489999999999995</v>
      </c>
      <c r="CO7" s="25">
        <v>73.400000000000006</v>
      </c>
      <c r="CP7" s="25">
        <v>75.760000000000005</v>
      </c>
      <c r="CQ7" s="25">
        <v>56.04</v>
      </c>
      <c r="CR7" s="25">
        <v>58.52</v>
      </c>
      <c r="CS7" s="25">
        <v>58.88</v>
      </c>
      <c r="CT7" s="25">
        <v>58.16</v>
      </c>
      <c r="CU7" s="25">
        <v>55.9</v>
      </c>
      <c r="CV7" s="25">
        <v>55</v>
      </c>
      <c r="CW7" s="25">
        <v>75.959999999999994</v>
      </c>
      <c r="CX7" s="25">
        <v>58.77</v>
      </c>
      <c r="CY7" s="25">
        <v>56.08</v>
      </c>
      <c r="CZ7" s="25">
        <v>55.38</v>
      </c>
      <c r="DA7" s="25">
        <v>51.05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1.74</v>
      </c>
      <c r="EE7" s="25">
        <v>2.31</v>
      </c>
      <c r="EF7" s="25">
        <v>2.4</v>
      </c>
      <c r="EG7" s="25">
        <v>2.84</v>
      </c>
      <c r="EH7" s="25">
        <v>3.8</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徳仁</cp:lastModifiedBy>
  <cp:lastPrinted>2025-02-28T04:51:16Z</cp:lastPrinted>
  <dcterms:created xsi:type="dcterms:W3CDTF">2025-01-24T06:40:55Z</dcterms:created>
  <dcterms:modified xsi:type="dcterms:W3CDTF">2025-03-03T05:37:57Z</dcterms:modified>
  <cp:category/>
</cp:coreProperties>
</file>