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VhfuaXs0NfojGQQlNofMTuqNCrMEjqE33ZYZ9R4jelbO+b+I7QefE/wYmqLIa99ZwIyH2kAoJXLSm/unuym1g==" workbookSaltValue="sD3FwdU2oLHAh6PbaywrsA==" workbookSpinCount="100000"/>
  <bookViews>
    <workbookView xWindow="0" yWindow="0" windowWidth="20490" windowHeight="756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<sst xmlns="http://schemas.openxmlformats.org/spreadsheetml/2006/main" xmlns:r="http://schemas.openxmlformats.org/officeDocument/2006/relationships" count="116" uniqueCount="116">
  <si>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</si>
  <si>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</si>
  <si>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</si>
  <si>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</si>
  <si>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</si>
  <si>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</si>
  <si>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</si>
  <si>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</si>
  <si>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</si>
  <si>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</si>
  <si>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</si>
  <si>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</si>
  <si>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</si>
  <si>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</si>
  <si>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</si>
  <si>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</si>
  <si>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</si>
  <si>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</si>
  <si>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</si>
  <si>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</si>
  <si>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</si>
  <si>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</si>
  <si>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</si>
  <si>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</si>
  <si>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</si>
  <si>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</si>
  <si>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</si>
  <si>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</si>
  <si>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</si>
  <si>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</si>
  <si>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</si>
  <si>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</si>
  <si>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</si>
  <si>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</si>
  <si>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</si>
  <si>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</si>
  <si>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</si>
  <si>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</si>
  <si>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</si>
  <si>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</si>
  <si>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</si>
  <si>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</si>
  <si>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</si>
  <si>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</si>
  <si>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</si>
  <si>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</si>
  <si>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</si>
  <si>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</si>
  <si>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</si>
  <si>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</si>
  <si>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</si>
  <si>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</si>
  <si>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</si>
  <si>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</si>
  <si>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</si>
  <si>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</si>
  <si>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</si>
  <si>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</si>
  <si>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</si>
  <si>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</si>
  <si>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</si>
  <si>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</si>
  <si>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</si>
  <si>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</si>
  <si>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</si>
  <si>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</si>
  <si>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</si>
  <si>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</si>
  <si>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</si>
  <si>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</si>
  <si>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</si>
  <si>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</si>
  <si>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</si>
  <si>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</si>
  <si>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</si>
  <si>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</si>
  <si>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</si>
  <si>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</si>
  <si>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</si>
  <si>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</si>
  <si>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</si>
  <si>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</si>
  <si>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</si>
  <si>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</si>
  <si>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</si>
  <si>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</si>
  <si>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</si>
  <si>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</si>
  <si>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</si>
  <si>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</si>
  <si>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</si>
  <si>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</si>
  <si>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</si>
  <si>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</si>
  <si>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</si>
  <si>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</si>
  <si>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いの町</t>
  </si>
  <si>
    <t>法非適用</t>
  </si>
  <si>
    <t>下水道事業</t>
  </si>
  <si>
    <t>公共下水道</t>
  </si>
  <si>
    <t>Cc1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</si>
  <si>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</si>
  <si>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</si>
  <si>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</si>
  <si>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</si>
  <si>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</si>
  <si>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</si>
  <si>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</si>
  <si>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</si>
  <si>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</si>
  <si>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</si>
  <si>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</si>
  <si>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</si>
  <si>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管渠については、現在、老朽管はありませんが、平成28年度以降、重要な幹線等について調査・耐震診断を行っていますので、結果を踏まえ、必要に応じて更新等を実施していきます。</t>
  </si>
  <si>
    <t>　R6年度中に、天王地区の汚水処理施設を廃止し、公共下水道へ接続する事業が完了する予定です。また、未普及対策事業による処理区域の延伸予定もあり、これらにより使用料収入の増加や施設投資費用の効率化が見込めます。
　汚水処理費用の削減や、接続率向上の施策と合わせて、経費回収率の改善に向けて取組んでいきます。</t>
  </si>
  <si>
    <t>①収益的収支比率は100％を超えており、黒字であることが示されていますが、⑤の経費回収率は100％を下回っており、使用料以外の収入に依存していることがわかります。
また、経費回収率は低下傾向にあります。主な原因としては、⑥汚水処理原価の上昇が考えられます。物価の上昇などの影響もあり、維持管理費用が増加しており類似団体の平均値を上回る結果となっています。
本来使用料で回収すべき汚水処理に要する費用を使用料で賄うためにも、経営の改善に取り組む必要があります。効率的な投資や維持管理を心がけるとともに、接続率の向上の取組により有収水量を増加させる取り組み行っていきます。また、長期的な経営改善に向けて、定期的な利用体系の見直しについても検討していく必要があります。
④の企業債残高対事業規模比率につきましては、前年度分のみ大きく増加していますが、これは決算統計入力での錯誤のためです。
⑦⑧管渠の布設により、下水道区域は延伸中ですが、人口減少の影響もあり有収水量は伸びておらず、施設の利用率が低いままとなっています。
R6年度に天王地区を公共下水道へ編入する予定であり、一定の改善は見られると考えますが、引き続き接続数を増加させる取り組みを継続します。</t>
    <rPh sb="93" eb="95">
      <t>ケイコウ</t>
    </rPh>
    <rPh sb="257" eb="259">
      <t>トリクミ</t>
    </rPh>
    <rPh sb="276" eb="277">
      <t>オコナ</t>
    </rPh>
    <rPh sb="287" eb="290">
      <t>チョウキテキ</t>
    </rPh>
    <rPh sb="291" eb="293">
      <t>ケイエイ</t>
    </rPh>
    <rPh sb="293" eb="295">
      <t>カイゼン</t>
    </rPh>
    <rPh sb="296" eb="297">
      <t>ム</t>
    </rPh>
    <rPh sb="300" eb="303">
      <t>テイキテキ</t>
    </rPh>
    <rPh sb="317" eb="319">
      <t>ケントウ</t>
    </rPh>
    <rPh sb="323" eb="325">
      <t>ヒツヨウ</t>
    </rPh>
    <rPh sb="357" eb="358">
      <t>ド</t>
    </rPh>
    <rPh sb="358" eb="359">
      <t>ブン</t>
    </rPh>
    <rPh sb="462" eb="464">
      <t>ネンド</t>
    </rPh>
    <rPh sb="465" eb="469">
      <t>テンオウチク</t>
    </rPh>
    <rPh sb="470" eb="475">
      <t>コウキョウゲスイドウ</t>
    </rPh>
    <rPh sb="476" eb="478">
      <t>ヘンニュウ</t>
    </rPh>
    <rPh sb="480" eb="482">
      <t>ヨテイ</t>
    </rPh>
    <rPh sb="486" eb="488">
      <t>イッテイ</t>
    </rPh>
    <rPh sb="489" eb="491">
      <t>カイゼン</t>
    </rPh>
    <rPh sb="492" eb="493">
      <t>ミ</t>
    </rPh>
    <rPh sb="497" eb="498">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</si>
</sst>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0.15</c:v>
                </c:pt>
                <c:pt idx="2">
                  <c:v>0.15</c:v>
                </c:pt>
                <c:pt idx="3">
                  <c:v>0.12</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23.39</c:v>
                </c:pt>
                <c:pt idx="1">
                  <c:v>23.91</c:v>
                </c:pt>
                <c:pt idx="2">
                  <c:v>26.06</c:v>
                </c:pt>
                <c:pt idx="3">
                  <c:v>24.2</c:v>
                </c:pt>
                <c:pt idx="4">
                  <c:v>24.07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57.42</c:v>
                </c:pt>
                <c:pt idx="1">
                  <c:v>56.72</c:v>
                </c:pt>
                <c:pt idx="2">
                  <c:v>56.43</c:v>
                </c:pt>
                <c:pt idx="3">
                  <c:v>55.82</c:v>
                </c:pt>
                <c:pt idx="4">
                  <c:v>56.51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95.73</c:v>
                </c:pt>
                <c:pt idx="1">
                  <c:v>95.92</c:v>
                </c:pt>
                <c:pt idx="2">
                  <c:v>96.75</c:v>
                </c:pt>
                <c:pt idx="3">
                  <c:v>98.51</c:v>
                </c:pt>
                <c:pt idx="4">
                  <c:v>98.79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90.42</c:v>
                </c:pt>
                <c:pt idx="1">
                  <c:v>90.72</c:v>
                </c:pt>
                <c:pt idx="2">
                  <c:v>91.07</c:v>
                </c:pt>
                <c:pt idx="3">
                  <c:v>90.67</c:v>
                </c:pt>
                <c:pt idx="4">
                  <c:v>90.62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94.77</c:v>
                </c:pt>
                <c:pt idx="1">
                  <c:v>143.6</c:v>
                </c:pt>
                <c:pt idx="2">
                  <c:v>104.61</c:v>
                </c:pt>
                <c:pt idx="3">
                  <c:v>131.35</c:v>
                </c:pt>
                <c:pt idx="4">
                  <c:v>188.6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3241.11</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789.44</c:v>
                </c:pt>
                <c:pt idx="1">
                  <c:v>789.08</c:v>
                </c:pt>
                <c:pt idx="2">
                  <c:v>747.84</c:v>
                </c:pt>
                <c:pt idx="3">
                  <c:v>804.98</c:v>
                </c:pt>
                <c:pt idx="4">
                  <c:v>767.56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73.14</c:v>
                </c:pt>
                <c:pt idx="1">
                  <c:v>68.58</c:v>
                </c:pt>
                <c:pt idx="2">
                  <c:v>63.46</c:v>
                </c:pt>
                <c:pt idx="3">
                  <c:v>57.31</c:v>
                </c:pt>
                <c:pt idx="4">
                  <c:v>57.96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87.29</c:v>
                </c:pt>
                <c:pt idx="1">
                  <c:v>88.25</c:v>
                </c:pt>
                <c:pt idx="2">
                  <c:v>90.17</c:v>
                </c:pt>
                <c:pt idx="3">
                  <c:v>88.71</c:v>
                </c:pt>
                <c:pt idx="4">
                  <c:v>90.23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149.76</c:v>
                </c:pt>
                <c:pt idx="1">
                  <c:v>161.58000000000001</c:v>
                </c:pt>
                <c:pt idx="2">
                  <c:v>174.3</c:v>
                </c:pt>
                <c:pt idx="3">
                  <c:v>192.33</c:v>
                </c:pt>
                <c:pt idx="4">
                  <c:v>188.64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176.67</c:v>
                </c:pt>
                <c:pt idx="1">
                  <c:v>176.37</c:v>
                </c:pt>
                <c:pt idx="2">
                  <c:v>173.17</c:v>
                </c:pt>
                <c:pt idx="3">
                  <c:v>174.8</c:v>
                </c:pt>
                <c:pt idx="4">
                  <c:v>170.2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1" workbookViewId="0">
      <selection activeCell="CC26" sqref="CC2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いの町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21183</v>
      </c>
      <c r="AM8" s="21"/>
      <c r="AN8" s="21"/>
      <c r="AO8" s="21"/>
      <c r="AP8" s="21"/>
      <c r="AQ8" s="21"/>
      <c r="AR8" s="21"/>
      <c r="AS8" s="21"/>
      <c r="AT8" s="7">
        <f>データ!T6</f>
        <v>470.97</v>
      </c>
      <c r="AU8" s="7"/>
      <c r="AV8" s="7"/>
      <c r="AW8" s="7"/>
      <c r="AX8" s="7"/>
      <c r="AY8" s="7"/>
      <c r="AZ8" s="7"/>
      <c r="BA8" s="7"/>
      <c r="BB8" s="7">
        <f>データ!U6</f>
        <v>44.98</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18.55</v>
      </c>
      <c r="Q10" s="7"/>
      <c r="R10" s="7"/>
      <c r="S10" s="7"/>
      <c r="T10" s="7"/>
      <c r="U10" s="7"/>
      <c r="V10" s="7"/>
      <c r="W10" s="7">
        <f>データ!Q6</f>
        <v>80.14</v>
      </c>
      <c r="X10" s="7"/>
      <c r="Y10" s="7"/>
      <c r="Z10" s="7"/>
      <c r="AA10" s="7"/>
      <c r="AB10" s="7"/>
      <c r="AC10" s="7"/>
      <c r="AD10" s="21">
        <f>データ!R6</f>
        <v>1760</v>
      </c>
      <c r="AE10" s="21"/>
      <c r="AF10" s="21"/>
      <c r="AG10" s="21"/>
      <c r="AH10" s="21"/>
      <c r="AI10" s="21"/>
      <c r="AJ10" s="21"/>
      <c r="AK10" s="2"/>
      <c r="AL10" s="21">
        <f>データ!V6</f>
        <v>3899</v>
      </c>
      <c r="AM10" s="21"/>
      <c r="AN10" s="21"/>
      <c r="AO10" s="21"/>
      <c r="AP10" s="21"/>
      <c r="AQ10" s="21"/>
      <c r="AR10" s="21"/>
      <c r="AS10" s="21"/>
      <c r="AT10" s="7">
        <f>データ!W6</f>
        <v>1.02</v>
      </c>
      <c r="AU10" s="7"/>
      <c r="AV10" s="7"/>
      <c r="AW10" s="7"/>
      <c r="AX10" s="7"/>
      <c r="AY10" s="7"/>
      <c r="AZ10" s="7"/>
      <c r="BA10" s="7"/>
      <c r="BB10" s="7">
        <f>データ!X6</f>
        <v>3822.55</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【630.82】</v>
      </c>
      <c r="I86" s="12" t="str">
        <f>データ!CA6</f>
        <v>【97.81】</v>
      </c>
      <c r="J86" s="12" t="str">
        <f>データ!CL6</f>
        <v>【138.75】</v>
      </c>
      <c r="K86" s="12" t="str">
        <f>データ!CW6</f>
        <v>【58.94】</v>
      </c>
      <c r="L86" s="12" t="str">
        <f>データ!DH6</f>
        <v>【95.91】</v>
      </c>
      <c r="M86" s="12" t="s">
        <v>38</v>
      </c>
      <c r="N86" s="12" t="s">
        <v>38</v>
      </c>
      <c r="O86" s="12" t="str">
        <f>データ!EO6</f>
        <v>【0.22】</v>
      </c>
    </row>
  </sheetData>
  <sheetProtection algorithmName="SHA-512" hashValue="iZSu+X0CWcOj/mDnK0QBPvJg92ieuaxWMVIfFRASQjMo4b7MeaBAgsPf8mFM9IeBNelpl/ntQH8+lbLGcqVIcw==" saltValue="60y21INEKDVxcfffNh31i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58</v>
      </c>
      <c r="D3" s="58" t="s">
        <v>59</v>
      </c>
      <c r="E3" s="58" t="s">
        <v>7</v>
      </c>
      <c r="F3" s="58" t="s">
        <v>6</v>
      </c>
      <c r="G3" s="58" t="s">
        <v>27</v>
      </c>
      <c r="H3" s="64" t="s">
        <v>55</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26</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5" s="55" customFormat="1">
      <c r="A6" s="56" t="s">
        <v>95</v>
      </c>
      <c r="B6" s="61">
        <f t="shared" ref="B6:X6" si="1">B7</f>
        <v>2023</v>
      </c>
      <c r="C6" s="61">
        <f t="shared" si="1"/>
        <v>393860</v>
      </c>
      <c r="D6" s="61">
        <f t="shared" si="1"/>
        <v>47</v>
      </c>
      <c r="E6" s="61">
        <f t="shared" si="1"/>
        <v>17</v>
      </c>
      <c r="F6" s="61">
        <f t="shared" si="1"/>
        <v>1</v>
      </c>
      <c r="G6" s="61">
        <f t="shared" si="1"/>
        <v>0</v>
      </c>
      <c r="H6" s="61" t="str">
        <f t="shared" si="1"/>
        <v>高知県　いの町</v>
      </c>
      <c r="I6" s="61" t="str">
        <f t="shared" si="1"/>
        <v>法非適用</v>
      </c>
      <c r="J6" s="61" t="str">
        <f t="shared" si="1"/>
        <v>下水道事業</v>
      </c>
      <c r="K6" s="61" t="str">
        <f t="shared" si="1"/>
        <v>公共下水道</v>
      </c>
      <c r="L6" s="61" t="str">
        <f t="shared" si="1"/>
        <v>Cc1</v>
      </c>
      <c r="M6" s="61" t="str">
        <f t="shared" si="1"/>
        <v>非設置</v>
      </c>
      <c r="N6" s="69" t="str">
        <f t="shared" si="1"/>
        <v>-</v>
      </c>
      <c r="O6" s="69" t="str">
        <f t="shared" si="1"/>
        <v>該当数値なし</v>
      </c>
      <c r="P6" s="69">
        <f t="shared" si="1"/>
        <v>18.55</v>
      </c>
      <c r="Q6" s="69">
        <f t="shared" si="1"/>
        <v>80.14</v>
      </c>
      <c r="R6" s="69">
        <f t="shared" si="1"/>
        <v>1760</v>
      </c>
      <c r="S6" s="69">
        <f t="shared" si="1"/>
        <v>21183</v>
      </c>
      <c r="T6" s="69">
        <f t="shared" si="1"/>
        <v>470.97</v>
      </c>
      <c r="U6" s="69">
        <f t="shared" si="1"/>
        <v>44.98</v>
      </c>
      <c r="V6" s="69">
        <f t="shared" si="1"/>
        <v>3899</v>
      </c>
      <c r="W6" s="69">
        <f t="shared" si="1"/>
        <v>1.02</v>
      </c>
      <c r="X6" s="69">
        <f t="shared" si="1"/>
        <v>3822.55</v>
      </c>
      <c r="Y6" s="77">
        <f t="shared" ref="Y6:AH6" si="2">IF(Y7="",NA(),Y7)</f>
        <v>94.77</v>
      </c>
      <c r="Z6" s="77">
        <f t="shared" si="2"/>
        <v>143.6</v>
      </c>
      <c r="AA6" s="77">
        <f t="shared" si="2"/>
        <v>104.61</v>
      </c>
      <c r="AB6" s="77">
        <f t="shared" si="2"/>
        <v>131.35</v>
      </c>
      <c r="AC6" s="77">
        <f t="shared" si="2"/>
        <v>188.6</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77">
        <f t="shared" si="5"/>
        <v>3241.11</v>
      </c>
      <c r="BJ6" s="69">
        <f t="shared" si="5"/>
        <v>0</v>
      </c>
      <c r="BK6" s="77">
        <f t="shared" si="5"/>
        <v>789.44</v>
      </c>
      <c r="BL6" s="77">
        <f t="shared" si="5"/>
        <v>789.08</v>
      </c>
      <c r="BM6" s="77">
        <f t="shared" si="5"/>
        <v>747.84</v>
      </c>
      <c r="BN6" s="77">
        <f t="shared" si="5"/>
        <v>804.98</v>
      </c>
      <c r="BO6" s="77">
        <f t="shared" si="5"/>
        <v>767.56</v>
      </c>
      <c r="BP6" s="69" t="str">
        <f>IF(BP7="","",IF(BP7="-","【-】","【"&amp;SUBSTITUTE(TEXT(BP7,"#,##0.00"),"-","△")&amp;"】"))</f>
        <v>【630.82】</v>
      </c>
      <c r="BQ6" s="77">
        <f t="shared" ref="BQ6:BZ6" si="6">IF(BQ7="",NA(),BQ7)</f>
        <v>73.14</v>
      </c>
      <c r="BR6" s="77">
        <f t="shared" si="6"/>
        <v>68.58</v>
      </c>
      <c r="BS6" s="77">
        <f t="shared" si="6"/>
        <v>63.46</v>
      </c>
      <c r="BT6" s="77">
        <f t="shared" si="6"/>
        <v>57.31</v>
      </c>
      <c r="BU6" s="77">
        <f t="shared" si="6"/>
        <v>57.96</v>
      </c>
      <c r="BV6" s="77">
        <f t="shared" si="6"/>
        <v>87.29</v>
      </c>
      <c r="BW6" s="77">
        <f t="shared" si="6"/>
        <v>88.25</v>
      </c>
      <c r="BX6" s="77">
        <f t="shared" si="6"/>
        <v>90.17</v>
      </c>
      <c r="BY6" s="77">
        <f t="shared" si="6"/>
        <v>88.71</v>
      </c>
      <c r="BZ6" s="77">
        <f t="shared" si="6"/>
        <v>90.23</v>
      </c>
      <c r="CA6" s="69" t="str">
        <f>IF(CA7="","",IF(CA7="-","【-】","【"&amp;SUBSTITUTE(TEXT(CA7,"#,##0.00"),"-","△")&amp;"】"))</f>
        <v>【97.81】</v>
      </c>
      <c r="CB6" s="77">
        <f t="shared" ref="CB6:CK6" si="7">IF(CB7="",NA(),CB7)</f>
        <v>149.76</v>
      </c>
      <c r="CC6" s="77">
        <f t="shared" si="7"/>
        <v>161.58000000000001</v>
      </c>
      <c r="CD6" s="77">
        <f t="shared" si="7"/>
        <v>174.3</v>
      </c>
      <c r="CE6" s="77">
        <f t="shared" si="7"/>
        <v>192.33</v>
      </c>
      <c r="CF6" s="77">
        <f t="shared" si="7"/>
        <v>188.64</v>
      </c>
      <c r="CG6" s="77">
        <f t="shared" si="7"/>
        <v>176.67</v>
      </c>
      <c r="CH6" s="77">
        <f t="shared" si="7"/>
        <v>176.37</v>
      </c>
      <c r="CI6" s="77">
        <f t="shared" si="7"/>
        <v>173.17</v>
      </c>
      <c r="CJ6" s="77">
        <f t="shared" si="7"/>
        <v>174.8</v>
      </c>
      <c r="CK6" s="77">
        <f t="shared" si="7"/>
        <v>170.2</v>
      </c>
      <c r="CL6" s="69" t="str">
        <f>IF(CL7="","",IF(CL7="-","【-】","【"&amp;SUBSTITUTE(TEXT(CL7,"#,##0.00"),"-","△")&amp;"】"))</f>
        <v>【138.75】</v>
      </c>
      <c r="CM6" s="77">
        <f t="shared" ref="CM6:CV6" si="8">IF(CM7="",NA(),CM7)</f>
        <v>23.39</v>
      </c>
      <c r="CN6" s="77">
        <f t="shared" si="8"/>
        <v>23.91</v>
      </c>
      <c r="CO6" s="77">
        <f t="shared" si="8"/>
        <v>26.06</v>
      </c>
      <c r="CP6" s="77">
        <f t="shared" si="8"/>
        <v>24.2</v>
      </c>
      <c r="CQ6" s="77">
        <f t="shared" si="8"/>
        <v>24.07</v>
      </c>
      <c r="CR6" s="77">
        <f t="shared" si="8"/>
        <v>57.42</v>
      </c>
      <c r="CS6" s="77">
        <f t="shared" si="8"/>
        <v>56.72</v>
      </c>
      <c r="CT6" s="77">
        <f t="shared" si="8"/>
        <v>56.43</v>
      </c>
      <c r="CU6" s="77">
        <f t="shared" si="8"/>
        <v>55.82</v>
      </c>
      <c r="CV6" s="77">
        <f t="shared" si="8"/>
        <v>56.51</v>
      </c>
      <c r="CW6" s="69" t="str">
        <f>IF(CW7="","",IF(CW7="-","【-】","【"&amp;SUBSTITUTE(TEXT(CW7,"#,##0.00"),"-","△")&amp;"】"))</f>
        <v>【58.94】</v>
      </c>
      <c r="CX6" s="77">
        <f t="shared" ref="CX6:DG6" si="9">IF(CX7="",NA(),CX7)</f>
        <v>95.73</v>
      </c>
      <c r="CY6" s="77">
        <f t="shared" si="9"/>
        <v>95.92</v>
      </c>
      <c r="CZ6" s="77">
        <f t="shared" si="9"/>
        <v>96.75</v>
      </c>
      <c r="DA6" s="77">
        <f t="shared" si="9"/>
        <v>98.51</v>
      </c>
      <c r="DB6" s="77">
        <f t="shared" si="9"/>
        <v>98.79</v>
      </c>
      <c r="DC6" s="77">
        <f t="shared" si="9"/>
        <v>90.42</v>
      </c>
      <c r="DD6" s="77">
        <f t="shared" si="9"/>
        <v>90.72</v>
      </c>
      <c r="DE6" s="77">
        <f t="shared" si="9"/>
        <v>91.07</v>
      </c>
      <c r="DF6" s="77">
        <f t="shared" si="9"/>
        <v>90.67</v>
      </c>
      <c r="DG6" s="77">
        <f t="shared" si="9"/>
        <v>90.62</v>
      </c>
      <c r="DH6" s="69" t="str">
        <f>IF(DH7="","",IF(DH7="-","【-】","【"&amp;SUBSTITUTE(TEXT(DH7,"#,##0.00"),"-","△")&amp;"】"))</f>
        <v>【95.91】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0.17</v>
      </c>
      <c r="EK6" s="77">
        <f t="shared" si="12"/>
        <v>0.15</v>
      </c>
      <c r="EL6" s="77">
        <f t="shared" si="12"/>
        <v>0.15</v>
      </c>
      <c r="EM6" s="77">
        <f t="shared" si="12"/>
        <v>0.12</v>
      </c>
      <c r="EN6" s="77">
        <f t="shared" si="12"/>
        <v>9.e-002</v>
      </c>
      <c r="EO6" s="69" t="str">
        <f>IF(EO7="","",IF(EO7="-","【-】","【"&amp;SUBSTITUTE(TEXT(EO7,"#,##0.00"),"-","△")&amp;"】"))</f>
        <v>【0.22】</v>
      </c>
    </row>
    <row r="7" spans="1:145" s="55" customFormat="1">
      <c r="A7" s="56"/>
      <c r="B7" s="62">
        <v>2023</v>
      </c>
      <c r="C7" s="62">
        <v>393860</v>
      </c>
      <c r="D7" s="62">
        <v>47</v>
      </c>
      <c r="E7" s="62">
        <v>17</v>
      </c>
      <c r="F7" s="62">
        <v>1</v>
      </c>
      <c r="G7" s="62">
        <v>0</v>
      </c>
      <c r="H7" s="62" t="s">
        <v>96</v>
      </c>
      <c r="I7" s="62" t="s">
        <v>97</v>
      </c>
      <c r="J7" s="62" t="s">
        <v>98</v>
      </c>
      <c r="K7" s="62" t="s">
        <v>99</v>
      </c>
      <c r="L7" s="62" t="s">
        <v>100</v>
      </c>
      <c r="M7" s="62" t="s">
        <v>101</v>
      </c>
      <c r="N7" s="70" t="s">
        <v>38</v>
      </c>
      <c r="O7" s="70" t="s">
        <v>102</v>
      </c>
      <c r="P7" s="70">
        <v>18.55</v>
      </c>
      <c r="Q7" s="70">
        <v>80.14</v>
      </c>
      <c r="R7" s="70">
        <v>1760</v>
      </c>
      <c r="S7" s="70">
        <v>21183</v>
      </c>
      <c r="T7" s="70">
        <v>470.97</v>
      </c>
      <c r="U7" s="70">
        <v>44.98</v>
      </c>
      <c r="V7" s="70">
        <v>3899</v>
      </c>
      <c r="W7" s="70">
        <v>1.02</v>
      </c>
      <c r="X7" s="70">
        <v>3822.55</v>
      </c>
      <c r="Y7" s="70">
        <v>94.77</v>
      </c>
      <c r="Z7" s="70">
        <v>143.6</v>
      </c>
      <c r="AA7" s="70">
        <v>104.61</v>
      </c>
      <c r="AB7" s="70">
        <v>131.35</v>
      </c>
      <c r="AC7" s="70">
        <v>188.6</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3241.11</v>
      </c>
      <c r="BJ7" s="70">
        <v>0</v>
      </c>
      <c r="BK7" s="70">
        <v>789.44</v>
      </c>
      <c r="BL7" s="70">
        <v>789.08</v>
      </c>
      <c r="BM7" s="70">
        <v>747.84</v>
      </c>
      <c r="BN7" s="70">
        <v>804.98</v>
      </c>
      <c r="BO7" s="70">
        <v>767.56</v>
      </c>
      <c r="BP7" s="70">
        <v>630.82000000000005</v>
      </c>
      <c r="BQ7" s="70">
        <v>73.14</v>
      </c>
      <c r="BR7" s="70">
        <v>68.58</v>
      </c>
      <c r="BS7" s="70">
        <v>63.46</v>
      </c>
      <c r="BT7" s="70">
        <v>57.31</v>
      </c>
      <c r="BU7" s="70">
        <v>57.96</v>
      </c>
      <c r="BV7" s="70">
        <v>87.29</v>
      </c>
      <c r="BW7" s="70">
        <v>88.25</v>
      </c>
      <c r="BX7" s="70">
        <v>90.17</v>
      </c>
      <c r="BY7" s="70">
        <v>88.71</v>
      </c>
      <c r="BZ7" s="70">
        <v>90.23</v>
      </c>
      <c r="CA7" s="70">
        <v>97.81</v>
      </c>
      <c r="CB7" s="70">
        <v>149.76</v>
      </c>
      <c r="CC7" s="70">
        <v>161.58000000000001</v>
      </c>
      <c r="CD7" s="70">
        <v>174.3</v>
      </c>
      <c r="CE7" s="70">
        <v>192.33</v>
      </c>
      <c r="CF7" s="70">
        <v>188.64</v>
      </c>
      <c r="CG7" s="70">
        <v>176.67</v>
      </c>
      <c r="CH7" s="70">
        <v>176.37</v>
      </c>
      <c r="CI7" s="70">
        <v>173.17</v>
      </c>
      <c r="CJ7" s="70">
        <v>174.8</v>
      </c>
      <c r="CK7" s="70">
        <v>170.2</v>
      </c>
      <c r="CL7" s="70">
        <v>138.75</v>
      </c>
      <c r="CM7" s="70">
        <v>23.39</v>
      </c>
      <c r="CN7" s="70">
        <v>23.91</v>
      </c>
      <c r="CO7" s="70">
        <v>26.06</v>
      </c>
      <c r="CP7" s="70">
        <v>24.2</v>
      </c>
      <c r="CQ7" s="70">
        <v>24.07</v>
      </c>
      <c r="CR7" s="70">
        <v>57.42</v>
      </c>
      <c r="CS7" s="70">
        <v>56.72</v>
      </c>
      <c r="CT7" s="70">
        <v>56.43</v>
      </c>
      <c r="CU7" s="70">
        <v>55.82</v>
      </c>
      <c r="CV7" s="70">
        <v>56.51</v>
      </c>
      <c r="CW7" s="70">
        <v>58.94</v>
      </c>
      <c r="CX7" s="70">
        <v>95.73</v>
      </c>
      <c r="CY7" s="70">
        <v>95.92</v>
      </c>
      <c r="CZ7" s="70">
        <v>96.75</v>
      </c>
      <c r="DA7" s="70">
        <v>98.51</v>
      </c>
      <c r="DB7" s="70">
        <v>98.79</v>
      </c>
      <c r="DC7" s="70">
        <v>90.42</v>
      </c>
      <c r="DD7" s="70">
        <v>90.72</v>
      </c>
      <c r="DE7" s="70">
        <v>91.07</v>
      </c>
      <c r="DF7" s="70">
        <v>90.67</v>
      </c>
      <c r="DG7" s="70">
        <v>90.62</v>
      </c>
      <c r="DH7" s="70">
        <v>95.91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0.17</v>
      </c>
      <c r="EK7" s="70">
        <v>0.15</v>
      </c>
      <c r="EL7" s="70">
        <v>0.15</v>
      </c>
      <c r="EM7" s="70">
        <v>0.12</v>
      </c>
      <c r="EN7" s="70">
        <v>9.e-002</v>
      </c>
      <c r="EO7" s="70">
        <v>0.22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2025-01-24T07:29:11Z</dcterms:created>
  <dcterms:modified xsi:type="dcterms:W3CDTF">2025-02-25T02:36:19Z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2025-02-25T02:36:19Z</vt:filetime>
  </property>
</Properties>
</file>