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NAS-SERVER02\zencho\全庁共有フォルダ\01本庁舎\09上下水道課\水道事務関係\水道\09調査\R6\0129 経営比較分析表\"/>
    </mc:Choice>
  </mc:AlternateContent>
  <xr:revisionPtr revIDLastSave="0" documentId="13_ncr:1_{1012007C-0469-4066-94F8-586EB8CD6810}" xr6:coauthVersionLast="36" xr6:coauthVersionMax="36" xr10:uidLastSave="{00000000-0000-0000-0000-000000000000}"/>
  <workbookProtection workbookAlgorithmName="SHA-512" workbookHashValue="tV7DtJxT7nd4bQoxaSQVBjyV+jqBsXC2pcxFGijcRoWeS8u8hMKyCLaqsPrLPCqp/NQm76UcXLtxY3jod8RCYg==" workbookSaltValue="Ihh8pYCiessFluD0A29RbQ=="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<sst xmlns="http://schemas.openxmlformats.org/spreadsheetml/2006/main" count="228" uniqueCount="113">
  <si>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</si>
  <si>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</si>
  <si>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</si>
  <si>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</si>
  <si>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</si>
  <si>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</si>
  <si>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</si>
  <si>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</si>
  <si>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</si>
  <si>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</si>
  <si>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</si>
  <si>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</si>
  <si>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</si>
  <si>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</si>
  <si>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</si>
  <si>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</si>
  <si>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</si>
  <si>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</si>
  <si>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</si>
  <si>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</si>
  <si>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</si>
  <si>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</si>
  <si>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</si>
  <si>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</si>
  <si>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</si>
  <si>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</si>
  <si>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</si>
  <si>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</si>
  <si>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</si>
  <si>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</si>
  <si>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</si>
  <si>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</si>
  <si>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</si>
  <si>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</si>
  <si>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</si>
  <si>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</si>
  <si>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</si>
  <si>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</si>
  <si>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</si>
  <si>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</si>
  <si>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</si>
  <si>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</si>
  <si>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</si>
  <si>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</si>
  <si>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</si>
  <si>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</si>
  <si>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</si>
  <si>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</si>
  <si>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</si>
  <si>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</si>
  <si>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</si>
  <si>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</si>
  <si>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</si>
  <si>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</si>
  <si>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</si>
  <si>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</si>
  <si>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</si>
  <si>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</si>
  <si>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</si>
  <si>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</si>
  <si>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</si>
  <si>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</si>
  <si>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</si>
  <si>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</si>
  <si>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</si>
  <si>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</si>
  <si>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</si>
  <si>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</si>
  <si>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</si>
  <si>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</si>
  <si>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</si>
  <si>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</si>
  <si>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</si>
  <si>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</si>
  <si>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</si>
  <si>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</si>
  <si>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</si>
  <si>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</si>
  <si>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</si>
  <si>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</si>
  <si>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</si>
  <si>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</si>
  <si>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</si>
  <si>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</si>
  <si>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</si>
  <si>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</si>
  <si>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</si>
  <si>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</si>
  <si>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</si>
  <si>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</si>
  <si>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</si>
  <si>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</si>
  <si>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</si>
  <si>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</si>
  <si>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</si>
  <si>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</si>
  <si>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</si>
  <si>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</si>
  <si>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</si>
  <si>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</si>
  <si>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</si>
  <si>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</si>
  <si>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</si>
  <si>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</si>
  <si>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</si>
  <si>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</si>
  <si>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</si>
  <si>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</si>
  <si>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</si>
  <si>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</si>
  <si>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は全国平均や類似団体平均に比して高くなっているが、管路経年化率は管路の更新を行ったため前年より1.17％低下し、平均より低くなった。管路の更新については年度によりばらつきがあるが、事業の実施時期を一時期に集中することのないよう、管路の布設環境や管種、劣化状況などを踏まえ、緊急度・優先度の検討を行い総合的かつ計画的に進める。</t>
    <rPh sb="43" eb="45">
      <t>カンロ</t>
    </rPh>
    <rPh sb="46" eb="48">
      <t>コウシン</t>
    </rPh>
    <rPh sb="49" eb="50">
      <t>オコナ</t>
    </rPh>
    <rPh sb="54" eb="56">
      <t>ゼンネン</t>
    </rPh>
    <rPh sb="63" eb="65">
      <t>テイカ</t>
    </rPh>
    <rPh sb="67" eb="69">
      <t>ヘイキン</t>
    </rPh>
    <rPh sb="71" eb="72">
      <t>ヒク</t>
    </rPh>
    <phoneticPr fontId="4"/>
  </si>
  <si>
    <t>給水人口の減少などに伴う給水収益の減少が見込まれる中、水道施設の適切な維持管理及び老朽化に伴う改築・更新、南海トラフ地震に備えた耐震化に係る費用が増加し、今後も厳しい経営状況が予想される。
これまでの経営努力にとどまることなく一層の効率的な事業推進に取り組み健全な経営基盤を構築する。また、受益者負担の原則により適正な料金水準を検討し、持続可能な事業運営を実施していく。</t>
    <rPh sb="68" eb="69">
      <t>カカ</t>
    </rPh>
    <phoneticPr fontId="4"/>
  </si>
  <si>
    <t>≪健全性≫
経常収支比率について、令和元年度に水道料金の増額改定を行い、単年度の収支は黒字となっている。累積欠損金は発生しておらず、短期的な債務の支払いに要する現金等の資金は充足しているが、流動比率は低下傾向である。また、企業債残高対給水収益比率を見ると、簡易水道事業（法非適用）を経営統合したことにより企業債残高が多額にのぼり、全国平均や類似団体平均に比して脆弱な財務体質となっている。
≪効率性≫
料金回収率については、給水原価が増加したことにより100％を下回り、給水収益では費用を賄えていない結果となったが、有収率は前年より増加した。定期的な漏水調査や老朽管路の布設替え等を行い、漏水防止により無効な水量を削減し、有収率の維持向上に努める。
施設利用率については、令和元年度43.11％を58.60％に訂正する。</t>
    <rPh sb="6" eb="8">
      <t>ケイジョウ</t>
    </rPh>
    <rPh sb="8" eb="10">
      <t>シュウシ</t>
    </rPh>
    <rPh sb="10" eb="12">
      <t>ヒリツ</t>
    </rPh>
    <rPh sb="87" eb="89">
      <t>ジュウソク</t>
    </rPh>
    <rPh sb="95" eb="99">
      <t>リュウドウヒリツ</t>
    </rPh>
    <rPh sb="100" eb="102">
      <t>テイカ</t>
    </rPh>
    <rPh sb="102" eb="104">
      <t>ケイコウ</t>
    </rPh>
    <rPh sb="218" eb="220">
      <t>ゾウカ</t>
    </rPh>
    <rPh sb="232" eb="233">
      <t>シタ</t>
    </rPh>
    <rPh sb="236" eb="240">
      <t>キュウスイシュウエキ</t>
    </rPh>
    <rPh sb="242" eb="244">
      <t>ヒヨウ</t>
    </rPh>
    <rPh sb="245" eb="246">
      <t>マカナ</t>
    </rPh>
    <rPh sb="259" eb="262">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</si>
</sst>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0.49</c:v>
                </c:pt>
                <c:pt idx="1">
                  <c:v>0.32</c:v>
                </c:pt>
                <c:pt idx="2">
                  <c:v>0.44</c:v>
                </c:pt>
                <c:pt idx="3">
                  <c:v>0.05</c:v>
                </c:pt>
                <c:pt idx="4">
                  <c:v>0.25</c:v>
                </c:pt>
              </c:numCache>
            </c:numRef>
          </c:val>
          <c:extLst>
            <c:ext xmlns:c16="http://schemas.microsoft.com/office/drawing/2014/chart" uri="{C3380CC4-5D6E-409C-BE32-E72D297353CC}">
              <c16:uniqueId val="{00000000-4267-4230-AFB6-FEBB34E1FA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267-4230-AFB6-FEBB34E1FA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43.11</c:v>
                </c:pt>
                <c:pt idx="1">
                  <c:v>57.71</c:v>
                </c:pt>
                <c:pt idx="2">
                  <c:v>55.11</c:v>
                </c:pt>
                <c:pt idx="3">
                  <c:v>56.31</c:v>
                </c:pt>
                <c:pt idx="4">
                  <c:v>54.13</c:v>
                </c:pt>
              </c:numCache>
            </c:numRef>
          </c:val>
          <c:extLst>
            <c:ext xmlns:c16="http://schemas.microsoft.com/office/drawing/2014/chart" uri="{C3380CC4-5D6E-409C-BE32-E72D297353CC}">
              <c16:uniqueId val="{00000000-4DC9-43F9-AFA3-ADAD327A1A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4DC9-43F9-AFA3-ADAD327A1A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81.39</c:v>
                </c:pt>
                <c:pt idx="1">
                  <c:v>83.24</c:v>
                </c:pt>
                <c:pt idx="2">
                  <c:v>86.06</c:v>
                </c:pt>
                <c:pt idx="3">
                  <c:v>84.82</c:v>
                </c:pt>
                <c:pt idx="4">
                  <c:v>85.31</c:v>
                </c:pt>
              </c:numCache>
            </c:numRef>
          </c:val>
          <c:extLst>
            <c:ext xmlns:c16="http://schemas.microsoft.com/office/drawing/2014/chart" uri="{C3380CC4-5D6E-409C-BE32-E72D297353CC}">
              <c16:uniqueId val="{00000000-102D-4AF8-B63A-261B5C1125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102D-4AF8-B63A-261B5C1125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102.67</c:v>
                </c:pt>
                <c:pt idx="1">
                  <c:v>104.76</c:v>
                </c:pt>
                <c:pt idx="2">
                  <c:v>106.18</c:v>
                </c:pt>
                <c:pt idx="3">
                  <c:v>107.91</c:v>
                </c:pt>
                <c:pt idx="4">
                  <c:v>103.47</c:v>
                </c:pt>
              </c:numCache>
            </c:numRef>
          </c:val>
          <c:extLst>
            <c:ext xmlns:c16="http://schemas.microsoft.com/office/drawing/2014/chart" uri="{C3380CC4-5D6E-409C-BE32-E72D297353CC}">
              <c16:uniqueId val="{00000000-7A38-4174-AAA2-59CE9A3310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7A38-4174-AAA2-59CE9A3310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52.87</c:v>
                </c:pt>
                <c:pt idx="1">
                  <c:v>53.47</c:v>
                </c:pt>
                <c:pt idx="2">
                  <c:v>53.9</c:v>
                </c:pt>
                <c:pt idx="3">
                  <c:v>55.11</c:v>
                </c:pt>
                <c:pt idx="4">
                  <c:v>56.29</c:v>
                </c:pt>
              </c:numCache>
            </c:numRef>
          </c:val>
          <c:extLst>
            <c:ext xmlns:c16="http://schemas.microsoft.com/office/drawing/2014/chart" uri="{C3380CC4-5D6E-409C-BE32-E72D297353CC}">
              <c16:uniqueId val="{00000000-97E5-4C1F-B37C-56220DD2E9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97E5-4C1F-B37C-56220DD2E9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16.39</c:v>
                </c:pt>
                <c:pt idx="1">
                  <c:v>19.55</c:v>
                </c:pt>
                <c:pt idx="2">
                  <c:v>22.23</c:v>
                </c:pt>
                <c:pt idx="3">
                  <c:v>23.9</c:v>
                </c:pt>
                <c:pt idx="4">
                  <c:v>22.73</c:v>
                </c:pt>
              </c:numCache>
            </c:numRef>
          </c:val>
          <c:extLst>
            <c:ext xmlns:c16="http://schemas.microsoft.com/office/drawing/2014/chart" uri="{C3380CC4-5D6E-409C-BE32-E72D297353CC}">
              <c16:uniqueId val="{00000000-8622-4D97-B1FA-19414DF0B7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8622-4D97-B1FA-19414DF0B7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87-478C-828C-C6D72BA4C9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EE87-478C-828C-C6D72BA4C9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340.36</c:v>
                </c:pt>
                <c:pt idx="1">
                  <c:v>350.33</c:v>
                </c:pt>
                <c:pt idx="2">
                  <c:v>343.53</c:v>
                </c:pt>
                <c:pt idx="3">
                  <c:v>312.64999999999998</c:v>
                </c:pt>
                <c:pt idx="4">
                  <c:v>270.60000000000002</c:v>
                </c:pt>
              </c:numCache>
            </c:numRef>
          </c:val>
          <c:extLst>
            <c:ext xmlns:c16="http://schemas.microsoft.com/office/drawing/2014/chart" uri="{C3380CC4-5D6E-409C-BE32-E72D297353CC}">
              <c16:uniqueId val="{00000000-14CB-4667-8321-76D26847DC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14CB-4667-8321-76D26847DC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698.86</c:v>
                </c:pt>
                <c:pt idx="1">
                  <c:v>661.28</c:v>
                </c:pt>
                <c:pt idx="2">
                  <c:v>662.14</c:v>
                </c:pt>
                <c:pt idx="3">
                  <c:v>629.29999999999995</c:v>
                </c:pt>
                <c:pt idx="4">
                  <c:v>629.83000000000004</c:v>
                </c:pt>
              </c:numCache>
            </c:numRef>
          </c:val>
          <c:extLst>
            <c:ext xmlns:c16="http://schemas.microsoft.com/office/drawing/2014/chart" uri="{C3380CC4-5D6E-409C-BE32-E72D297353CC}">
              <c16:uniqueId val="{00000000-FEEA-40D1-8653-2A26652C4B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FEEA-40D1-8653-2A26652C4B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95.74</c:v>
                </c:pt>
                <c:pt idx="1">
                  <c:v>98.57</c:v>
                </c:pt>
                <c:pt idx="2">
                  <c:v>100.22</c:v>
                </c:pt>
                <c:pt idx="3">
                  <c:v>103.23</c:v>
                </c:pt>
                <c:pt idx="4">
                  <c:v>98.5</c:v>
                </c:pt>
              </c:numCache>
            </c:numRef>
          </c:val>
          <c:extLst>
            <c:ext xmlns:c16="http://schemas.microsoft.com/office/drawing/2014/chart" uri="{C3380CC4-5D6E-409C-BE32-E72D297353CC}">
              <c16:uniqueId val="{00000000-852A-4415-9C13-D13AF94DD7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852A-4415-9C13-D13AF94DD7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122.17</c:v>
                </c:pt>
                <c:pt idx="1">
                  <c:v>122.97</c:v>
                </c:pt>
                <c:pt idx="2">
                  <c:v>121.51</c:v>
                </c:pt>
                <c:pt idx="3">
                  <c:v>117.78</c:v>
                </c:pt>
                <c:pt idx="4">
                  <c:v>123.86</c:v>
                </c:pt>
              </c:numCache>
            </c:numRef>
          </c:val>
          <c:extLst>
            <c:ext xmlns:c16="http://schemas.microsoft.com/office/drawing/2014/chart" uri="{C3380CC4-5D6E-409C-BE32-E72D297353CC}">
              <c16:uniqueId val="{00000000-CD3C-4105-B60B-94FBBC44DC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CD3C-4105-B60B-94FBBC44DC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4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いの町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21183</v>
      </c>
      <c r="AM8" s="44"/>
      <c r="AN8" s="44"/>
      <c r="AO8" s="44"/>
      <c r="AP8" s="44"/>
      <c r="AQ8" s="44"/>
      <c r="AR8" s="44"/>
      <c r="AS8" s="44"/>
      <c r="AT8" s="45">
        <f>データ!$S$6</f>
        <v>470.97</v>
      </c>
      <c r="AU8" s="46"/>
      <c r="AV8" s="46"/>
      <c r="AW8" s="46"/>
      <c r="AX8" s="46"/>
      <c r="AY8" s="46"/>
      <c r="AZ8" s="46"/>
      <c r="BA8" s="46"/>
      <c r="BB8" s="47">
        <f>データ!$T$6</f>
        <v>44.98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63.21</v>
      </c>
      <c r="J10" s="46"/>
      <c r="K10" s="46"/>
      <c r="L10" s="46"/>
      <c r="M10" s="46"/>
      <c r="N10" s="46"/>
      <c r="O10" s="80"/>
      <c r="P10" s="47">
        <f>データ!$P$6</f>
        <v>93.17</v>
      </c>
      <c r="Q10" s="47"/>
      <c r="R10" s="47"/>
      <c r="S10" s="47"/>
      <c r="T10" s="47"/>
      <c r="U10" s="47"/>
      <c r="V10" s="47"/>
      <c r="W10" s="44">
        <f>データ!$Q$6</f>
        <v>2414</v>
      </c>
      <c r="X10" s="44"/>
      <c r="Y10" s="44"/>
      <c r="Z10" s="44"/>
      <c r="AA10" s="44"/>
      <c r="AB10" s="44"/>
      <c r="AC10" s="44"/>
      <c r="AD10" s="2"/>
      <c r="AE10" s="2"/>
      <c r="AF10" s="2"/>
      <c r="AG10" s="2"/>
      <c r="AH10" s="2"/>
      <c r="AI10" s="2"/>
      <c r="AJ10" s="2"/>
      <c r="AK10" s="2"/>
      <c r="AL10" s="44">
        <f>データ!$U$6</f>
        <v>19586</v>
      </c>
      <c r="AM10" s="44"/>
      <c r="AN10" s="44"/>
      <c r="AO10" s="44"/>
      <c r="AP10" s="44"/>
      <c r="AQ10" s="44"/>
      <c r="AR10" s="44"/>
      <c r="AS10" s="44"/>
      <c r="AT10" s="45">
        <f>データ!$V$6</f>
        <v>25.17</v>
      </c>
      <c r="AU10" s="46"/>
      <c r="AV10" s="46"/>
      <c r="AW10" s="46"/>
      <c r="AX10" s="46"/>
      <c r="AY10" s="46"/>
      <c r="AZ10" s="46"/>
      <c r="BA10" s="46"/>
      <c r="BB10" s="47">
        <f>データ!$W$6</f>
        <v>778.15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N+bhbSKPTvt8GUCxHpTwAts5vq8iThr+Ny0uIOeHPMqL9ahm+arzGLeqX78QWnH/9PU5/d9owjiHQnEs9y9hg==" saltValue="SCPCqHuz1Zksv0mQwah/9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393860</v>
      </c>
      <c r="D6" s="20">
        <f t="shared" si="3"/>
        <v>46</v>
      </c>
      <c r="E6" s="20">
        <f t="shared" si="3"/>
        <v>1</v>
      </c>
      <c r="F6" s="20">
        <f t="shared" si="3"/>
        <v>0</v>
      </c>
      <c r="G6" s="20">
        <f t="shared" si="3"/>
        <v>1</v>
      </c>
      <c r="H6" s="20" t="str">
        <f t="shared" si="3"/>
        <v>高知県　いの町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63.21</v>
      </c>
      <c r="P6" s="21">
        <f t="shared" si="3"/>
        <v>93.17</v>
      </c>
      <c r="Q6" s="21">
        <f t="shared" si="3"/>
        <v>2414</v>
      </c>
      <c r="R6" s="21">
        <f t="shared" si="3"/>
        <v>21183</v>
      </c>
      <c r="S6" s="21">
        <f t="shared" si="3"/>
        <v>470.97</v>
      </c>
      <c r="T6" s="21">
        <f t="shared" si="3"/>
        <v>44.98</v>
      </c>
      <c r="U6" s="21">
        <f t="shared" si="3"/>
        <v>19586</v>
      </c>
      <c r="V6" s="21">
        <f t="shared" si="3"/>
        <v>25.17</v>
      </c>
      <c r="W6" s="21">
        <f t="shared" si="3"/>
        <v>778.15</v>
      </c>
      <c r="X6" s="22">
        <f>IF(X7="",NA(),X7)</f>
        <v>102.67</v>
      </c>
      <c r="Y6" s="22">
        <f t="shared" ref="Y6:AG6" si="4">IF(Y7="",NA(),Y7)</f>
        <v>104.76</v>
      </c>
      <c r="Z6" s="22">
        <f t="shared" si="4"/>
        <v>106.18</v>
      </c>
      <c r="AA6" s="22">
        <f t="shared" si="4"/>
        <v>107.91</v>
      </c>
      <c r="AB6" s="22">
        <f t="shared" si="4"/>
        <v>103.47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340.36</v>
      </c>
      <c r="AU6" s="22">
        <f t="shared" ref="AU6:BC6" si="6">IF(AU7="",NA(),AU7)</f>
        <v>350.33</v>
      </c>
      <c r="AV6" s="22">
        <f t="shared" si="6"/>
        <v>343.53</v>
      </c>
      <c r="AW6" s="22">
        <f t="shared" si="6"/>
        <v>312.64999999999998</v>
      </c>
      <c r="AX6" s="22">
        <f t="shared" si="6"/>
        <v>270.60000000000002</v>
      </c>
      <c r="AY6" s="22">
        <f t="shared" si="6"/>
        <v>379.08</v>
      </c>
      <c r="AZ6" s="22">
        <f t="shared" si="6"/>
        <v>367.55</v>
      </c>
      <c r="BA6" s="22">
        <f t="shared" si="6"/>
        <v>378.56</v>
      </c>
      <c r="BB6" s="22">
        <f t="shared" si="6"/>
        <v>364.46</v>
      </c>
      <c r="BC6" s="22">
        <f t="shared" si="6"/>
        <v>338.89</v>
      </c>
      <c r="BD6" s="21" t="str">
        <f>IF(BD7="","",IF(BD7="-","【-】","【"&amp;SUBSTITUTE(TEXT(BD7,"#,##0.00"),"-","△")&amp;"】"))</f>
        <v>【243.36】</v>
      </c>
      <c r="BE6" s="22">
        <f>IF(BE7="",NA(),BE7)</f>
        <v>698.86</v>
      </c>
      <c r="BF6" s="22">
        <f t="shared" ref="BF6:BN6" si="7">IF(BF7="",NA(),BF7)</f>
        <v>661.28</v>
      </c>
      <c r="BG6" s="22">
        <f t="shared" si="7"/>
        <v>662.14</v>
      </c>
      <c r="BH6" s="22">
        <f t="shared" si="7"/>
        <v>629.29999999999995</v>
      </c>
      <c r="BI6" s="22">
        <f t="shared" si="7"/>
        <v>629.83000000000004</v>
      </c>
      <c r="BJ6" s="22">
        <f t="shared" si="7"/>
        <v>398.98</v>
      </c>
      <c r="BK6" s="22">
        <f t="shared" si="7"/>
        <v>418.68</v>
      </c>
      <c r="BL6" s="22">
        <f t="shared" si="7"/>
        <v>395.68</v>
      </c>
      <c r="BM6" s="22">
        <f t="shared" si="7"/>
        <v>403.72</v>
      </c>
      <c r="BN6" s="22">
        <f t="shared" si="7"/>
        <v>400.21</v>
      </c>
      <c r="BO6" s="21" t="str">
        <f>IF(BO7="","",IF(BO7="-","【-】","【"&amp;SUBSTITUTE(TEXT(BO7,"#,##0.00"),"-","△")&amp;"】"))</f>
        <v>【265.93】</v>
      </c>
      <c r="BP6" s="22">
        <f>IF(BP7="",NA(),BP7)</f>
        <v>95.74</v>
      </c>
      <c r="BQ6" s="22">
        <f t="shared" ref="BQ6:BY6" si="8">IF(BQ7="",NA(),BQ7)</f>
        <v>98.57</v>
      </c>
      <c r="BR6" s="22">
        <f t="shared" si="8"/>
        <v>100.22</v>
      </c>
      <c r="BS6" s="22">
        <f t="shared" si="8"/>
        <v>103.23</v>
      </c>
      <c r="BT6" s="22">
        <f t="shared" si="8"/>
        <v>98.5</v>
      </c>
      <c r="BU6" s="22">
        <f t="shared" si="8"/>
        <v>98.64</v>
      </c>
      <c r="BV6" s="22">
        <f t="shared" si="8"/>
        <v>94.78</v>
      </c>
      <c r="BW6" s="22">
        <f t="shared" si="8"/>
        <v>97.59</v>
      </c>
      <c r="BX6" s="22">
        <f t="shared" si="8"/>
        <v>92.17</v>
      </c>
      <c r="BY6" s="22">
        <f t="shared" si="8"/>
        <v>92.83</v>
      </c>
      <c r="BZ6" s="21" t="str">
        <f>IF(BZ7="","",IF(BZ7="-","【-】","【"&amp;SUBSTITUTE(TEXT(BZ7,"#,##0.00"),"-","△")&amp;"】"))</f>
        <v>【97.82】</v>
      </c>
      <c r="CA6" s="22">
        <f>IF(CA7="",NA(),CA7)</f>
        <v>122.17</v>
      </c>
      <c r="CB6" s="22">
        <f t="shared" ref="CB6:CJ6" si="9">IF(CB7="",NA(),CB7)</f>
        <v>122.97</v>
      </c>
      <c r="CC6" s="22">
        <f t="shared" si="9"/>
        <v>121.51</v>
      </c>
      <c r="CD6" s="22">
        <f t="shared" si="9"/>
        <v>117.78</v>
      </c>
      <c r="CE6" s="22">
        <f t="shared" si="9"/>
        <v>123.86</v>
      </c>
      <c r="CF6" s="22">
        <f t="shared" si="9"/>
        <v>178.92</v>
      </c>
      <c r="CG6" s="22">
        <f t="shared" si="9"/>
        <v>181.3</v>
      </c>
      <c r="CH6" s="22">
        <f t="shared" si="9"/>
        <v>181.71</v>
      </c>
      <c r="CI6" s="22">
        <f t="shared" si="9"/>
        <v>188.51</v>
      </c>
      <c r="CJ6" s="22">
        <f t="shared" si="9"/>
        <v>189.43</v>
      </c>
      <c r="CK6" s="21" t="str">
        <f>IF(CK7="","",IF(CK7="-","【-】","【"&amp;SUBSTITUTE(TEXT(CK7,"#,##0.00"),"-","△")&amp;"】"))</f>
        <v>【177.56】</v>
      </c>
      <c r="CL6" s="22">
        <f>IF(CL7="",NA(),CL7)</f>
        <v>43.11</v>
      </c>
      <c r="CM6" s="22">
        <f t="shared" ref="CM6:CU6" si="10">IF(CM7="",NA(),CM7)</f>
        <v>57.71</v>
      </c>
      <c r="CN6" s="22">
        <f t="shared" si="10"/>
        <v>55.11</v>
      </c>
      <c r="CO6" s="22">
        <f t="shared" si="10"/>
        <v>56.31</v>
      </c>
      <c r="CP6" s="22">
        <f t="shared" si="10"/>
        <v>54.13</v>
      </c>
      <c r="CQ6" s="22">
        <f t="shared" si="10"/>
        <v>55.14</v>
      </c>
      <c r="CR6" s="22">
        <f t="shared" si="10"/>
        <v>55.89</v>
      </c>
      <c r="CS6" s="22">
        <f t="shared" si="10"/>
        <v>55.72</v>
      </c>
      <c r="CT6" s="22">
        <f t="shared" si="10"/>
        <v>55.31</v>
      </c>
      <c r="CU6" s="22">
        <f t="shared" si="10"/>
        <v>55.14</v>
      </c>
      <c r="CV6" s="21" t="str">
        <f>IF(CV7="","",IF(CV7="-","【-】","【"&amp;SUBSTITUTE(TEXT(CV7,"#,##0.00"),"-","△")&amp;"】"))</f>
        <v>【59.81】</v>
      </c>
      <c r="CW6" s="22">
        <f>IF(CW7="",NA(),CW7)</f>
        <v>81.39</v>
      </c>
      <c r="CX6" s="22">
        <f t="shared" ref="CX6:DF6" si="11">IF(CX7="",NA(),CX7)</f>
        <v>83.24</v>
      </c>
      <c r="CY6" s="22">
        <f t="shared" si="11"/>
        <v>86.06</v>
      </c>
      <c r="CZ6" s="22">
        <f t="shared" si="11"/>
        <v>84.82</v>
      </c>
      <c r="DA6" s="22">
        <f t="shared" si="11"/>
        <v>85.31</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52.87</v>
      </c>
      <c r="DI6" s="22">
        <f t="shared" ref="DI6:DQ6" si="12">IF(DI7="",NA(),DI7)</f>
        <v>53.47</v>
      </c>
      <c r="DJ6" s="22">
        <f t="shared" si="12"/>
        <v>53.9</v>
      </c>
      <c r="DK6" s="22">
        <f t="shared" si="12"/>
        <v>55.11</v>
      </c>
      <c r="DL6" s="22">
        <f t="shared" si="12"/>
        <v>56.29</v>
      </c>
      <c r="DM6" s="22">
        <f t="shared" si="12"/>
        <v>49.92</v>
      </c>
      <c r="DN6" s="22">
        <f t="shared" si="12"/>
        <v>50.63</v>
      </c>
      <c r="DO6" s="22">
        <f t="shared" si="12"/>
        <v>51.29</v>
      </c>
      <c r="DP6" s="22">
        <f t="shared" si="12"/>
        <v>52.2</v>
      </c>
      <c r="DQ6" s="22">
        <f t="shared" si="12"/>
        <v>52.7</v>
      </c>
      <c r="DR6" s="21" t="str">
        <f>IF(DR7="","",IF(DR7="-","【-】","【"&amp;SUBSTITUTE(TEXT(DR7,"#,##0.00"),"-","△")&amp;"】"))</f>
        <v>【52.02】</v>
      </c>
      <c r="DS6" s="22">
        <f>IF(DS7="",NA(),DS7)</f>
        <v>16.39</v>
      </c>
      <c r="DT6" s="22">
        <f t="shared" ref="DT6:EB6" si="13">IF(DT7="",NA(),DT7)</f>
        <v>19.55</v>
      </c>
      <c r="DU6" s="22">
        <f t="shared" si="13"/>
        <v>22.23</v>
      </c>
      <c r="DV6" s="22">
        <f t="shared" si="13"/>
        <v>23.9</v>
      </c>
      <c r="DW6" s="22">
        <f t="shared" si="13"/>
        <v>22.73</v>
      </c>
      <c r="DX6" s="22">
        <f t="shared" si="13"/>
        <v>16.88</v>
      </c>
      <c r="DY6" s="22">
        <f t="shared" si="13"/>
        <v>18.28</v>
      </c>
      <c r="DZ6" s="22">
        <f t="shared" si="13"/>
        <v>19.61</v>
      </c>
      <c r="EA6" s="22">
        <f t="shared" si="13"/>
        <v>20.73</v>
      </c>
      <c r="EB6" s="22">
        <f t="shared" si="13"/>
        <v>22.86</v>
      </c>
      <c r="EC6" s="21" t="str">
        <f>IF(EC7="","",IF(EC7="-","【-】","【"&amp;SUBSTITUTE(TEXT(EC7,"#,##0.00"),"-","△")&amp;"】"))</f>
        <v>【25.37】</v>
      </c>
      <c r="ED6" s="22">
        <f>IF(ED7="",NA(),ED7)</f>
        <v>0.49</v>
      </c>
      <c r="EE6" s="22">
        <f t="shared" ref="EE6:EM6" si="14">IF(EE7="",NA(),EE7)</f>
        <v>0.32</v>
      </c>
      <c r="EF6" s="22">
        <f t="shared" si="14"/>
        <v>0.44</v>
      </c>
      <c r="EG6" s="22">
        <f t="shared" si="14"/>
        <v>0.05</v>
      </c>
      <c r="EH6" s="22">
        <f t="shared" si="14"/>
        <v>0.25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393860</v>
      </c>
      <c r="D7" s="24">
        <v>46</v>
      </c>
      <c r="E7" s="24">
        <v>1</v>
      </c>
      <c r="F7" s="24">
        <v>0</v>
      </c>
      <c r="G7" s="24">
        <v>1</v>
      </c>
      <c r="H7" s="24" t="s">
        <v>93</v>
      </c>
      <c r="I7" s="24" t="s">
        <v>94</v>
      </c>
      <c r="J7" s="24" t="s">
        <v>95</v>
      </c>
      <c r="K7" s="24" t="s">
        <v>96</v>
      </c>
      <c r="L7" s="24" t="s">
        <v>97</v>
      </c>
      <c r="M7" s="24" t="s">
        <v>98</v>
      </c>
      <c r="N7" s="25" t="s">
        <v>99</v>
      </c>
      <c r="O7" s="25">
        <v>63.21</v>
      </c>
      <c r="P7" s="25">
        <v>93.17</v>
      </c>
      <c r="Q7" s="25">
        <v>2414</v>
      </c>
      <c r="R7" s="25">
        <v>21183</v>
      </c>
      <c r="S7" s="25">
        <v>470.97</v>
      </c>
      <c r="T7" s="25">
        <v>44.98</v>
      </c>
      <c r="U7" s="25">
        <v>19586</v>
      </c>
      <c r="V7" s="25">
        <v>25.17</v>
      </c>
      <c r="W7" s="25">
        <v>778.15</v>
      </c>
      <c r="X7" s="25">
        <v>102.67</v>
      </c>
      <c r="Y7" s="25">
        <v>104.76</v>
      </c>
      <c r="Z7" s="25">
        <v>106.18</v>
      </c>
      <c r="AA7" s="25">
        <v>107.91</v>
      </c>
      <c r="AB7" s="25">
        <v>103.47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340.36</v>
      </c>
      <c r="AU7" s="25">
        <v>350.33</v>
      </c>
      <c r="AV7" s="25">
        <v>343.53</v>
      </c>
      <c r="AW7" s="25">
        <v>312.64999999999998</v>
      </c>
      <c r="AX7" s="25">
        <v>270.60000000000002</v>
      </c>
      <c r="AY7" s="25">
        <v>379.08</v>
      </c>
      <c r="AZ7" s="25">
        <v>367.55</v>
      </c>
      <c r="BA7" s="25">
        <v>378.56</v>
      </c>
      <c r="BB7" s="25">
        <v>364.46</v>
      </c>
      <c r="BC7" s="25">
        <v>338.89</v>
      </c>
      <c r="BD7" s="25">
        <v>243.36</v>
      </c>
      <c r="BE7" s="25">
        <v>698.86</v>
      </c>
      <c r="BF7" s="25">
        <v>661.28</v>
      </c>
      <c r="BG7" s="25">
        <v>662.14</v>
      </c>
      <c r="BH7" s="25">
        <v>629.29999999999995</v>
      </c>
      <c r="BI7" s="25">
        <v>629.83000000000004</v>
      </c>
      <c r="BJ7" s="25">
        <v>398.98</v>
      </c>
      <c r="BK7" s="25">
        <v>418.68</v>
      </c>
      <c r="BL7" s="25">
        <v>395.68</v>
      </c>
      <c r="BM7" s="25">
        <v>403.72</v>
      </c>
      <c r="BN7" s="25">
        <v>400.21</v>
      </c>
      <c r="BO7" s="25">
        <v>265.93</v>
      </c>
      <c r="BP7" s="25">
        <v>95.74</v>
      </c>
      <c r="BQ7" s="25">
        <v>98.57</v>
      </c>
      <c r="BR7" s="25">
        <v>100.22</v>
      </c>
      <c r="BS7" s="25">
        <v>103.23</v>
      </c>
      <c r="BT7" s="25">
        <v>98.5</v>
      </c>
      <c r="BU7" s="25">
        <v>98.64</v>
      </c>
      <c r="BV7" s="25">
        <v>94.78</v>
      </c>
      <c r="BW7" s="25">
        <v>97.59</v>
      </c>
      <c r="BX7" s="25">
        <v>92.17</v>
      </c>
      <c r="BY7" s="25">
        <v>92.83</v>
      </c>
      <c r="BZ7" s="25">
        <v>97.82</v>
      </c>
      <c r="CA7" s="25">
        <v>122.17</v>
      </c>
      <c r="CB7" s="25">
        <v>122.97</v>
      </c>
      <c r="CC7" s="25">
        <v>121.51</v>
      </c>
      <c r="CD7" s="25">
        <v>117.78</v>
      </c>
      <c r="CE7" s="25">
        <v>123.86</v>
      </c>
      <c r="CF7" s="25">
        <v>178.92</v>
      </c>
      <c r="CG7" s="25">
        <v>181.3</v>
      </c>
      <c r="CH7" s="25">
        <v>181.71</v>
      </c>
      <c r="CI7" s="25">
        <v>188.51</v>
      </c>
      <c r="CJ7" s="25">
        <v>189.43</v>
      </c>
      <c r="CK7" s="25">
        <v>177.56</v>
      </c>
      <c r="CL7" s="25">
        <v>43.11</v>
      </c>
      <c r="CM7" s="25">
        <v>57.71</v>
      </c>
      <c r="CN7" s="25">
        <v>55.11</v>
      </c>
      <c r="CO7" s="25">
        <v>56.31</v>
      </c>
      <c r="CP7" s="25">
        <v>54.13</v>
      </c>
      <c r="CQ7" s="25">
        <v>55.14</v>
      </c>
      <c r="CR7" s="25">
        <v>55.89</v>
      </c>
      <c r="CS7" s="25">
        <v>55.72</v>
      </c>
      <c r="CT7" s="25">
        <v>55.31</v>
      </c>
      <c r="CU7" s="25">
        <v>55.14</v>
      </c>
      <c r="CV7" s="25">
        <v>59.81</v>
      </c>
      <c r="CW7" s="25">
        <v>81.39</v>
      </c>
      <c r="CX7" s="25">
        <v>83.24</v>
      </c>
      <c r="CY7" s="25">
        <v>86.06</v>
      </c>
      <c r="CZ7" s="25">
        <v>84.82</v>
      </c>
      <c r="DA7" s="25">
        <v>85.31</v>
      </c>
      <c r="DB7" s="25">
        <v>81.39</v>
      </c>
      <c r="DC7" s="25">
        <v>81.27</v>
      </c>
      <c r="DD7" s="25">
        <v>81.260000000000005</v>
      </c>
      <c r="DE7" s="25">
        <v>80.36</v>
      </c>
      <c r="DF7" s="25">
        <v>80.13</v>
      </c>
      <c r="DG7" s="25">
        <v>89.42</v>
      </c>
      <c r="DH7" s="25">
        <v>52.87</v>
      </c>
      <c r="DI7" s="25">
        <v>53.47</v>
      </c>
      <c r="DJ7" s="25">
        <v>53.9</v>
      </c>
      <c r="DK7" s="25">
        <v>55.11</v>
      </c>
      <c r="DL7" s="25">
        <v>56.29</v>
      </c>
      <c r="DM7" s="25">
        <v>49.92</v>
      </c>
      <c r="DN7" s="25">
        <v>50.63</v>
      </c>
      <c r="DO7" s="25">
        <v>51.29</v>
      </c>
      <c r="DP7" s="25">
        <v>52.2</v>
      </c>
      <c r="DQ7" s="25">
        <v>52.7</v>
      </c>
      <c r="DR7" s="25">
        <v>52.02</v>
      </c>
      <c r="DS7" s="25">
        <v>16.39</v>
      </c>
      <c r="DT7" s="25">
        <v>19.55</v>
      </c>
      <c r="DU7" s="25">
        <v>22.23</v>
      </c>
      <c r="DV7" s="25">
        <v>23.9</v>
      </c>
      <c r="DW7" s="25">
        <v>22.73</v>
      </c>
      <c r="DX7" s="25">
        <v>16.88</v>
      </c>
      <c r="DY7" s="25">
        <v>18.28</v>
      </c>
      <c r="DZ7" s="25">
        <v>19.61</v>
      </c>
      <c r="EA7" s="25">
        <v>20.73</v>
      </c>
      <c r="EB7" s="25">
        <v>22.86</v>
      </c>
      <c r="EC7" s="25">
        <v>25.37</v>
      </c>
      <c r="ED7" s="25">
        <v>0.49</v>
      </c>
      <c r="EE7" s="25">
        <v>0.32</v>
      </c>
      <c r="EF7" s="25">
        <v>0.44</v>
      </c>
      <c r="EG7" s="25">
        <v>0.05</v>
      </c>
      <c r="EH7" s="25">
        <v>0.25</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榮枝 唯</cp:lastModifiedBy>
  <cp:lastPrinted>2025-01-28T06:57:08Z</cp:lastPrinted>
  <dcterms:created xsi:type="dcterms:W3CDTF">2025-01-24T06:54:30Z</dcterms:created>
  <dcterms:modified xsi:type="dcterms:W3CDTF">2025-01-28T08:05:49Z</dcterms:modified>
  <cp:category/>
</cp:coreProperties>
</file>