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honchonas01\建設課\公営企業会計事業（簡水・農集）\01簡水\⑪経営比較分析表\R6\20250122_【照会：1月29日（水）正午〆】公営企業に係る経営比較分析表（令和５年度決算）の分析等について\"/>
    </mc:Choice>
  </mc:AlternateContent>
  <xr:revisionPtr revIDLastSave="0" documentId="13_ncr:1_{4DE520B2-6577-4DFE-AB7B-0B0BCE941A47}" xr6:coauthVersionLast="36" xr6:coauthVersionMax="36" xr10:uidLastSave="{00000000-0000-0000-0000-000000000000}"/>
  <workbookProtection workbookAlgorithmName="SHA-512" workbookHashValue="MEo17Bcz+Pj6aIv4nV2k8Aot+eZaed5fYVilnNA8SUA6l6IYRLJ05kRuVnoCZstnJyVxGjxHMfNi3jH/adsXNQ==" workbookSaltValue="5MrujVEdB5R2DRUU+TyK+Q==" workbookSpinCount="100000" lockStructure="1"/>
  <bookViews>
    <workbookView xWindow="0" yWindow="0" windowWidth="23040" windowHeight="921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I10" i="4" s="1"/>
  <c r="N6" i="5"/>
  <c r="B10" i="4" s="1"/>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AT10" i="4"/>
  <c r="AL10" i="4"/>
  <c r="W10" i="4"/>
  <c r="P10" i="4"/>
  <c r="BB8" i="4"/>
  <c r="AL8" i="4"/>
  <c r="AD8" i="4"/>
  <c r="W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<sst xmlns="http://schemas.openxmlformats.org/spreadsheetml/2006/main" count="233" uniqueCount="117">
  <si>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</si>
  <si>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</si>
  <si>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</si>
  <si>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</si>
  <si>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</si>
  <si>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</si>
  <si>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</si>
  <si>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</si>
  <si>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</si>
  <si>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</si>
  <si>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</si>
  <si>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</si>
  <si>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</si>
  <si>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</si>
  <si>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</si>
  <si>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</si>
  <si>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</si>
  <si>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</si>
  <si>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</si>
  <si>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</si>
  <si>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</si>
  <si>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</si>
  <si>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</si>
  <si>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</si>
  <si>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</si>
  <si>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</si>
  <si>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</si>
  <si>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</si>
  <si>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</si>
  <si>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</si>
  <si>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</si>
  <si>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</si>
  <si>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</si>
  <si>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</si>
  <si>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</si>
  <si>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</si>
  <si>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</si>
  <si>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</si>
  <si>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</si>
  <si>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</si>
  <si>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</si>
  <si>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</si>
  <si>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</si>
  <si>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</si>
  <si>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</si>
  <si>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</si>
  <si>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</si>
  <si>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</si>
  <si>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</si>
  <si>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</si>
  <si>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</si>
  <si>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</si>
  <si>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</si>
  <si>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</si>
  <si>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</si>
  <si>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</si>
  <si>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</si>
  <si>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</si>
  <si>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</si>
  <si>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</si>
  <si>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</si>
  <si>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</si>
  <si>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</si>
  <si>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</si>
  <si>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</si>
  <si>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</si>
  <si>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</si>
  <si>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</si>
  <si>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</si>
  <si>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</si>
  <si>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</si>
  <si>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</si>
  <si>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</si>
  <si>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</si>
  <si>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</si>
  <si>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</si>
  <si>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</si>
  <si>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</si>
  <si>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</si>
  <si>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</si>
  <si>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</si>
  <si>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</si>
  <si>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</si>
  <si>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</si>
  <si>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</si>
  <si>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</si>
  <si>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</si>
  <si>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</si>
  <si>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</si>
  <si>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</si>
  <si>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</si>
  <si>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</si>
  <si>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</si>
  <si>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</si>
  <si>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</si>
  <si>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</si>
  <si>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仁淀川町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</si>
  <si>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</si>
  <si>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</si>
  <si>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</si>
  <si>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</si>
  <si>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</si>
  <si>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</si>
  <si>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</si>
  <si>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</si>
  <si>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</si>
  <si>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</si>
  <si>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</si>
  <si>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</si>
  <si>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</si>
  <si>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</si>
  <si>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</si>
  <si>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</si>
  <si>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</si>
  <si>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中長期的な更新計画をもとに、耐用年数を超えた施設や管路の耐震化を今後も進めていく。先に管路についての更新を行っていき、漏水対策にも備えていく。</t>
    <phoneticPr fontId="4"/>
  </si>
  <si>
    <t>人口減少に伴い給水収益の減少は続くことが見込まれ、老朽化施設等の計画的な更新及び耐震化を進めることで経営状況は厳しくなることが想定される。今後においては、経営収支の見通しを踏まえ、水道料金の更なる見直しや投資規模の適正化に努め、経営改善を図っていく。</t>
    <phoneticPr fontId="4"/>
  </si>
  <si>
    <t>【健全性】収益的収支比較、料金回収率から給水収益だけでは賄えておらず、一般会計繰入金により維持している状態である。単年度の収支が赤字であることから、適正な水道料金の見直しを行い経営改善に向けた取り組みに着手する。　　　　　　　　　　　　　　　　　　　　　　　　　　　　　　　　　　　　　　　　　　【効率性】　　　　　　　　　　　　　　　　　　　　　　　　　　　　　　　　　　　　　　　　　　　　　　　　　　　　　　　　　　　　　　　　　　　　　　　施設の耐震化、維持管理等の投資費用、また将来の給水人口の減少等、多面的な分析が必要であり検討していく必要がある。</t>
    <rPh sb="1" eb="4">
      <t>ケンゼンセイ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</si>
</sst>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AF-4B77-B9ED-2AE93964462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B5AF-4B77-B9ED-2AE93964462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70.91</c:v>
                </c:pt>
                <c:pt idx="1">
                  <c:v>72.48</c:v>
                </c:pt>
                <c:pt idx="2">
                  <c:v>70.28</c:v>
                </c:pt>
                <c:pt idx="3">
                  <c:v>68.06</c:v>
                </c:pt>
                <c:pt idx="4">
                  <c:v>63.82</c:v>
                </c:pt>
              </c:numCache>
            </c:numRef>
          </c:val>
          <c:extLst>
            <c:ext xmlns:c16="http://schemas.microsoft.com/office/drawing/2014/chart" uri="{C3380CC4-5D6E-409C-BE32-E72D297353CC}">
              <c16:uniqueId val="{00000000-74CF-4FC9-9470-ABF10DB4561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74CF-4FC9-9470-ABF10DB4561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94.02</c:v>
                </c:pt>
                <c:pt idx="1">
                  <c:v>94.02</c:v>
                </c:pt>
                <c:pt idx="2">
                  <c:v>94.02</c:v>
                </c:pt>
                <c:pt idx="3">
                  <c:v>94.02</c:v>
                </c:pt>
                <c:pt idx="4">
                  <c:v>94.02</c:v>
                </c:pt>
              </c:numCache>
            </c:numRef>
          </c:val>
          <c:extLst>
            <c:ext xmlns:c16="http://schemas.microsoft.com/office/drawing/2014/chart" uri="{C3380CC4-5D6E-409C-BE32-E72D297353CC}">
              <c16:uniqueId val="{00000000-C53D-4879-AC7C-034551D7BFB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C53D-4879-AC7C-034551D7BFB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68.459999999999994</c:v>
                </c:pt>
                <c:pt idx="1">
                  <c:v>61.51</c:v>
                </c:pt>
                <c:pt idx="2">
                  <c:v>63.76</c:v>
                </c:pt>
                <c:pt idx="3">
                  <c:v>61.95</c:v>
                </c:pt>
                <c:pt idx="4">
                  <c:v>87.84</c:v>
                </c:pt>
              </c:numCache>
            </c:numRef>
          </c:val>
          <c:extLst>
            <c:ext xmlns:c16="http://schemas.microsoft.com/office/drawing/2014/chart" uri="{C3380CC4-5D6E-409C-BE32-E72D297353CC}">
              <c16:uniqueId val="{00000000-7984-4B13-BBE3-A49F0B46AAC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7984-4B13-BBE3-A49F0B46AAC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09-4617-BCD5-1838912C967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09-4617-BCD5-1838912C967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68-4E89-91F6-FE258F47322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68-4E89-91F6-FE258F47322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F5-4AAC-A92A-DB6EC6B6221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F5-4AAC-A92A-DB6EC6B6221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53-46ED-B85D-902D2A7C161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53-46ED-B85D-902D2A7C161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968.06</c:v>
                </c:pt>
                <c:pt idx="1">
                  <c:v>888.07</c:v>
                </c:pt>
                <c:pt idx="2">
                  <c:v>672.71</c:v>
                </c:pt>
                <c:pt idx="3">
                  <c:v>805.41</c:v>
                </c:pt>
                <c:pt idx="4">
                  <c:v>876.74</c:v>
                </c:pt>
              </c:numCache>
            </c:numRef>
          </c:val>
          <c:extLst>
            <c:ext xmlns:c16="http://schemas.microsoft.com/office/drawing/2014/chart" uri="{C3380CC4-5D6E-409C-BE32-E72D297353CC}">
              <c16:uniqueId val="{00000000-45A9-4C9F-BD1B-FF55A9AD8F5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45A9-4C9F-BD1B-FF55A9AD8F5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43.16</c:v>
                </c:pt>
                <c:pt idx="1">
                  <c:v>52.24</c:v>
                </c:pt>
                <c:pt idx="2">
                  <c:v>59.71</c:v>
                </c:pt>
                <c:pt idx="3">
                  <c:v>58.45</c:v>
                </c:pt>
                <c:pt idx="4">
                  <c:v>53.35</c:v>
                </c:pt>
              </c:numCache>
            </c:numRef>
          </c:val>
          <c:extLst>
            <c:ext xmlns:c16="http://schemas.microsoft.com/office/drawing/2014/chart" uri="{C3380CC4-5D6E-409C-BE32-E72D297353CC}">
              <c16:uniqueId val="{00000000-32DA-43B7-BCBF-393941145C4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32DA-43B7-BCBF-393941145C4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212.74</c:v>
                </c:pt>
                <c:pt idx="1">
                  <c:v>176.87</c:v>
                </c:pt>
                <c:pt idx="2">
                  <c:v>198.64</c:v>
                </c:pt>
                <c:pt idx="3">
                  <c:v>205.36</c:v>
                </c:pt>
                <c:pt idx="4">
                  <c:v>226.94</c:v>
                </c:pt>
              </c:numCache>
            </c:numRef>
          </c:val>
          <c:extLst>
            <c:ext xmlns:c16="http://schemas.microsoft.com/office/drawing/2014/chart" uri="{C3380CC4-5D6E-409C-BE32-E72D297353CC}">
              <c16:uniqueId val="{00000000-45EB-4DE8-8EB9-62FD56CA685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45EB-4DE8-8EB9-62FD56CA685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仁淀川町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4655</v>
      </c>
      <c r="AM8" s="36"/>
      <c r="AN8" s="36"/>
      <c r="AO8" s="36"/>
      <c r="AP8" s="36"/>
      <c r="AQ8" s="36"/>
      <c r="AR8" s="36"/>
      <c r="AS8" s="36"/>
      <c r="AT8" s="37">
        <f>データ!$S$6</f>
        <v>333</v>
      </c>
      <c r="AU8" s="37"/>
      <c r="AV8" s="37"/>
      <c r="AW8" s="37"/>
      <c r="AX8" s="37"/>
      <c r="AY8" s="37"/>
      <c r="AZ8" s="37"/>
      <c r="BA8" s="37"/>
      <c r="BB8" s="37">
        <f>データ!$T$6</f>
        <v>13.98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61.62</v>
      </c>
      <c r="Q10" s="37"/>
      <c r="R10" s="37"/>
      <c r="S10" s="37"/>
      <c r="T10" s="37"/>
      <c r="U10" s="37"/>
      <c r="V10" s="37"/>
      <c r="W10" s="36">
        <f>データ!$Q$6</f>
        <v>2080</v>
      </c>
      <c r="X10" s="36"/>
      <c r="Y10" s="36"/>
      <c r="Z10" s="36"/>
      <c r="AA10" s="36"/>
      <c r="AB10" s="36"/>
      <c r="AC10" s="36"/>
      <c r="AD10" s="2"/>
      <c r="AE10" s="2"/>
      <c r="AF10" s="2"/>
      <c r="AG10" s="2"/>
      <c r="AH10" s="2"/>
      <c r="AI10" s="2"/>
      <c r="AJ10" s="2"/>
      <c r="AK10" s="2"/>
      <c r="AL10" s="36">
        <f>データ!$U$6</f>
        <v>2834</v>
      </c>
      <c r="AM10" s="36"/>
      <c r="AN10" s="36"/>
      <c r="AO10" s="36"/>
      <c r="AP10" s="36"/>
      <c r="AQ10" s="36"/>
      <c r="AR10" s="36"/>
      <c r="AS10" s="36"/>
      <c r="AT10" s="37">
        <f>データ!$V$6</f>
        <v>97.3</v>
      </c>
      <c r="AU10" s="37"/>
      <c r="AV10" s="37"/>
      <c r="AW10" s="37"/>
      <c r="AX10" s="37"/>
      <c r="AY10" s="37"/>
      <c r="AZ10" s="37"/>
      <c r="BA10" s="37"/>
      <c r="BB10" s="37">
        <f>データ!$W$6</f>
        <v>29.13</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116</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114</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Z1l5Bk3Pwd6K7E1Ggemr+4SS2sUIgO+1CQd3ZUIZmo0iy0BVIkVRT8NV4+7woR4FA9aYuzsQdnH0p45StH2nIQ==" saltValue="qOhXQC6Tz8pmTgqsmKvNi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393878</v>
      </c>
      <c r="D6" s="20">
        <f t="shared" si="3"/>
        <v>47</v>
      </c>
      <c r="E6" s="20">
        <f t="shared" si="3"/>
        <v>1</v>
      </c>
      <c r="F6" s="20">
        <f t="shared" si="3"/>
        <v>0</v>
      </c>
      <c r="G6" s="20">
        <f t="shared" si="3"/>
        <v>0</v>
      </c>
      <c r="H6" s="20" t="str">
        <f t="shared" si="3"/>
        <v>高知県　仁淀川町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61.62</v>
      </c>
      <c r="Q6" s="21">
        <f t="shared" si="3"/>
        <v>2080</v>
      </c>
      <c r="R6" s="21">
        <f t="shared" si="3"/>
        <v>4655</v>
      </c>
      <c r="S6" s="21">
        <f t="shared" si="3"/>
        <v>333</v>
      </c>
      <c r="T6" s="21">
        <f t="shared" si="3"/>
        <v>13.98</v>
      </c>
      <c r="U6" s="21">
        <f t="shared" si="3"/>
        <v>2834</v>
      </c>
      <c r="V6" s="21">
        <f t="shared" si="3"/>
        <v>97.3</v>
      </c>
      <c r="W6" s="21">
        <f t="shared" si="3"/>
        <v>29.13</v>
      </c>
      <c r="X6" s="22">
        <f>IF(X7="",NA(),X7)</f>
        <v>68.459999999999994</v>
      </c>
      <c r="Y6" s="22">
        <f t="shared" ref="Y6:AG6" si="4">IF(Y7="",NA(),Y7)</f>
        <v>61.51</v>
      </c>
      <c r="Z6" s="22">
        <f t="shared" si="4"/>
        <v>63.76</v>
      </c>
      <c r="AA6" s="22">
        <f t="shared" si="4"/>
        <v>61.95</v>
      </c>
      <c r="AB6" s="22">
        <f t="shared" si="4"/>
        <v>87.84</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968.06</v>
      </c>
      <c r="BF6" s="22">
        <f t="shared" ref="BF6:BN6" si="7">IF(BF7="",NA(),BF7)</f>
        <v>888.07</v>
      </c>
      <c r="BG6" s="22">
        <f t="shared" si="7"/>
        <v>672.71</v>
      </c>
      <c r="BH6" s="22">
        <f t="shared" si="7"/>
        <v>805.41</v>
      </c>
      <c r="BI6" s="22">
        <f t="shared" si="7"/>
        <v>876.74</v>
      </c>
      <c r="BJ6" s="22">
        <f t="shared" si="7"/>
        <v>1018.52</v>
      </c>
      <c r="BK6" s="22">
        <f t="shared" si="7"/>
        <v>949.61</v>
      </c>
      <c r="BL6" s="22">
        <f t="shared" si="7"/>
        <v>918.84</v>
      </c>
      <c r="BM6" s="22">
        <f t="shared" si="7"/>
        <v>955.49</v>
      </c>
      <c r="BN6" s="22">
        <f t="shared" si="7"/>
        <v>1017.9</v>
      </c>
      <c r="BO6" s="21" t="str">
        <f>IF(BO7="","",IF(BO7="-","【-】","【"&amp;SUBSTITUTE(TEXT(BO7,"#,##0.00"),"-","△")&amp;"】"))</f>
        <v>【1,045.20】</v>
      </c>
      <c r="BP6" s="22">
        <f>IF(BP7="",NA(),BP7)</f>
        <v>43.16</v>
      </c>
      <c r="BQ6" s="22">
        <f t="shared" ref="BQ6:BY6" si="8">IF(BQ7="",NA(),BQ7)</f>
        <v>52.24</v>
      </c>
      <c r="BR6" s="22">
        <f t="shared" si="8"/>
        <v>59.71</v>
      </c>
      <c r="BS6" s="22">
        <f t="shared" si="8"/>
        <v>58.45</v>
      </c>
      <c r="BT6" s="22">
        <f t="shared" si="8"/>
        <v>53.35</v>
      </c>
      <c r="BU6" s="22">
        <f t="shared" si="8"/>
        <v>58.79</v>
      </c>
      <c r="BV6" s="22">
        <f t="shared" si="8"/>
        <v>58.41</v>
      </c>
      <c r="BW6" s="22">
        <f t="shared" si="8"/>
        <v>58.27</v>
      </c>
      <c r="BX6" s="22">
        <f t="shared" si="8"/>
        <v>55.15</v>
      </c>
      <c r="BY6" s="22">
        <f t="shared" si="8"/>
        <v>53.95</v>
      </c>
      <c r="BZ6" s="21" t="str">
        <f>IF(BZ7="","",IF(BZ7="-","【-】","【"&amp;SUBSTITUTE(TEXT(BZ7,"#,##0.00"),"-","△")&amp;"】"))</f>
        <v>【49.51】</v>
      </c>
      <c r="CA6" s="22">
        <f>IF(CA7="",NA(),CA7)</f>
        <v>212.74</v>
      </c>
      <c r="CB6" s="22">
        <f t="shared" ref="CB6:CJ6" si="9">IF(CB7="",NA(),CB7)</f>
        <v>176.87</v>
      </c>
      <c r="CC6" s="22">
        <f t="shared" si="9"/>
        <v>198.64</v>
      </c>
      <c r="CD6" s="22">
        <f t="shared" si="9"/>
        <v>205.36</v>
      </c>
      <c r="CE6" s="22">
        <f t="shared" si="9"/>
        <v>226.94</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70.91</v>
      </c>
      <c r="CM6" s="22">
        <f t="shared" ref="CM6:CU6" si="10">IF(CM7="",NA(),CM7)</f>
        <v>72.48</v>
      </c>
      <c r="CN6" s="22">
        <f t="shared" si="10"/>
        <v>70.28</v>
      </c>
      <c r="CO6" s="22">
        <f t="shared" si="10"/>
        <v>68.06</v>
      </c>
      <c r="CP6" s="22">
        <f t="shared" si="10"/>
        <v>63.82</v>
      </c>
      <c r="CQ6" s="22">
        <f t="shared" si="10"/>
        <v>56.04</v>
      </c>
      <c r="CR6" s="22">
        <f t="shared" si="10"/>
        <v>58.52</v>
      </c>
      <c r="CS6" s="22">
        <f t="shared" si="10"/>
        <v>58.88</v>
      </c>
      <c r="CT6" s="22">
        <f t="shared" si="10"/>
        <v>58.16</v>
      </c>
      <c r="CU6" s="22">
        <f t="shared" si="10"/>
        <v>55.9</v>
      </c>
      <c r="CV6" s="21" t="str">
        <f>IF(CV7="","",IF(CV7="-","【-】","【"&amp;SUBSTITUTE(TEXT(CV7,"#,##0.00"),"-","△")&amp;"】"))</f>
        <v>【55.00】</v>
      </c>
      <c r="CW6" s="22">
        <f>IF(CW7="",NA(),CW7)</f>
        <v>94.02</v>
      </c>
      <c r="CX6" s="22">
        <f t="shared" ref="CX6:DF6" si="11">IF(CX7="",NA(),CX7)</f>
        <v>94.02</v>
      </c>
      <c r="CY6" s="22">
        <f t="shared" si="11"/>
        <v>94.02</v>
      </c>
      <c r="CZ6" s="22">
        <f t="shared" si="11"/>
        <v>94.02</v>
      </c>
      <c r="DA6" s="22">
        <f t="shared" si="11"/>
        <v>94.02</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393878</v>
      </c>
      <c r="D7" s="24">
        <v>47</v>
      </c>
      <c r="E7" s="24">
        <v>1</v>
      </c>
      <c r="F7" s="24">
        <v>0</v>
      </c>
      <c r="G7" s="24">
        <v>0</v>
      </c>
      <c r="H7" s="24" t="s">
        <v>96</v>
      </c>
      <c r="I7" s="24" t="s">
        <v>97</v>
      </c>
      <c r="J7" s="24" t="s">
        <v>98</v>
      </c>
      <c r="K7" s="24" t="s">
        <v>99</v>
      </c>
      <c r="L7" s="24" t="s">
        <v>100</v>
      </c>
      <c r="M7" s="24" t="s">
        <v>101</v>
      </c>
      <c r="N7" s="25" t="s">
        <v>102</v>
      </c>
      <c r="O7" s="25" t="s">
        <v>103</v>
      </c>
      <c r="P7" s="25">
        <v>61.62</v>
      </c>
      <c r="Q7" s="25">
        <v>2080</v>
      </c>
      <c r="R7" s="25">
        <v>4655</v>
      </c>
      <c r="S7" s="25">
        <v>333</v>
      </c>
      <c r="T7" s="25">
        <v>13.98</v>
      </c>
      <c r="U7" s="25">
        <v>2834</v>
      </c>
      <c r="V7" s="25">
        <v>97.3</v>
      </c>
      <c r="W7" s="25">
        <v>29.13</v>
      </c>
      <c r="X7" s="25">
        <v>68.459999999999994</v>
      </c>
      <c r="Y7" s="25">
        <v>61.51</v>
      </c>
      <c r="Z7" s="25">
        <v>63.76</v>
      </c>
      <c r="AA7" s="25">
        <v>61.95</v>
      </c>
      <c r="AB7" s="25">
        <v>87.84</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968.06</v>
      </c>
      <c r="BF7" s="25">
        <v>888.07</v>
      </c>
      <c r="BG7" s="25">
        <v>672.71</v>
      </c>
      <c r="BH7" s="25">
        <v>805.41</v>
      </c>
      <c r="BI7" s="25">
        <v>876.74</v>
      </c>
      <c r="BJ7" s="25">
        <v>1018.52</v>
      </c>
      <c r="BK7" s="25">
        <v>949.61</v>
      </c>
      <c r="BL7" s="25">
        <v>918.84</v>
      </c>
      <c r="BM7" s="25">
        <v>955.49</v>
      </c>
      <c r="BN7" s="25">
        <v>1017.9</v>
      </c>
      <c r="BO7" s="25">
        <v>1045.2</v>
      </c>
      <c r="BP7" s="25">
        <v>43.16</v>
      </c>
      <c r="BQ7" s="25">
        <v>52.24</v>
      </c>
      <c r="BR7" s="25">
        <v>59.71</v>
      </c>
      <c r="BS7" s="25">
        <v>58.45</v>
      </c>
      <c r="BT7" s="25">
        <v>53.35</v>
      </c>
      <c r="BU7" s="25">
        <v>58.79</v>
      </c>
      <c r="BV7" s="25">
        <v>58.41</v>
      </c>
      <c r="BW7" s="25">
        <v>58.27</v>
      </c>
      <c r="BX7" s="25">
        <v>55.15</v>
      </c>
      <c r="BY7" s="25">
        <v>53.95</v>
      </c>
      <c r="BZ7" s="25">
        <v>49.51</v>
      </c>
      <c r="CA7" s="25">
        <v>212.74</v>
      </c>
      <c r="CB7" s="25">
        <v>176.87</v>
      </c>
      <c r="CC7" s="25">
        <v>198.64</v>
      </c>
      <c r="CD7" s="25">
        <v>205.36</v>
      </c>
      <c r="CE7" s="25">
        <v>226.94</v>
      </c>
      <c r="CF7" s="25">
        <v>298.25</v>
      </c>
      <c r="CG7" s="25">
        <v>303.27999999999997</v>
      </c>
      <c r="CH7" s="25">
        <v>303.81</v>
      </c>
      <c r="CI7" s="25">
        <v>310.26</v>
      </c>
      <c r="CJ7" s="25">
        <v>318.99</v>
      </c>
      <c r="CK7" s="25">
        <v>317.14</v>
      </c>
      <c r="CL7" s="25">
        <v>70.91</v>
      </c>
      <c r="CM7" s="25">
        <v>72.48</v>
      </c>
      <c r="CN7" s="25">
        <v>70.28</v>
      </c>
      <c r="CO7" s="25">
        <v>68.06</v>
      </c>
      <c r="CP7" s="25">
        <v>63.82</v>
      </c>
      <c r="CQ7" s="25">
        <v>56.04</v>
      </c>
      <c r="CR7" s="25">
        <v>58.52</v>
      </c>
      <c r="CS7" s="25">
        <v>58.88</v>
      </c>
      <c r="CT7" s="25">
        <v>58.16</v>
      </c>
      <c r="CU7" s="25">
        <v>55.9</v>
      </c>
      <c r="CV7" s="25">
        <v>55</v>
      </c>
      <c r="CW7" s="25">
        <v>94.02</v>
      </c>
      <c r="CX7" s="25">
        <v>94.02</v>
      </c>
      <c r="CY7" s="25">
        <v>94.02</v>
      </c>
      <c r="CZ7" s="25">
        <v>94.02</v>
      </c>
      <c r="DA7" s="25">
        <v>94.02</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112</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2025-01-24T06:40:56Z</dcterms:created>
  <dcterms:modified xsi:type="dcterms:W3CDTF">2025-01-28T02:05:16Z</dcterms:modified>
  <cp:category/>
</cp:coreProperties>
</file>