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T:\2130町民環境課(水道)\69上：水道\調査_通知\R6\R6 経営比較分析\"/>
    </mc:Choice>
  </mc:AlternateContent>
  <xr:revisionPtr revIDLastSave="0" documentId="13_ncr:1_{8F84AB0F-0D6F-4973-A675-955ED5AD00D2}" xr6:coauthVersionLast="47" xr6:coauthVersionMax="47" xr10:uidLastSave="{00000000-0000-0000-0000-000000000000}"/>
  <workbookProtection workbookAlgorithmName="SHA-512" workbookHashValue="rL45uhnH5J2v7NETzpqTzddxwe4/R9WxMYIoZLLFeaC5F0EwHEYDUf8bZrgi0BBIDFUkP4oJo/LUCiXICUVvxw==" workbookSaltValue="sLjReUxwlTPusXizhEjd/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O6" i="5"/>
  <c r="I10" i="4" s="1"/>
  <c r="N6" i="5"/>
  <c r="M6" i="5"/>
  <c r="AD8" i="4" s="1"/>
  <c r="L6" i="5"/>
  <c r="W8" i="4" s="1"/>
  <c r="K6" i="5"/>
  <c r="P8" i="4" s="1"/>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E85" i="4"/>
  <c r="BB10" i="4"/>
  <c r="AT10" i="4"/>
  <c r="AL10" i="4"/>
  <c r="W10" i="4"/>
  <c r="P10" i="4"/>
  <c r="B10" i="4"/>
  <c r="I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<sst xmlns="http://schemas.openxmlformats.org/spreadsheetml/2006/main" count="228" uniqueCount="113">
  <si>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</si>
  <si>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</si>
  <si>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</si>
  <si>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</si>
  <si>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</si>
  <si>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</si>
  <si>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</si>
  <si>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</si>
  <si>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</si>
  <si>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</si>
  <si>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</si>
  <si>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</si>
  <si>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</si>
  <si>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</si>
  <si>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</si>
  <si>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</si>
  <si>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</si>
  <si>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</si>
  <si>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</si>
  <si>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</si>
  <si>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</si>
  <si>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</si>
  <si>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</si>
  <si>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</si>
  <si>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</si>
  <si>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</si>
  <si>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</si>
  <si>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</si>
  <si>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</si>
  <si>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</si>
  <si>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</si>
  <si>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</si>
  <si>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</si>
  <si>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</si>
  <si>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</si>
  <si>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</si>
  <si>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</si>
  <si>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</si>
  <si>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</si>
  <si>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</si>
  <si>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</si>
  <si>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</si>
  <si>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</si>
  <si>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</si>
  <si>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</si>
  <si>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</si>
  <si>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</si>
  <si>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</si>
  <si>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</si>
  <si>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</si>
  <si>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</si>
  <si>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</si>
  <si>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</si>
  <si>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</si>
  <si>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</si>
  <si>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</si>
  <si>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</si>
  <si>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</si>
  <si>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</si>
  <si>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</si>
  <si>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</si>
  <si>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</si>
  <si>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</si>
  <si>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</si>
  <si>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</si>
  <si>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</si>
  <si>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</si>
  <si>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</si>
  <si>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</si>
  <si>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</si>
  <si>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</si>
  <si>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</si>
  <si>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</si>
  <si>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</si>
  <si>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</si>
  <si>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</si>
  <si>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</si>
  <si>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</si>
  <si>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</si>
  <si>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</si>
  <si>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</si>
  <si>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</si>
  <si>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</si>
  <si>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</si>
  <si>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</si>
  <si>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</si>
  <si>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</si>
  <si>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</si>
  <si>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</si>
  <si>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</si>
  <si>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</si>
  <si>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</si>
  <si>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</si>
  <si>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中土佐町</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</si>
  <si>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</si>
  <si>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</si>
  <si>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</si>
  <si>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</si>
  <si>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</si>
  <si>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</si>
  <si>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</si>
  <si>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</si>
  <si>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</si>
  <si>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</si>
  <si>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</si>
  <si>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</si>
  <si>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</si>
  <si>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</si>
  <si>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</si>
  <si>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</si>
  <si>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人口減少に伴い給水収益が1.41％減少、他会計補助金も23.7％減少したことにより経常収益は、減少している。費用面では、営業費用が8.3％減少したものの経常収益の減少額を下回ったことから経常収支比率は低下している。
②累積欠損金：欠損金は発生していないが、給水人口減少に伴う料金収入の減少、老朽管修繕経費の増加等により今後、収支の悪化が見込まれる。
③流動比率：前払金が減少し、未払金が46％増加したが、現金預金・未収金の増加、起債償還額の減少により流動比率は横ばいの状態である。今後、企業債を財源とした老朽施設更新事業が継続する予定であることから、企業債償還のための現金支出が増加し流動比率の低下が見込まれる。
④企業債残高対給水収益比率：人口減少に伴う給水収益の減少に対し、施設更新事業の財源として企業債の借入が継続的に増加しており、企業債残高対給水収益比率は増加傾向にある（本町は特定簡易水道に該当し国庫補助対象外となっている。）。
⑤料金回収率・⑥給水原価：前年度の委託事業(水道施設台帳整備)が完了したことにより料金回収率が4.23％、給水原価が4.9％改善しているが、令和2年度からみると料金回収率は減少傾向にある。
⑦施設利用率・⑧有収率：人口減少により有収水量は減少し、継続的に管路の経年劣化による漏水等が増加（最大稼働率86.4％）していることから安定供給に課題を残している。</t>
    <rPh sb="40" eb="42">
      <t>ゲンショウ</t>
    </rPh>
    <rPh sb="55" eb="57">
      <t>ゲンショウ</t>
    </rPh>
    <rPh sb="62" eb="65">
      <t>ヒヨウメン</t>
    </rPh>
    <rPh sb="68" eb="72">
      <t>エイギョウヒヨウ</t>
    </rPh>
    <rPh sb="77" eb="79">
      <t>ゲンショウ</t>
    </rPh>
    <rPh sb="84" eb="88">
      <t>ケイジョウシュウエキ</t>
    </rPh>
    <rPh sb="89" eb="92">
      <t>ゲンショウガク</t>
    </rPh>
    <rPh sb="93" eb="95">
      <t>シタマワ</t>
    </rPh>
    <rPh sb="197" eb="200">
      <t>ミバライキン</t>
    </rPh>
    <rPh sb="204" eb="206">
      <t>ゾウカ</t>
    </rPh>
    <rPh sb="210" eb="214">
      <t>ゲンキンヨキン</t>
    </rPh>
    <rPh sb="215" eb="218">
      <t>ミシュウキン</t>
    </rPh>
    <rPh sb="219" eb="221">
      <t>ゾウカ</t>
    </rPh>
    <rPh sb="222" eb="226">
      <t>キサイショウカン</t>
    </rPh>
    <rPh sb="226" eb="227">
      <t>ガク</t>
    </rPh>
    <rPh sb="228" eb="230">
      <t>ゲンショウ</t>
    </rPh>
    <rPh sb="238" eb="239">
      <t>ヨコ</t>
    </rPh>
    <rPh sb="242" eb="244">
      <t>ジョウタイ</t>
    </rPh>
    <rPh sb="441" eb="444">
      <t>ゼンネンド</t>
    </rPh>
    <rPh sb="450" eb="452">
      <t>スイドウ</t>
    </rPh>
    <rPh sb="452" eb="458">
      <t>シセツダイチョウセイビ</t>
    </rPh>
    <rPh sb="481" eb="485">
      <t>キュウスイゲンカ</t>
    </rPh>
    <phoneticPr fontId="4"/>
  </si>
  <si>
    <t>簡易水道事業については、施設・設備の老朽化に伴う更新需要の増大、建設資材物価の高騰や人口減少等に伴う料金収入の減少などが課題となっている。本町では法定耐用年数を超過した管路延長の合計が68㎞超となり、これに伴い漏水修繕に係る経費も増加傾向にある。老朽管の更新には資金需要の増大が見込まれ、簡易水道事業を取り巻く環境はより厳しさを増すことが予想されている。
こうした中で、長期的財政収支に基づき施設の更新等を計画的に実行し、持続可能な簡易水道事業を実現していくためには、長期的な水道施設のライフサイクル全体にわたって効率的に簡易水道施設を管理運営することが必要不可欠である。アセットマネジメントの手法を取り入れ簡易水道事業施設更新計画に沿った維持・更新事業を着実に推進しながら、これらの施策の成果検証を行い、良質な水道サービスの提供に努めていく。</t>
    <rPh sb="117" eb="119">
      <t>ケイコウ</t>
    </rPh>
    <phoneticPr fontId="4"/>
  </si>
  <si>
    <t>①有形固定資産減価償却率：施設更新工事(上ノ加江配水区配水池更新)に伴う送配水管布設替工事が完了したことにより比率が0.1％改善している。しかしながら、本町は特定簡易水道に該当し国庫補助対象外であることから管路及び施設更新事業の財源が確保できていないため、有形固定資産減価償却率の大幅な改善は見込めない状況にある。
②管路経年化率・③管路更新率：施設更新工事に伴う送配水管布設替工事が完了したことにより、一時的に両比率が改善しているが、簡易水道事業は財政状況が厳しく、また十分な技術系職員を確保できていないため管路更新事業を施設更新事業と並行して進められず管路経年化率が上昇傾向にある。平成30年度から継続している配水池(２カ所)の更新工事完了後(令和9年度完成予定)、順次、管路の更新事業を進めていく予定である。</t>
    <rPh sb="13" eb="15">
      <t>シセツ</t>
    </rPh>
    <rPh sb="15" eb="19">
      <t>コウシンコウジ</t>
    </rPh>
    <rPh sb="20" eb="21">
      <t>カミ</t>
    </rPh>
    <rPh sb="22" eb="27">
      <t>カエハイスイク</t>
    </rPh>
    <rPh sb="27" eb="30">
      <t>ハイスイチ</t>
    </rPh>
    <rPh sb="46" eb="48">
      <t>カンリョウ</t>
    </rPh>
    <rPh sb="55" eb="57">
      <t>ヒリツ</t>
    </rPh>
    <rPh sb="62" eb="64">
      <t>カイゼン</t>
    </rPh>
    <rPh sb="140" eb="142">
      <t>オオハバ</t>
    </rPh>
    <rPh sb="143" eb="145">
      <t>カイゼン</t>
    </rPh>
    <rPh sb="146" eb="148">
      <t>ミコ</t>
    </rPh>
    <rPh sb="151" eb="153">
      <t>ジョウキョウ</t>
    </rPh>
    <rPh sb="202" eb="205">
      <t>イチジテキ</t>
    </rPh>
    <rPh sb="210" eb="212">
      <t>カイゼン</t>
    </rPh>
    <rPh sb="218" eb="222">
      <t>カンイスイドウ</t>
    </rPh>
    <rPh sb="222" eb="224">
      <t>ジギョウ</t>
    </rPh>
    <rPh sb="287" eb="289">
      <t>ケイコウ</t>
    </rPh>
    <rPh sb="313" eb="314">
      <t>ショ</t>
    </rPh>
    <rPh sb="324" eb="326">
      <t>レイワ</t>
    </rPh>
    <rPh sb="327" eb="333">
      <t>ネンドカンセイヨテイ</t>
    </rPh>
    <rPh sb="335" eb="337">
      <t>ジュンジ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</si>
</sst>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distributed" wrapText="1"/>
      <protection locked="0"/>
    </xf>
    <xf numFmtId="0" fontId="5" fillId="0" borderId="0" xfId="0" applyFont="1" applyAlignment="1" applyProtection="1">
      <alignment horizontal="left" vertical="distributed" wrapText="1"/>
      <protection locked="0"/>
    </xf>
    <xf numFmtId="0" fontId="5" fillId="0" borderId="10" xfId="0" applyFont="1" applyBorder="1" applyAlignment="1" applyProtection="1">
      <alignment horizontal="left" vertical="distributed" wrapText="1"/>
      <protection locked="0"/>
    </xf>
    <xf numFmtId="0" fontId="5" fillId="0" borderId="11" xfId="0" applyFont="1" applyBorder="1" applyAlignment="1" applyProtection="1">
      <alignment horizontal="left" vertical="distributed" wrapText="1"/>
      <protection locked="0"/>
    </xf>
    <xf numFmtId="0" fontId="5" fillId="0" borderId="1" xfId="0" applyFont="1" applyBorder="1" applyAlignment="1" applyProtection="1">
      <alignment horizontal="left" vertical="distributed" wrapText="1"/>
      <protection locked="0"/>
    </xf>
    <xf numFmtId="0" fontId="5" fillId="0" borderId="12" xfId="0" applyFont="1" applyBorder="1" applyAlignment="1" applyProtection="1">
      <alignment horizontal="left" vertical="distributed"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distributed" wrapText="1"/>
      <protection locked="0"/>
    </xf>
    <xf numFmtId="0" fontId="16" fillId="0" borderId="0" xfId="0" applyFont="1" applyAlignment="1" applyProtection="1">
      <alignment horizontal="left" vertical="distributed" wrapText="1"/>
      <protection locked="0"/>
    </xf>
    <xf numFmtId="0" fontId="16" fillId="0" borderId="10" xfId="0" applyFont="1" applyBorder="1" applyAlignment="1" applyProtection="1">
      <alignment horizontal="left" vertical="distributed"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formatCode="#,##0.00;&quot;△&quot;#,##0.00;&quot;-&quot;">
                  <c:v>0.85</c:v>
                </c:pt>
              </c:numCache>
            </c:numRef>
          </c:val>
          <c:extLst>
            <c:ext xmlns:c16="http://schemas.microsoft.com/office/drawing/2014/chart" uri="{C3380CC4-5D6E-409C-BE32-E72D297353CC}">
              <c16:uniqueId val="{00000000-0014-4B33-85CC-599FC2FED29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0.26</c:v>
                </c:pt>
                <c:pt idx="2">
                  <c:v>0.28999999999999998</c:v>
                </c:pt>
                <c:pt idx="3">
                  <c:v>1.8</c:v>
                </c:pt>
                <c:pt idx="4">
                  <c:v>0.28999999999999998</c:v>
                </c:pt>
              </c:numCache>
            </c:numRef>
          </c:val>
          <c:smooth val="0"/>
          <c:extLst>
            <c:ext xmlns:c16="http://schemas.microsoft.com/office/drawing/2014/chart" uri="{C3380CC4-5D6E-409C-BE32-E72D297353CC}">
              <c16:uniqueId val="{00000001-0014-4B33-85CC-599FC2FED29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75.52</c:v>
                </c:pt>
                <c:pt idx="1">
                  <c:v>95.57</c:v>
                </c:pt>
                <c:pt idx="2">
                  <c:v>88.41</c:v>
                </c:pt>
                <c:pt idx="3">
                  <c:v>64.17</c:v>
                </c:pt>
                <c:pt idx="4">
                  <c:v>66.94</c:v>
                </c:pt>
              </c:numCache>
            </c:numRef>
          </c:val>
          <c:extLst>
            <c:ext xmlns:c16="http://schemas.microsoft.com/office/drawing/2014/chart" uri="{C3380CC4-5D6E-409C-BE32-E72D297353CC}">
              <c16:uniqueId val="{00000000-2F43-4E3E-8157-57EC51E3224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55.3</c:v>
                </c:pt>
                <c:pt idx="1">
                  <c:v>54.14</c:v>
                </c:pt>
                <c:pt idx="2">
                  <c:v>53.79</c:v>
                </c:pt>
                <c:pt idx="3">
                  <c:v>56.4</c:v>
                </c:pt>
                <c:pt idx="4">
                  <c:v>54.97</c:v>
                </c:pt>
              </c:numCache>
            </c:numRef>
          </c:val>
          <c:smooth val="0"/>
          <c:extLst>
            <c:ext xmlns:c16="http://schemas.microsoft.com/office/drawing/2014/chart" uri="{C3380CC4-5D6E-409C-BE32-E72D297353CC}">
              <c16:uniqueId val="{00000001-2F43-4E3E-8157-57EC51E3224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63.08</c:v>
                </c:pt>
                <c:pt idx="1">
                  <c:v>77.41</c:v>
                </c:pt>
                <c:pt idx="2">
                  <c:v>49.36</c:v>
                </c:pt>
                <c:pt idx="3">
                  <c:v>65.64</c:v>
                </c:pt>
                <c:pt idx="4">
                  <c:v>61.01</c:v>
                </c:pt>
              </c:numCache>
            </c:numRef>
          </c:val>
          <c:extLst>
            <c:ext xmlns:c16="http://schemas.microsoft.com/office/drawing/2014/chart" uri="{C3380CC4-5D6E-409C-BE32-E72D297353CC}">
              <c16:uniqueId val="{00000000-6AD5-48DE-86A0-7DCE94C05EB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78.319999999999993</c:v>
                </c:pt>
                <c:pt idx="1">
                  <c:v>76.239999999999995</c:v>
                </c:pt>
                <c:pt idx="2">
                  <c:v>73.81</c:v>
                </c:pt>
                <c:pt idx="3">
                  <c:v>73.099999999999994</c:v>
                </c:pt>
                <c:pt idx="4">
                  <c:v>71.36</c:v>
                </c:pt>
              </c:numCache>
            </c:numRef>
          </c:val>
          <c:smooth val="0"/>
          <c:extLst>
            <c:ext xmlns:c16="http://schemas.microsoft.com/office/drawing/2014/chart" uri="{C3380CC4-5D6E-409C-BE32-E72D297353CC}">
              <c16:uniqueId val="{00000001-6AD5-48DE-86A0-7DCE94C05EB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c:v>
                </c:pt>
                <c:pt idx="1">
                  <c:v>114.91</c:v>
                </c:pt>
                <c:pt idx="2">
                  <c:v>109.67</c:v>
                </c:pt>
                <c:pt idx="3">
                  <c:v>109.1</c:v>
                </c:pt>
                <c:pt idx="4">
                  <c:v>105.4</c:v>
                </c:pt>
              </c:numCache>
            </c:numRef>
          </c:val>
          <c:extLst>
            <c:ext xmlns:c16="http://schemas.microsoft.com/office/drawing/2014/chart" uri="{C3380CC4-5D6E-409C-BE32-E72D297353CC}">
              <c16:uniqueId val="{00000000-0C65-4A22-9EF3-3BBB17F526A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100.27</c:v>
                </c:pt>
                <c:pt idx="1">
                  <c:v>103.57</c:v>
                </c:pt>
                <c:pt idx="2">
                  <c:v>100.97</c:v>
                </c:pt>
                <c:pt idx="3">
                  <c:v>101.68</c:v>
                </c:pt>
                <c:pt idx="4">
                  <c:v>97.35</c:v>
                </c:pt>
              </c:numCache>
            </c:numRef>
          </c:val>
          <c:smooth val="0"/>
          <c:extLst>
            <c:ext xmlns:c16="http://schemas.microsoft.com/office/drawing/2014/chart" uri="{C3380CC4-5D6E-409C-BE32-E72D297353CC}">
              <c16:uniqueId val="{00000001-0C65-4A22-9EF3-3BBB17F526A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49.28</c:v>
                </c:pt>
                <c:pt idx="1">
                  <c:v>49.02</c:v>
                </c:pt>
                <c:pt idx="2">
                  <c:v>48.11</c:v>
                </c:pt>
                <c:pt idx="3">
                  <c:v>49.97</c:v>
                </c:pt>
                <c:pt idx="4">
                  <c:v>49.87</c:v>
                </c:pt>
              </c:numCache>
            </c:numRef>
          </c:val>
          <c:extLst>
            <c:ext xmlns:c16="http://schemas.microsoft.com/office/drawing/2014/chart" uri="{C3380CC4-5D6E-409C-BE32-E72D297353CC}">
              <c16:uniqueId val="{00000000-C5F5-4597-85C3-EDF28CC5BEC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34.83</c:v>
                </c:pt>
                <c:pt idx="1">
                  <c:v>31.44</c:v>
                </c:pt>
                <c:pt idx="2">
                  <c:v>35.43</c:v>
                </c:pt>
                <c:pt idx="3">
                  <c:v>41.69</c:v>
                </c:pt>
                <c:pt idx="4">
                  <c:v>45.06</c:v>
                </c:pt>
              </c:numCache>
            </c:numRef>
          </c:val>
          <c:smooth val="0"/>
          <c:extLst>
            <c:ext xmlns:c16="http://schemas.microsoft.com/office/drawing/2014/chart" uri="{C3380CC4-5D6E-409C-BE32-E72D297353CC}">
              <c16:uniqueId val="{00000001-C5F5-4597-85C3-EDF28CC5BEC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50.57</c:v>
                </c:pt>
                <c:pt idx="1">
                  <c:v>57.86</c:v>
                </c:pt>
                <c:pt idx="2">
                  <c:v>58.94</c:v>
                </c:pt>
                <c:pt idx="3">
                  <c:v>66.84</c:v>
                </c:pt>
                <c:pt idx="4">
                  <c:v>57.61</c:v>
                </c:pt>
              </c:numCache>
            </c:numRef>
          </c:val>
          <c:extLst>
            <c:ext xmlns:c16="http://schemas.microsoft.com/office/drawing/2014/chart" uri="{C3380CC4-5D6E-409C-BE32-E72D297353CC}">
              <c16:uniqueId val="{00000000-887E-4C30-856F-A7ED7234E3E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10.050000000000001</c:v>
                </c:pt>
                <c:pt idx="1">
                  <c:v>10.78</c:v>
                </c:pt>
                <c:pt idx="2">
                  <c:v>11.16</c:v>
                </c:pt>
                <c:pt idx="3">
                  <c:v>14.82</c:v>
                </c:pt>
                <c:pt idx="4">
                  <c:v>17.05</c:v>
                </c:pt>
              </c:numCache>
            </c:numRef>
          </c:val>
          <c:smooth val="0"/>
          <c:extLst>
            <c:ext xmlns:c16="http://schemas.microsoft.com/office/drawing/2014/chart" uri="{C3380CC4-5D6E-409C-BE32-E72D297353CC}">
              <c16:uniqueId val="{00000001-887E-4C30-856F-A7ED7234E3E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AB-4F25-805E-AC0ABE59CEA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8.57</c:v>
                </c:pt>
                <c:pt idx="1">
                  <c:v>5.78</c:v>
                </c:pt>
                <c:pt idx="2">
                  <c:v>8.73</c:v>
                </c:pt>
                <c:pt idx="3">
                  <c:v>15.24</c:v>
                </c:pt>
                <c:pt idx="4">
                  <c:v>25.06</c:v>
                </c:pt>
              </c:numCache>
            </c:numRef>
          </c:val>
          <c:smooth val="0"/>
          <c:extLst>
            <c:ext xmlns:c16="http://schemas.microsoft.com/office/drawing/2014/chart" uri="{C3380CC4-5D6E-409C-BE32-E72D297353CC}">
              <c16:uniqueId val="{00000001-70AB-4F25-805E-AC0ABE59CEA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193.92</c:v>
                </c:pt>
                <c:pt idx="1">
                  <c:v>211.27</c:v>
                </c:pt>
                <c:pt idx="2">
                  <c:v>137.01</c:v>
                </c:pt>
                <c:pt idx="3">
                  <c:v>336.4</c:v>
                </c:pt>
                <c:pt idx="4">
                  <c:v>322.26</c:v>
                </c:pt>
              </c:numCache>
            </c:numRef>
          </c:val>
          <c:extLst>
            <c:ext xmlns:c16="http://schemas.microsoft.com/office/drawing/2014/chart" uri="{C3380CC4-5D6E-409C-BE32-E72D297353CC}">
              <c16:uniqueId val="{00000000-0465-486A-B951-162897B701C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139.66999999999999</c:v>
                </c:pt>
                <c:pt idx="1">
                  <c:v>92.24</c:v>
                </c:pt>
                <c:pt idx="2">
                  <c:v>116</c:v>
                </c:pt>
                <c:pt idx="3">
                  <c:v>132.63999999999999</c:v>
                </c:pt>
                <c:pt idx="4">
                  <c:v>134.22</c:v>
                </c:pt>
              </c:numCache>
            </c:numRef>
          </c:val>
          <c:smooth val="0"/>
          <c:extLst>
            <c:ext xmlns:c16="http://schemas.microsoft.com/office/drawing/2014/chart" uri="{C3380CC4-5D6E-409C-BE32-E72D297353CC}">
              <c16:uniqueId val="{00000001-0465-486A-B951-162897B701C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867.62</c:v>
                </c:pt>
                <c:pt idx="1">
                  <c:v>794.75</c:v>
                </c:pt>
                <c:pt idx="2">
                  <c:v>960</c:v>
                </c:pt>
                <c:pt idx="3">
                  <c:v>1022.93</c:v>
                </c:pt>
                <c:pt idx="4">
                  <c:v>1087.73</c:v>
                </c:pt>
              </c:numCache>
            </c:numRef>
          </c:val>
          <c:extLst>
            <c:ext xmlns:c16="http://schemas.microsoft.com/office/drawing/2014/chart" uri="{C3380CC4-5D6E-409C-BE32-E72D297353CC}">
              <c16:uniqueId val="{00000000-B236-4A96-8B4A-2D49CD73D5A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1390.57</c:v>
                </c:pt>
                <c:pt idx="1">
                  <c:v>1546.97</c:v>
                </c:pt>
                <c:pt idx="2">
                  <c:v>1471.36</c:v>
                </c:pt>
                <c:pt idx="3">
                  <c:v>1495.64</c:v>
                </c:pt>
                <c:pt idx="4">
                  <c:v>1331.83</c:v>
                </c:pt>
              </c:numCache>
            </c:numRef>
          </c:val>
          <c:smooth val="0"/>
          <c:extLst>
            <c:ext xmlns:c16="http://schemas.microsoft.com/office/drawing/2014/chart" uri="{C3380CC4-5D6E-409C-BE32-E72D297353CC}">
              <c16:uniqueId val="{00000001-B236-4A96-8B4A-2D49CD73D5A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67.86</c:v>
                </c:pt>
                <c:pt idx="1">
                  <c:v>84.76</c:v>
                </c:pt>
                <c:pt idx="2">
                  <c:v>78.31</c:v>
                </c:pt>
                <c:pt idx="3">
                  <c:v>68.25</c:v>
                </c:pt>
                <c:pt idx="4">
                  <c:v>72.48</c:v>
                </c:pt>
              </c:numCache>
            </c:numRef>
          </c:val>
          <c:extLst>
            <c:ext xmlns:c16="http://schemas.microsoft.com/office/drawing/2014/chart" uri="{C3380CC4-5D6E-409C-BE32-E72D297353CC}">
              <c16:uniqueId val="{00000000-2D9B-4505-812E-BB781762C73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62.43</c:v>
                </c:pt>
                <c:pt idx="1">
                  <c:v>51.1</c:v>
                </c:pt>
                <c:pt idx="2">
                  <c:v>51.76</c:v>
                </c:pt>
                <c:pt idx="3">
                  <c:v>46.15</c:v>
                </c:pt>
                <c:pt idx="4">
                  <c:v>47.78</c:v>
                </c:pt>
              </c:numCache>
            </c:numRef>
          </c:val>
          <c:smooth val="0"/>
          <c:extLst>
            <c:ext xmlns:c16="http://schemas.microsoft.com/office/drawing/2014/chart" uri="{C3380CC4-5D6E-409C-BE32-E72D297353CC}">
              <c16:uniqueId val="{00000001-2D9B-4505-812E-BB781762C73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133.46</c:v>
                </c:pt>
                <c:pt idx="1">
                  <c:v>122.43</c:v>
                </c:pt>
                <c:pt idx="2">
                  <c:v>131.97999999999999</c:v>
                </c:pt>
                <c:pt idx="3">
                  <c:v>151.08000000000001</c:v>
                </c:pt>
                <c:pt idx="4">
                  <c:v>143.74</c:v>
                </c:pt>
              </c:numCache>
            </c:numRef>
          </c:val>
          <c:extLst>
            <c:ext xmlns:c16="http://schemas.microsoft.com/office/drawing/2014/chart" uri="{C3380CC4-5D6E-409C-BE32-E72D297353CC}">
              <c16:uniqueId val="{00000000-1519-455F-AEAA-B0A7D199AA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224.51</c:v>
                </c:pt>
                <c:pt idx="1">
                  <c:v>269.64</c:v>
                </c:pt>
                <c:pt idx="2">
                  <c:v>276.18</c:v>
                </c:pt>
                <c:pt idx="3">
                  <c:v>315.83</c:v>
                </c:pt>
                <c:pt idx="4">
                  <c:v>319.76</c:v>
                </c:pt>
              </c:numCache>
            </c:numRef>
          </c:val>
          <c:smooth val="0"/>
          <c:extLst>
            <c:ext xmlns:c16="http://schemas.microsoft.com/office/drawing/2014/chart" uri="{C3380CC4-5D6E-409C-BE32-E72D297353CC}">
              <c16:uniqueId val="{00000001-1519-455F-AEAA-B0A7D199AA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47" zoomScale="115" zoomScaleNormal="115"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高知県　中土佐町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C2</v>
      </c>
      <c r="X8" s="43"/>
      <c r="Y8" s="43"/>
      <c r="Z8" s="43"/>
      <c r="AA8" s="43"/>
      <c r="AB8" s="43"/>
      <c r="AC8" s="43"/>
      <c r="AD8" s="43" t="str">
        <f>データ!$M$6</f>
        <v>非設置</v>
      </c>
      <c r="AE8" s="43"/>
      <c r="AF8" s="43"/>
      <c r="AG8" s="43"/>
      <c r="AH8" s="43"/>
      <c r="AI8" s="43"/>
      <c r="AJ8" s="43"/>
      <c r="AK8" s="2"/>
      <c r="AL8" s="44">
        <f>データ!$R$6</f>
        <v>5941</v>
      </c>
      <c r="AM8" s="44"/>
      <c r="AN8" s="44"/>
      <c r="AO8" s="44"/>
      <c r="AP8" s="44"/>
      <c r="AQ8" s="44"/>
      <c r="AR8" s="44"/>
      <c r="AS8" s="44"/>
      <c r="AT8" s="45">
        <f>データ!$S$6</f>
        <v>193.21</v>
      </c>
      <c r="AU8" s="46"/>
      <c r="AV8" s="46"/>
      <c r="AW8" s="46"/>
      <c r="AX8" s="46"/>
      <c r="AY8" s="46"/>
      <c r="AZ8" s="46"/>
      <c r="BA8" s="46"/>
      <c r="BB8" s="47">
        <f>データ!$T$6</f>
        <v>30.75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56.55</v>
      </c>
      <c r="J10" s="46"/>
      <c r="K10" s="46"/>
      <c r="L10" s="46"/>
      <c r="M10" s="46"/>
      <c r="N10" s="46"/>
      <c r="O10" s="80"/>
      <c r="P10" s="47">
        <f>データ!$P$6</f>
        <v>98.96</v>
      </c>
      <c r="Q10" s="47"/>
      <c r="R10" s="47"/>
      <c r="S10" s="47"/>
      <c r="T10" s="47"/>
      <c r="U10" s="47"/>
      <c r="V10" s="47"/>
      <c r="W10" s="44">
        <f>データ!$Q$6</f>
        <v>1870</v>
      </c>
      <c r="X10" s="44"/>
      <c r="Y10" s="44"/>
      <c r="Z10" s="44"/>
      <c r="AA10" s="44"/>
      <c r="AB10" s="44"/>
      <c r="AC10" s="44"/>
      <c r="AD10" s="2"/>
      <c r="AE10" s="2"/>
      <c r="AF10" s="2"/>
      <c r="AG10" s="2"/>
      <c r="AH10" s="2"/>
      <c r="AI10" s="2"/>
      <c r="AJ10" s="2"/>
      <c r="AK10" s="2"/>
      <c r="AL10" s="44">
        <f>データ!$U$6</f>
        <v>5811</v>
      </c>
      <c r="AM10" s="44"/>
      <c r="AN10" s="44"/>
      <c r="AO10" s="44"/>
      <c r="AP10" s="44"/>
      <c r="AQ10" s="44"/>
      <c r="AR10" s="44"/>
      <c r="AS10" s="44"/>
      <c r="AT10" s="45">
        <f>データ!$V$6</f>
        <v>22.82</v>
      </c>
      <c r="AU10" s="46"/>
      <c r="AV10" s="46"/>
      <c r="AW10" s="46"/>
      <c r="AX10" s="46"/>
      <c r="AY10" s="46"/>
      <c r="AZ10" s="46"/>
      <c r="BA10" s="46"/>
      <c r="BB10" s="47">
        <f>データ!$W$6</f>
        <v>254.65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LcrrO6oXuaqqYwOfoQHaUJpWL8kGNd1GoH8WehGzKAIxdNVdQhBwXGFeB3/MSIC4Y4w1emOdlrDUe0DAiNnOCw==" saltValue="1eg1gaG7IxOSQAwtYhob0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394017</v>
      </c>
      <c r="D6" s="20">
        <f t="shared" si="3"/>
        <v>46</v>
      </c>
      <c r="E6" s="20">
        <f t="shared" si="3"/>
        <v>1</v>
      </c>
      <c r="F6" s="20">
        <f t="shared" si="3"/>
        <v>0</v>
      </c>
      <c r="G6" s="20">
        <f t="shared" si="3"/>
        <v>5</v>
      </c>
      <c r="H6" s="20" t="str">
        <f t="shared" si="3"/>
        <v>高知県　中土佐町</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56.55</v>
      </c>
      <c r="P6" s="21">
        <f t="shared" si="3"/>
        <v>98.96</v>
      </c>
      <c r="Q6" s="21">
        <f t="shared" si="3"/>
        <v>1870</v>
      </c>
      <c r="R6" s="21">
        <f t="shared" si="3"/>
        <v>5941</v>
      </c>
      <c r="S6" s="21">
        <f t="shared" si="3"/>
        <v>193.21</v>
      </c>
      <c r="T6" s="21">
        <f t="shared" si="3"/>
        <v>30.75</v>
      </c>
      <c r="U6" s="21">
        <f t="shared" si="3"/>
        <v>5811</v>
      </c>
      <c r="V6" s="21">
        <f t="shared" si="3"/>
        <v>22.82</v>
      </c>
      <c r="W6" s="21">
        <f t="shared" si="3"/>
        <v>254.65</v>
      </c>
      <c r="X6" s="22">
        <f>IF(X7="",NA(),X7)</f>
        <v>104</v>
      </c>
      <c r="Y6" s="22">
        <f t="shared" ref="Y6:AG6" si="4">IF(Y7="",NA(),Y7)</f>
        <v>114.91</v>
      </c>
      <c r="Z6" s="22">
        <f t="shared" si="4"/>
        <v>109.67</v>
      </c>
      <c r="AA6" s="22">
        <f t="shared" si="4"/>
        <v>109.1</v>
      </c>
      <c r="AB6" s="22">
        <f t="shared" si="4"/>
        <v>105.4</v>
      </c>
      <c r="AC6" s="22">
        <f t="shared" si="4"/>
        <v>100.27</v>
      </c>
      <c r="AD6" s="22">
        <f t="shared" si="4"/>
        <v>103.57</v>
      </c>
      <c r="AE6" s="22">
        <f t="shared" si="4"/>
        <v>100.97</v>
      </c>
      <c r="AF6" s="22">
        <f t="shared" si="4"/>
        <v>101.68</v>
      </c>
      <c r="AG6" s="22">
        <f t="shared" si="4"/>
        <v>97.35</v>
      </c>
      <c r="AH6" s="21" t="str">
        <f>IF(AH7="","",IF(AH7="-","【-】","【"&amp;SUBSTITUTE(TEXT(AH7,"#,##0.00"),"-","△")&amp;"】"))</f>
        <v>【103.05】</v>
      </c>
      <c r="AI6" s="21">
        <f>IF(AI7="",NA(),AI7)</f>
        <v>0</v>
      </c>
      <c r="AJ6" s="21">
        <f t="shared" ref="AJ6:AR6" si="5">IF(AJ7="",NA(),AJ7)</f>
        <v>0</v>
      </c>
      <c r="AK6" s="21">
        <f t="shared" si="5"/>
        <v>0</v>
      </c>
      <c r="AL6" s="21">
        <f t="shared" si="5"/>
        <v>0</v>
      </c>
      <c r="AM6" s="21">
        <f t="shared" si="5"/>
        <v>0</v>
      </c>
      <c r="AN6" s="22">
        <f t="shared" si="5"/>
        <v>8.57</v>
      </c>
      <c r="AO6" s="22">
        <f t="shared" si="5"/>
        <v>5.78</v>
      </c>
      <c r="AP6" s="22">
        <f t="shared" si="5"/>
        <v>8.73</v>
      </c>
      <c r="AQ6" s="22">
        <f t="shared" si="5"/>
        <v>15.24</v>
      </c>
      <c r="AR6" s="22">
        <f t="shared" si="5"/>
        <v>25.06</v>
      </c>
      <c r="AS6" s="21" t="str">
        <f>IF(AS7="","",IF(AS7="-","【-】","【"&amp;SUBSTITUTE(TEXT(AS7,"#,##0.00"),"-","△")&amp;"】"))</f>
        <v>【30.22】</v>
      </c>
      <c r="AT6" s="22">
        <f>IF(AT7="",NA(),AT7)</f>
        <v>193.92</v>
      </c>
      <c r="AU6" s="22">
        <f t="shared" ref="AU6:BC6" si="6">IF(AU7="",NA(),AU7)</f>
        <v>211.27</v>
      </c>
      <c r="AV6" s="22">
        <f t="shared" si="6"/>
        <v>137.01</v>
      </c>
      <c r="AW6" s="22">
        <f t="shared" si="6"/>
        <v>336.4</v>
      </c>
      <c r="AX6" s="22">
        <f t="shared" si="6"/>
        <v>322.26</v>
      </c>
      <c r="AY6" s="22">
        <f t="shared" si="6"/>
        <v>139.66999999999999</v>
      </c>
      <c r="AZ6" s="22">
        <f t="shared" si="6"/>
        <v>92.24</v>
      </c>
      <c r="BA6" s="22">
        <f t="shared" si="6"/>
        <v>116</v>
      </c>
      <c r="BB6" s="22">
        <f t="shared" si="6"/>
        <v>132.63999999999999</v>
      </c>
      <c r="BC6" s="22">
        <f t="shared" si="6"/>
        <v>134.22</v>
      </c>
      <c r="BD6" s="21" t="str">
        <f>IF(BD7="","",IF(BD7="-","【-】","【"&amp;SUBSTITUTE(TEXT(BD7,"#,##0.00"),"-","△")&amp;"】"))</f>
        <v>【179.30】</v>
      </c>
      <c r="BE6" s="22">
        <f>IF(BE7="",NA(),BE7)</f>
        <v>867.62</v>
      </c>
      <c r="BF6" s="22">
        <f t="shared" ref="BF6:BN6" si="7">IF(BF7="",NA(),BF7)</f>
        <v>794.75</v>
      </c>
      <c r="BG6" s="22">
        <f t="shared" si="7"/>
        <v>960</v>
      </c>
      <c r="BH6" s="22">
        <f t="shared" si="7"/>
        <v>1022.93</v>
      </c>
      <c r="BI6" s="22">
        <f t="shared" si="7"/>
        <v>1087.73</v>
      </c>
      <c r="BJ6" s="22">
        <f t="shared" si="7"/>
        <v>1390.57</v>
      </c>
      <c r="BK6" s="22">
        <f t="shared" si="7"/>
        <v>1546.97</v>
      </c>
      <c r="BL6" s="22">
        <f t="shared" si="7"/>
        <v>1471.36</v>
      </c>
      <c r="BM6" s="22">
        <f t="shared" si="7"/>
        <v>1495.64</v>
      </c>
      <c r="BN6" s="22">
        <f t="shared" si="7"/>
        <v>1331.83</v>
      </c>
      <c r="BO6" s="21" t="str">
        <f>IF(BO7="","",IF(BO7="-","【-】","【"&amp;SUBSTITUTE(TEXT(BO7,"#,##0.00"),"-","△")&amp;"】"))</f>
        <v>【1,042.45】</v>
      </c>
      <c r="BP6" s="22">
        <f>IF(BP7="",NA(),BP7)</f>
        <v>67.86</v>
      </c>
      <c r="BQ6" s="22">
        <f t="shared" ref="BQ6:BY6" si="8">IF(BQ7="",NA(),BQ7)</f>
        <v>84.76</v>
      </c>
      <c r="BR6" s="22">
        <f t="shared" si="8"/>
        <v>78.31</v>
      </c>
      <c r="BS6" s="22">
        <f t="shared" si="8"/>
        <v>68.25</v>
      </c>
      <c r="BT6" s="22">
        <f t="shared" si="8"/>
        <v>72.48</v>
      </c>
      <c r="BU6" s="22">
        <f t="shared" si="8"/>
        <v>62.43</v>
      </c>
      <c r="BV6" s="22">
        <f t="shared" si="8"/>
        <v>51.1</v>
      </c>
      <c r="BW6" s="22">
        <f t="shared" si="8"/>
        <v>51.76</v>
      </c>
      <c r="BX6" s="22">
        <f t="shared" si="8"/>
        <v>46.15</v>
      </c>
      <c r="BY6" s="22">
        <f t="shared" si="8"/>
        <v>47.78</v>
      </c>
      <c r="BZ6" s="21" t="str">
        <f>IF(BZ7="","",IF(BZ7="-","【-】","【"&amp;SUBSTITUTE(TEXT(BZ7,"#,##0.00"),"-","△")&amp;"】"))</f>
        <v>【57.74】</v>
      </c>
      <c r="CA6" s="22">
        <f>IF(CA7="",NA(),CA7)</f>
        <v>133.46</v>
      </c>
      <c r="CB6" s="22">
        <f t="shared" ref="CB6:CJ6" si="9">IF(CB7="",NA(),CB7)</f>
        <v>122.43</v>
      </c>
      <c r="CC6" s="22">
        <f t="shared" si="9"/>
        <v>131.97999999999999</v>
      </c>
      <c r="CD6" s="22">
        <f t="shared" si="9"/>
        <v>151.08000000000001</v>
      </c>
      <c r="CE6" s="22">
        <f t="shared" si="9"/>
        <v>143.74</v>
      </c>
      <c r="CF6" s="22">
        <f t="shared" si="9"/>
        <v>224.51</v>
      </c>
      <c r="CG6" s="22">
        <f t="shared" si="9"/>
        <v>269.64</v>
      </c>
      <c r="CH6" s="22">
        <f t="shared" si="9"/>
        <v>276.18</v>
      </c>
      <c r="CI6" s="22">
        <f t="shared" si="9"/>
        <v>315.83</v>
      </c>
      <c r="CJ6" s="22">
        <f t="shared" si="9"/>
        <v>319.76</v>
      </c>
      <c r="CK6" s="21" t="str">
        <f>IF(CK7="","",IF(CK7="-","【-】","【"&amp;SUBSTITUTE(TEXT(CK7,"#,##0.00"),"-","△")&amp;"】"))</f>
        <v>【285.48】</v>
      </c>
      <c r="CL6" s="22">
        <f>IF(CL7="",NA(),CL7)</f>
        <v>75.52</v>
      </c>
      <c r="CM6" s="22">
        <f t="shared" ref="CM6:CU6" si="10">IF(CM7="",NA(),CM7)</f>
        <v>95.57</v>
      </c>
      <c r="CN6" s="22">
        <f t="shared" si="10"/>
        <v>88.41</v>
      </c>
      <c r="CO6" s="22">
        <f t="shared" si="10"/>
        <v>64.17</v>
      </c>
      <c r="CP6" s="22">
        <f t="shared" si="10"/>
        <v>66.94</v>
      </c>
      <c r="CQ6" s="22">
        <f t="shared" si="10"/>
        <v>55.3</v>
      </c>
      <c r="CR6" s="22">
        <f t="shared" si="10"/>
        <v>54.14</v>
      </c>
      <c r="CS6" s="22">
        <f t="shared" si="10"/>
        <v>53.79</v>
      </c>
      <c r="CT6" s="22">
        <f t="shared" si="10"/>
        <v>56.4</v>
      </c>
      <c r="CU6" s="22">
        <f t="shared" si="10"/>
        <v>54.97</v>
      </c>
      <c r="CV6" s="21" t="str">
        <f>IF(CV7="","",IF(CV7="-","【-】","【"&amp;SUBSTITUTE(TEXT(CV7,"#,##0.00"),"-","△")&amp;"】"))</f>
        <v>【53.73】</v>
      </c>
      <c r="CW6" s="22">
        <f>IF(CW7="",NA(),CW7)</f>
        <v>63.08</v>
      </c>
      <c r="CX6" s="22">
        <f t="shared" ref="CX6:DF6" si="11">IF(CX7="",NA(),CX7)</f>
        <v>77.41</v>
      </c>
      <c r="CY6" s="22">
        <f t="shared" si="11"/>
        <v>49.36</v>
      </c>
      <c r="CZ6" s="22">
        <f t="shared" si="11"/>
        <v>65.64</v>
      </c>
      <c r="DA6" s="22">
        <f t="shared" si="11"/>
        <v>61.01</v>
      </c>
      <c r="DB6" s="22">
        <f t="shared" si="11"/>
        <v>78.319999999999993</v>
      </c>
      <c r="DC6" s="22">
        <f t="shared" si="11"/>
        <v>76.239999999999995</v>
      </c>
      <c r="DD6" s="22">
        <f t="shared" si="11"/>
        <v>73.81</v>
      </c>
      <c r="DE6" s="22">
        <f t="shared" si="11"/>
        <v>73.099999999999994</v>
      </c>
      <c r="DF6" s="22">
        <f t="shared" si="11"/>
        <v>71.36</v>
      </c>
      <c r="DG6" s="21" t="str">
        <f>IF(DG7="","",IF(DG7="-","【-】","【"&amp;SUBSTITUTE(TEXT(DG7,"#,##0.00"),"-","△")&amp;"】"))</f>
        <v>【71.52】</v>
      </c>
      <c r="DH6" s="22">
        <f>IF(DH7="",NA(),DH7)</f>
        <v>49.28</v>
      </c>
      <c r="DI6" s="22">
        <f t="shared" ref="DI6:DQ6" si="12">IF(DI7="",NA(),DI7)</f>
        <v>49.02</v>
      </c>
      <c r="DJ6" s="22">
        <f t="shared" si="12"/>
        <v>48.11</v>
      </c>
      <c r="DK6" s="22">
        <f t="shared" si="12"/>
        <v>49.97</v>
      </c>
      <c r="DL6" s="22">
        <f t="shared" si="12"/>
        <v>49.87</v>
      </c>
      <c r="DM6" s="22">
        <f t="shared" si="12"/>
        <v>34.83</v>
      </c>
      <c r="DN6" s="22">
        <f t="shared" si="12"/>
        <v>31.44</v>
      </c>
      <c r="DO6" s="22">
        <f t="shared" si="12"/>
        <v>35.43</v>
      </c>
      <c r="DP6" s="22">
        <f t="shared" si="12"/>
        <v>41.69</v>
      </c>
      <c r="DQ6" s="22">
        <f t="shared" si="12"/>
        <v>45.06</v>
      </c>
      <c r="DR6" s="21" t="str">
        <f>IF(DR7="","",IF(DR7="-","【-】","【"&amp;SUBSTITUTE(TEXT(DR7,"#,##0.00"),"-","△")&amp;"】"))</f>
        <v>【38.43】</v>
      </c>
      <c r="DS6" s="22">
        <f>IF(DS7="",NA(),DS7)</f>
        <v>50.57</v>
      </c>
      <c r="DT6" s="22">
        <f t="shared" ref="DT6:EB6" si="13">IF(DT7="",NA(),DT7)</f>
        <v>57.86</v>
      </c>
      <c r="DU6" s="22">
        <f t="shared" si="13"/>
        <v>58.94</v>
      </c>
      <c r="DV6" s="22">
        <f t="shared" si="13"/>
        <v>66.84</v>
      </c>
      <c r="DW6" s="22">
        <f t="shared" si="13"/>
        <v>57.61</v>
      </c>
      <c r="DX6" s="22">
        <f t="shared" si="13"/>
        <v>10.050000000000001</v>
      </c>
      <c r="DY6" s="22">
        <f t="shared" si="13"/>
        <v>10.78</v>
      </c>
      <c r="DZ6" s="22">
        <f t="shared" si="13"/>
        <v>11.16</v>
      </c>
      <c r="EA6" s="22">
        <f t="shared" si="13"/>
        <v>14.82</v>
      </c>
      <c r="EB6" s="22">
        <f t="shared" si="13"/>
        <v>17.05</v>
      </c>
      <c r="EC6" s="21" t="str">
        <f>IF(EC7="","",IF(EC7="-","【-】","【"&amp;SUBSTITUTE(TEXT(EC7,"#,##0.00"),"-","△")&amp;"】"))</f>
        <v>【19.16】</v>
      </c>
      <c r="ED6" s="21">
        <f>IF(ED7="",NA(),ED7)</f>
        <v>0</v>
      </c>
      <c r="EE6" s="21">
        <f t="shared" ref="EE6:EM6" si="14">IF(EE7="",NA(),EE7)</f>
        <v>0</v>
      </c>
      <c r="EF6" s="21">
        <f t="shared" si="14"/>
        <v>0</v>
      </c>
      <c r="EG6" s="21">
        <f t="shared" si="14"/>
        <v>0</v>
      </c>
      <c r="EH6" s="22">
        <f t="shared" si="14"/>
        <v>0.85</v>
      </c>
      <c r="EI6" s="22">
        <f t="shared" si="14"/>
        <v>0.19</v>
      </c>
      <c r="EJ6" s="22">
        <f t="shared" si="14"/>
        <v>0.26</v>
      </c>
      <c r="EK6" s="22">
        <f t="shared" si="14"/>
        <v>0.28999999999999998</v>
      </c>
      <c r="EL6" s="22">
        <f t="shared" si="14"/>
        <v>1.8</v>
      </c>
      <c r="EM6" s="22">
        <f t="shared" si="14"/>
        <v>0.28999999999999998</v>
      </c>
      <c r="EN6" s="21" t="str">
        <f>IF(EN7="","",IF(EN7="-","【-】","【"&amp;SUBSTITUTE(TEXT(EN7,"#,##0.00"),"-","△")&amp;"】"))</f>
        <v>【0.49】</v>
      </c>
    </row>
    <row r="7" spans="1:144" s="23" customFormat="1" x14ac:dyDescent="0.15">
      <c r="A7" s="15"/>
      <c r="B7" s="24">
        <v>2023</v>
      </c>
      <c r="C7" s="24">
        <v>394017</v>
      </c>
      <c r="D7" s="24">
        <v>46</v>
      </c>
      <c r="E7" s="24">
        <v>1</v>
      </c>
      <c r="F7" s="24">
        <v>0</v>
      </c>
      <c r="G7" s="24">
        <v>5</v>
      </c>
      <c r="H7" s="24" t="s">
        <v>93</v>
      </c>
      <c r="I7" s="24" t="s">
        <v>94</v>
      </c>
      <c r="J7" s="24" t="s">
        <v>95</v>
      </c>
      <c r="K7" s="24" t="s">
        <v>96</v>
      </c>
      <c r="L7" s="24" t="s">
        <v>97</v>
      </c>
      <c r="M7" s="24" t="s">
        <v>98</v>
      </c>
      <c r="N7" s="25" t="s">
        <v>99</v>
      </c>
      <c r="O7" s="25">
        <v>56.55</v>
      </c>
      <c r="P7" s="25">
        <v>98.96</v>
      </c>
      <c r="Q7" s="25">
        <v>1870</v>
      </c>
      <c r="R7" s="25">
        <v>5941</v>
      </c>
      <c r="S7" s="25">
        <v>193.21</v>
      </c>
      <c r="T7" s="25">
        <v>30.75</v>
      </c>
      <c r="U7" s="25">
        <v>5811</v>
      </c>
      <c r="V7" s="25">
        <v>22.82</v>
      </c>
      <c r="W7" s="25">
        <v>254.65</v>
      </c>
      <c r="X7" s="25">
        <v>104</v>
      </c>
      <c r="Y7" s="25">
        <v>114.91</v>
      </c>
      <c r="Z7" s="25">
        <v>109.67</v>
      </c>
      <c r="AA7" s="25">
        <v>109.1</v>
      </c>
      <c r="AB7" s="25">
        <v>105.4</v>
      </c>
      <c r="AC7" s="25">
        <v>100.27</v>
      </c>
      <c r="AD7" s="25">
        <v>103.57</v>
      </c>
      <c r="AE7" s="25">
        <v>100.97</v>
      </c>
      <c r="AF7" s="25">
        <v>101.68</v>
      </c>
      <c r="AG7" s="25">
        <v>97.35</v>
      </c>
      <c r="AH7" s="25">
        <v>103.05</v>
      </c>
      <c r="AI7" s="25">
        <v>0</v>
      </c>
      <c r="AJ7" s="25">
        <v>0</v>
      </c>
      <c r="AK7" s="25">
        <v>0</v>
      </c>
      <c r="AL7" s="25">
        <v>0</v>
      </c>
      <c r="AM7" s="25">
        <v>0</v>
      </c>
      <c r="AN7" s="25">
        <v>8.57</v>
      </c>
      <c r="AO7" s="25">
        <v>5.78</v>
      </c>
      <c r="AP7" s="25">
        <v>8.73</v>
      </c>
      <c r="AQ7" s="25">
        <v>15.24</v>
      </c>
      <c r="AR7" s="25">
        <v>25.06</v>
      </c>
      <c r="AS7" s="25">
        <v>30.22</v>
      </c>
      <c r="AT7" s="25">
        <v>193.92</v>
      </c>
      <c r="AU7" s="25">
        <v>211.27</v>
      </c>
      <c r="AV7" s="25">
        <v>137.01</v>
      </c>
      <c r="AW7" s="25">
        <v>336.4</v>
      </c>
      <c r="AX7" s="25">
        <v>322.26</v>
      </c>
      <c r="AY7" s="25">
        <v>139.66999999999999</v>
      </c>
      <c r="AZ7" s="25">
        <v>92.24</v>
      </c>
      <c r="BA7" s="25">
        <v>116</v>
      </c>
      <c r="BB7" s="25">
        <v>132.63999999999999</v>
      </c>
      <c r="BC7" s="25">
        <v>134.22</v>
      </c>
      <c r="BD7" s="25">
        <v>179.3</v>
      </c>
      <c r="BE7" s="25">
        <v>867.62</v>
      </c>
      <c r="BF7" s="25">
        <v>794.75</v>
      </c>
      <c r="BG7" s="25">
        <v>960</v>
      </c>
      <c r="BH7" s="25">
        <v>1022.93</v>
      </c>
      <c r="BI7" s="25">
        <v>1087.73</v>
      </c>
      <c r="BJ7" s="25">
        <v>1390.57</v>
      </c>
      <c r="BK7" s="25">
        <v>1546.97</v>
      </c>
      <c r="BL7" s="25">
        <v>1471.36</v>
      </c>
      <c r="BM7" s="25">
        <v>1495.64</v>
      </c>
      <c r="BN7" s="25">
        <v>1331.83</v>
      </c>
      <c r="BO7" s="25">
        <v>1042.45</v>
      </c>
      <c r="BP7" s="25">
        <v>67.86</v>
      </c>
      <c r="BQ7" s="25">
        <v>84.76</v>
      </c>
      <c r="BR7" s="25">
        <v>78.31</v>
      </c>
      <c r="BS7" s="25">
        <v>68.25</v>
      </c>
      <c r="BT7" s="25">
        <v>72.48</v>
      </c>
      <c r="BU7" s="25">
        <v>62.43</v>
      </c>
      <c r="BV7" s="25">
        <v>51.1</v>
      </c>
      <c r="BW7" s="25">
        <v>51.76</v>
      </c>
      <c r="BX7" s="25">
        <v>46.15</v>
      </c>
      <c r="BY7" s="25">
        <v>47.78</v>
      </c>
      <c r="BZ7" s="25">
        <v>57.74</v>
      </c>
      <c r="CA7" s="25">
        <v>133.46</v>
      </c>
      <c r="CB7" s="25">
        <v>122.43</v>
      </c>
      <c r="CC7" s="25">
        <v>131.97999999999999</v>
      </c>
      <c r="CD7" s="25">
        <v>151.08000000000001</v>
      </c>
      <c r="CE7" s="25">
        <v>143.74</v>
      </c>
      <c r="CF7" s="25">
        <v>224.51</v>
      </c>
      <c r="CG7" s="25">
        <v>269.64</v>
      </c>
      <c r="CH7" s="25">
        <v>276.18</v>
      </c>
      <c r="CI7" s="25">
        <v>315.83</v>
      </c>
      <c r="CJ7" s="25">
        <v>319.76</v>
      </c>
      <c r="CK7" s="25">
        <v>285.48</v>
      </c>
      <c r="CL7" s="25">
        <v>75.52</v>
      </c>
      <c r="CM7" s="25">
        <v>95.57</v>
      </c>
      <c r="CN7" s="25">
        <v>88.41</v>
      </c>
      <c r="CO7" s="25">
        <v>64.17</v>
      </c>
      <c r="CP7" s="25">
        <v>66.94</v>
      </c>
      <c r="CQ7" s="25">
        <v>55.3</v>
      </c>
      <c r="CR7" s="25">
        <v>54.14</v>
      </c>
      <c r="CS7" s="25">
        <v>53.79</v>
      </c>
      <c r="CT7" s="25">
        <v>56.4</v>
      </c>
      <c r="CU7" s="25">
        <v>54.97</v>
      </c>
      <c r="CV7" s="25">
        <v>53.73</v>
      </c>
      <c r="CW7" s="25">
        <v>63.08</v>
      </c>
      <c r="CX7" s="25">
        <v>77.41</v>
      </c>
      <c r="CY7" s="25">
        <v>49.36</v>
      </c>
      <c r="CZ7" s="25">
        <v>65.64</v>
      </c>
      <c r="DA7" s="25">
        <v>61.01</v>
      </c>
      <c r="DB7" s="25">
        <v>78.319999999999993</v>
      </c>
      <c r="DC7" s="25">
        <v>76.239999999999995</v>
      </c>
      <c r="DD7" s="25">
        <v>73.81</v>
      </c>
      <c r="DE7" s="25">
        <v>73.099999999999994</v>
      </c>
      <c r="DF7" s="25">
        <v>71.36</v>
      </c>
      <c r="DG7" s="25">
        <v>71.52</v>
      </c>
      <c r="DH7" s="25">
        <v>49.28</v>
      </c>
      <c r="DI7" s="25">
        <v>49.02</v>
      </c>
      <c r="DJ7" s="25">
        <v>48.11</v>
      </c>
      <c r="DK7" s="25">
        <v>49.97</v>
      </c>
      <c r="DL7" s="25">
        <v>49.87</v>
      </c>
      <c r="DM7" s="25">
        <v>34.83</v>
      </c>
      <c r="DN7" s="25">
        <v>31.44</v>
      </c>
      <c r="DO7" s="25">
        <v>35.43</v>
      </c>
      <c r="DP7" s="25">
        <v>41.69</v>
      </c>
      <c r="DQ7" s="25">
        <v>45.06</v>
      </c>
      <c r="DR7" s="25">
        <v>38.43</v>
      </c>
      <c r="DS7" s="25">
        <v>50.57</v>
      </c>
      <c r="DT7" s="25">
        <v>57.86</v>
      </c>
      <c r="DU7" s="25">
        <v>58.94</v>
      </c>
      <c r="DV7" s="25">
        <v>66.84</v>
      </c>
      <c r="DW7" s="25">
        <v>57.61</v>
      </c>
      <c r="DX7" s="25">
        <v>10.050000000000001</v>
      </c>
      <c r="DY7" s="25">
        <v>10.78</v>
      </c>
      <c r="DZ7" s="25">
        <v>11.16</v>
      </c>
      <c r="EA7" s="25">
        <v>14.82</v>
      </c>
      <c r="EB7" s="25">
        <v>17.05</v>
      </c>
      <c r="EC7" s="25">
        <v>19.16</v>
      </c>
      <c r="ED7" s="25">
        <v>0</v>
      </c>
      <c r="EE7" s="25">
        <v>0</v>
      </c>
      <c r="EF7" s="25">
        <v>0</v>
      </c>
      <c r="EG7" s="25">
        <v>0</v>
      </c>
      <c r="EH7" s="25">
        <v>0.85</v>
      </c>
      <c r="EI7" s="25">
        <v>0.19</v>
      </c>
      <c r="EJ7" s="25">
        <v>0.26</v>
      </c>
      <c r="EK7" s="25">
        <v>0.28999999999999998</v>
      </c>
      <c r="EL7" s="25">
        <v>1.8</v>
      </c>
      <c r="EM7" s="25">
        <v>0.28999999999999998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高木 吉規</cp:lastModifiedBy>
  <cp:lastPrinted>2025-01-29T01:42:19Z</cp:lastPrinted>
  <dcterms:created xsi:type="dcterms:W3CDTF">2025-01-24T06:54:30Z</dcterms:created>
  <dcterms:modified xsi:type="dcterms:W3CDTF">2025-01-29T02:59:16Z</dcterms:modified>
  <cp:category/>
</cp:coreProperties>
</file>