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55水道係\新しいフォルダー\32市町村振興課関係\経営比較分析表\R5分析表\"/>
    </mc:Choice>
  </mc:AlternateContent>
  <workbookProtection workbookAlgorithmName="SHA-512" workbookHashValue="qsShFrb4xrtgLzYB8noEbQOhsHv7dvcpzrX1L3PN1fjaR+BT/Hq27T4OrFJAzu3gXGgg0VlDbdASV2TbqEjR5w==" workbookSaltValue="c6FnoggRna3BXesMVhxhX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<sst xmlns="http://schemas.openxmlformats.org/spreadsheetml/2006/main" count="228" uniqueCount="111">
  <si>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</si>
  <si>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</si>
  <si>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</si>
  <si>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</si>
  <si>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</si>
  <si>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</si>
  <si>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</si>
  <si>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</si>
  <si>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</si>
  <si>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</si>
  <si>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</si>
  <si>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</si>
  <si>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</si>
  <si>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</si>
  <si>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</si>
  <si>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</si>
  <si>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</si>
  <si>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</si>
  <si>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</si>
  <si>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</si>
  <si>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</si>
  <si>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</si>
  <si>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</si>
  <si>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</si>
  <si>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</si>
  <si>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</si>
  <si>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</si>
  <si>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</si>
  <si>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</si>
  <si>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</si>
  <si>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</si>
  <si>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</si>
  <si>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</si>
  <si>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</si>
  <si>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</si>
  <si>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</si>
  <si>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</si>
  <si>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</si>
  <si>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</si>
  <si>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</si>
  <si>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</si>
  <si>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</si>
  <si>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</si>
  <si>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</si>
  <si>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</si>
  <si>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</si>
  <si>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</si>
  <si>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</si>
  <si>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</si>
  <si>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</si>
  <si>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</si>
  <si>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</si>
  <si>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</si>
  <si>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</si>
  <si>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</si>
  <si>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</si>
  <si>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</si>
  <si>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</si>
  <si>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</si>
  <si>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</si>
  <si>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</si>
  <si>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</si>
  <si>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</si>
  <si>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</si>
  <si>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</si>
  <si>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</si>
  <si>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</si>
  <si>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</si>
  <si>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</si>
  <si>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</si>
  <si>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</si>
  <si>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</si>
  <si>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</si>
  <si>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</si>
  <si>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</si>
  <si>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</si>
  <si>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</si>
  <si>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</si>
  <si>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</si>
  <si>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</si>
  <si>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</si>
  <si>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</si>
  <si>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</si>
  <si>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</si>
  <si>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</si>
  <si>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</si>
  <si>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</si>
  <si>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</si>
  <si>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</si>
  <si>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</si>
  <si>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</si>
  <si>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</si>
  <si>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佐川町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</si>
  <si>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</si>
  <si>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</si>
  <si>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</si>
  <si>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</si>
  <si>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</si>
  <si>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</si>
  <si>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</si>
  <si>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</si>
  <si>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</si>
  <si>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</si>
  <si>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</si>
  <si>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</si>
  <si>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</si>
  <si>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</si>
  <si>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</si>
  <si>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将来の施設の更新等の必要性を表す有形固定資産減価償却率は、類似団体の平均値を下回っていますが、法定耐用年数を経過した管路延長の割合を示す管路経年化率は、前年度比4.0ポイント増の25.90％と施設の老朽化が進んでいます。
　また、当該年度に更新した管路延長の割合を示す管路更新率は、前年度比0.9ポイント減の0.77％となっていますが、基幹管路の耐震適合率（75.3%）は，令和４年度末時点で全国平均（42.3%）を33ポイント上回っています。　</t>
    <phoneticPr fontId="4"/>
  </si>
  <si>
    <t xml:space="preserve">  経常収支比率、料金回収率は、類似団体平均より高くなっています。また、累積欠損金も発生しておらず健全な経営状況と考えます。
　企業債残高対給水収益比率は、平成２９年度に統合した簡易水道事業に係る企業債を含んでいるため、令和４年度までは他類似団体に比べ高い比率を示していましたが、旧簡易水道事業債残高が減少し、類似団体平均値とほぼ同水準となりました。
 今後も計画的な事業の実施のために、資金残高とのバランスに注意しながら借入額の調整を行うことが必要です。
　有収率については、令和４年度から漏水調査の範囲を拡大し漏水箇所の修繕を実施したため、やや改善していますが、類似団体の平均値よりも低い数値を示しています。
　今後も引き続き、定期的な漏水調査を実施し、漏水箇所の早期発見、早期修繕に努め、有収率の向上に努めます。</t>
    <phoneticPr fontId="4"/>
  </si>
  <si>
    <t>　令和３年４月から水道料金を２０％増額改定したことにより、将来的な更新費用の財源の確保も含め、健全な経営状況にあると考えます。
　しかしながら、人口減少・節水意識の高まりによる水需要の減少、物価上昇・耐震化・水質改善への対策等に伴う費用の増加、職員の異動による技術継承の問題等、小規模事業者の抱える課題は山積しています。
　今後も、経営計画に沿い適正な規模での施設整備と施設の統廃合・ダウンサイジング等を実施し、事業全体として経営の効率化を進め、将来にわたり安定的な事業の継続を目指して取り組んでいきます。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</si>
</sst>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0.96</c:v>
                </c:pt>
                <c:pt idx="1">
                  <c:v>0.53</c:v>
                </c:pt>
                <c:pt idx="2">
                  <c:v>0.93</c:v>
                </c:pt>
                <c:pt idx="3">
                  <c:v>1.67</c:v>
                </c:pt>
                <c:pt idx="4">
                  <c:v>0.77</c:v>
                </c:pt>
              </c:numCache>
            </c:numRef>
          </c:val>
          <c:extLst>
            <c:ext xmlns:c16="http://schemas.microsoft.com/office/drawing/2014/chart" uri="{C3380CC4-5D6E-409C-BE32-E72D297353CC}">
              <c16:uniqueId val="{00000000-F0A0-4265-B9D4-1A12712C09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F0A0-4265-B9D4-1A12712C09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81.81</c:v>
                </c:pt>
                <c:pt idx="1">
                  <c:v>85.49</c:v>
                </c:pt>
                <c:pt idx="2">
                  <c:v>76.819999999999993</c:v>
                </c:pt>
                <c:pt idx="3">
                  <c:v>83.33</c:v>
                </c:pt>
                <c:pt idx="4">
                  <c:v>81.319999999999993</c:v>
                </c:pt>
              </c:numCache>
            </c:numRef>
          </c:val>
          <c:extLst>
            <c:ext xmlns:c16="http://schemas.microsoft.com/office/drawing/2014/chart" uri="{C3380CC4-5D6E-409C-BE32-E72D297353CC}">
              <c16:uniqueId val="{00000000-C53B-48ED-A21E-31F11BF234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C53B-48ED-A21E-31F11BF234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68.040000000000006</c:v>
                </c:pt>
                <c:pt idx="1">
                  <c:v>67.05</c:v>
                </c:pt>
                <c:pt idx="2">
                  <c:v>67.58</c:v>
                </c:pt>
                <c:pt idx="3">
                  <c:v>65.73</c:v>
                </c:pt>
                <c:pt idx="4">
                  <c:v>68.37</c:v>
                </c:pt>
              </c:numCache>
            </c:numRef>
          </c:val>
          <c:extLst>
            <c:ext xmlns:c16="http://schemas.microsoft.com/office/drawing/2014/chart" uri="{C3380CC4-5D6E-409C-BE32-E72D297353CC}">
              <c16:uniqueId val="{00000000-EA82-4523-972F-BDF9B6986F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EA82-4523-972F-BDF9B6986F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110.37</c:v>
                </c:pt>
                <c:pt idx="1">
                  <c:v>114.95</c:v>
                </c:pt>
                <c:pt idx="2">
                  <c:v>119.43</c:v>
                </c:pt>
                <c:pt idx="3">
                  <c:v>117.77</c:v>
                </c:pt>
                <c:pt idx="4">
                  <c:v>116.43</c:v>
                </c:pt>
              </c:numCache>
            </c:numRef>
          </c:val>
          <c:extLst>
            <c:ext xmlns:c16="http://schemas.microsoft.com/office/drawing/2014/chart" uri="{C3380CC4-5D6E-409C-BE32-E72D297353CC}">
              <c16:uniqueId val="{00000000-D503-42FD-A474-B77495EED1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D503-42FD-A474-B77495EED1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43.28</c:v>
                </c:pt>
                <c:pt idx="1">
                  <c:v>44.23</c:v>
                </c:pt>
                <c:pt idx="2">
                  <c:v>43.52</c:v>
                </c:pt>
                <c:pt idx="3">
                  <c:v>43.72</c:v>
                </c:pt>
                <c:pt idx="4">
                  <c:v>44.82</c:v>
                </c:pt>
              </c:numCache>
            </c:numRef>
          </c:val>
          <c:extLst>
            <c:ext xmlns:c16="http://schemas.microsoft.com/office/drawing/2014/chart" uri="{C3380CC4-5D6E-409C-BE32-E72D297353CC}">
              <c16:uniqueId val="{00000000-EF46-4074-89FC-41C1E46A14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EF46-4074-89FC-41C1E46A14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21.96</c:v>
                </c:pt>
                <c:pt idx="1">
                  <c:v>23.71</c:v>
                </c:pt>
                <c:pt idx="2">
                  <c:v>22.82</c:v>
                </c:pt>
                <c:pt idx="3">
                  <c:v>21.9</c:v>
                </c:pt>
                <c:pt idx="4">
                  <c:v>25.9</c:v>
                </c:pt>
              </c:numCache>
            </c:numRef>
          </c:val>
          <c:extLst>
            <c:ext xmlns:c16="http://schemas.microsoft.com/office/drawing/2014/chart" uri="{C3380CC4-5D6E-409C-BE32-E72D297353CC}">
              <c16:uniqueId val="{00000000-1D00-4CFD-B8EF-88CCC45A4D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1D00-4CFD-B8EF-88CCC45A4D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E7-4780-A677-8C06F4EEFB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CDE7-4780-A677-8C06F4EEFB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410.52</c:v>
                </c:pt>
                <c:pt idx="1">
                  <c:v>408.03</c:v>
                </c:pt>
                <c:pt idx="2">
                  <c:v>260.70999999999998</c:v>
                </c:pt>
                <c:pt idx="3">
                  <c:v>307.66000000000003</c:v>
                </c:pt>
                <c:pt idx="4">
                  <c:v>325.87</c:v>
                </c:pt>
              </c:numCache>
            </c:numRef>
          </c:val>
          <c:extLst>
            <c:ext xmlns:c16="http://schemas.microsoft.com/office/drawing/2014/chart" uri="{C3380CC4-5D6E-409C-BE32-E72D297353CC}">
              <c16:uniqueId val="{00000000-3B10-47DD-A2D9-DF3BE17C28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3B10-47DD-A2D9-DF3BE17C28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620.51</c:v>
                </c:pt>
                <c:pt idx="1">
                  <c:v>583.70000000000005</c:v>
                </c:pt>
                <c:pt idx="2">
                  <c:v>542.69000000000005</c:v>
                </c:pt>
                <c:pt idx="3">
                  <c:v>484.55</c:v>
                </c:pt>
                <c:pt idx="4">
                  <c:v>449.74</c:v>
                </c:pt>
              </c:numCache>
            </c:numRef>
          </c:val>
          <c:extLst>
            <c:ext xmlns:c16="http://schemas.microsoft.com/office/drawing/2014/chart" uri="{C3380CC4-5D6E-409C-BE32-E72D297353CC}">
              <c16:uniqueId val="{00000000-59B5-487F-959B-953EE107C0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59B5-487F-959B-953EE107C0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106.08</c:v>
                </c:pt>
                <c:pt idx="1">
                  <c:v>111.48</c:v>
                </c:pt>
                <c:pt idx="2">
                  <c:v>117.25</c:v>
                </c:pt>
                <c:pt idx="3">
                  <c:v>116.24</c:v>
                </c:pt>
                <c:pt idx="4">
                  <c:v>113.44</c:v>
                </c:pt>
              </c:numCache>
            </c:numRef>
          </c:val>
          <c:extLst>
            <c:ext xmlns:c16="http://schemas.microsoft.com/office/drawing/2014/chart" uri="{C3380CC4-5D6E-409C-BE32-E72D297353CC}">
              <c16:uniqueId val="{00000000-1E97-4233-9989-3AD65B15CB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1E97-4233-9989-3AD65B15CB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97.31</c:v>
                </c:pt>
                <c:pt idx="1">
                  <c:v>92.03</c:v>
                </c:pt>
                <c:pt idx="2">
                  <c:v>102.42</c:v>
                </c:pt>
                <c:pt idx="3">
                  <c:v>106.69</c:v>
                </c:pt>
                <c:pt idx="4">
                  <c:v>109.23</c:v>
                </c:pt>
              </c:numCache>
            </c:numRef>
          </c:val>
          <c:extLst>
            <c:ext xmlns:c16="http://schemas.microsoft.com/office/drawing/2014/chart" uri="{C3380CC4-5D6E-409C-BE32-E72D297353CC}">
              <c16:uniqueId val="{00000000-0AD7-4353-AB10-56F380FB33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0AD7-4353-AB10-56F380FB33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Normal="100" workbookViewId="0">
      <selection activeCell="AR12" sqref="AR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高知県　佐川町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12013</v>
      </c>
      <c r="AM8" s="65"/>
      <c r="AN8" s="65"/>
      <c r="AO8" s="65"/>
      <c r="AP8" s="65"/>
      <c r="AQ8" s="65"/>
      <c r="AR8" s="65"/>
      <c r="AS8" s="65"/>
      <c r="AT8" s="36">
        <f>データ!$S$6</f>
        <v>100.8</v>
      </c>
      <c r="AU8" s="37"/>
      <c r="AV8" s="37"/>
      <c r="AW8" s="37"/>
      <c r="AX8" s="37"/>
      <c r="AY8" s="37"/>
      <c r="AZ8" s="37"/>
      <c r="BA8" s="37"/>
      <c r="BB8" s="54">
        <f>データ!$T$6</f>
        <v>119.18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68.900000000000006</v>
      </c>
      <c r="J10" s="37"/>
      <c r="K10" s="37"/>
      <c r="L10" s="37"/>
      <c r="M10" s="37"/>
      <c r="N10" s="37"/>
      <c r="O10" s="64"/>
      <c r="P10" s="54">
        <f>データ!$P$6</f>
        <v>91.22</v>
      </c>
      <c r="Q10" s="54"/>
      <c r="R10" s="54"/>
      <c r="S10" s="54"/>
      <c r="T10" s="54"/>
      <c r="U10" s="54"/>
      <c r="V10" s="54"/>
      <c r="W10" s="65">
        <f>データ!$Q$6</f>
        <v>2436</v>
      </c>
      <c r="X10" s="65"/>
      <c r="Y10" s="65"/>
      <c r="Z10" s="65"/>
      <c r="AA10" s="65"/>
      <c r="AB10" s="65"/>
      <c r="AC10" s="65"/>
      <c r="AD10" s="2"/>
      <c r="AE10" s="2"/>
      <c r="AF10" s="2"/>
      <c r="AG10" s="2"/>
      <c r="AH10" s="2"/>
      <c r="AI10" s="2"/>
      <c r="AJ10" s="2"/>
      <c r="AK10" s="2"/>
      <c r="AL10" s="65">
        <f>データ!$U$6</f>
        <v>10877</v>
      </c>
      <c r="AM10" s="65"/>
      <c r="AN10" s="65"/>
      <c r="AO10" s="65"/>
      <c r="AP10" s="65"/>
      <c r="AQ10" s="65"/>
      <c r="AR10" s="65"/>
      <c r="AS10" s="65"/>
      <c r="AT10" s="36">
        <f>データ!$V$6</f>
        <v>25.62</v>
      </c>
      <c r="AU10" s="37"/>
      <c r="AV10" s="37"/>
      <c r="AW10" s="37"/>
      <c r="AX10" s="37"/>
      <c r="AY10" s="37"/>
      <c r="AZ10" s="37"/>
      <c r="BA10" s="37"/>
      <c r="BB10" s="54">
        <f>データ!$W$6</f>
        <v>424.55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108</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TD6bdT4M3zAI7zqfZJcz5cRndgzzL33w4O+WFDiaTTlK4YrW5ZaY8FZQPO9W/20L5N+qEMrsVIc4eYiH/ze9g==" saltValue="MY+opfQVZKsBXSi7ZN+YC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394025</v>
      </c>
      <c r="D6" s="20">
        <f t="shared" si="3"/>
        <v>46</v>
      </c>
      <c r="E6" s="20">
        <f t="shared" si="3"/>
        <v>1</v>
      </c>
      <c r="F6" s="20">
        <f t="shared" si="3"/>
        <v>0</v>
      </c>
      <c r="G6" s="20">
        <f t="shared" si="3"/>
        <v>1</v>
      </c>
      <c r="H6" s="20" t="str">
        <f t="shared" si="3"/>
        <v>高知県　佐川町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68.900000000000006</v>
      </c>
      <c r="P6" s="21">
        <f t="shared" si="3"/>
        <v>91.22</v>
      </c>
      <c r="Q6" s="21">
        <f t="shared" si="3"/>
        <v>2436</v>
      </c>
      <c r="R6" s="21">
        <f t="shared" si="3"/>
        <v>12013</v>
      </c>
      <c r="S6" s="21">
        <f t="shared" si="3"/>
        <v>100.8</v>
      </c>
      <c r="T6" s="21">
        <f t="shared" si="3"/>
        <v>119.18</v>
      </c>
      <c r="U6" s="21">
        <f t="shared" si="3"/>
        <v>10877</v>
      </c>
      <c r="V6" s="21">
        <f t="shared" si="3"/>
        <v>25.62</v>
      </c>
      <c r="W6" s="21">
        <f t="shared" si="3"/>
        <v>424.55</v>
      </c>
      <c r="X6" s="22">
        <f>IF(X7="",NA(),X7)</f>
        <v>110.37</v>
      </c>
      <c r="Y6" s="22">
        <f t="shared" ref="Y6:AG6" si="4">IF(Y7="",NA(),Y7)</f>
        <v>114.95</v>
      </c>
      <c r="Z6" s="22">
        <f t="shared" si="4"/>
        <v>119.43</v>
      </c>
      <c r="AA6" s="22">
        <f t="shared" si="4"/>
        <v>117.77</v>
      </c>
      <c r="AB6" s="22">
        <f t="shared" si="4"/>
        <v>116.43</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410.52</v>
      </c>
      <c r="AU6" s="22">
        <f t="shared" ref="AU6:BC6" si="6">IF(AU7="",NA(),AU7)</f>
        <v>408.03</v>
      </c>
      <c r="AV6" s="22">
        <f t="shared" si="6"/>
        <v>260.70999999999998</v>
      </c>
      <c r="AW6" s="22">
        <f t="shared" si="6"/>
        <v>307.66000000000003</v>
      </c>
      <c r="AX6" s="22">
        <f t="shared" si="6"/>
        <v>325.87</v>
      </c>
      <c r="AY6" s="22">
        <f t="shared" si="6"/>
        <v>362.93</v>
      </c>
      <c r="AZ6" s="22">
        <f t="shared" si="6"/>
        <v>371.81</v>
      </c>
      <c r="BA6" s="22">
        <f t="shared" si="6"/>
        <v>384.23</v>
      </c>
      <c r="BB6" s="22">
        <f t="shared" si="6"/>
        <v>364.3</v>
      </c>
      <c r="BC6" s="22">
        <f t="shared" si="6"/>
        <v>378.87</v>
      </c>
      <c r="BD6" s="21" t="str">
        <f>IF(BD7="","",IF(BD7="-","【-】","【"&amp;SUBSTITUTE(TEXT(BD7,"#,##0.00"),"-","△")&amp;"】"))</f>
        <v>【243.36】</v>
      </c>
      <c r="BE6" s="22">
        <f>IF(BE7="",NA(),BE7)</f>
        <v>620.51</v>
      </c>
      <c r="BF6" s="22">
        <f t="shared" ref="BF6:BN6" si="7">IF(BF7="",NA(),BF7)</f>
        <v>583.70000000000005</v>
      </c>
      <c r="BG6" s="22">
        <f t="shared" si="7"/>
        <v>542.69000000000005</v>
      </c>
      <c r="BH6" s="22">
        <f t="shared" si="7"/>
        <v>484.55</v>
      </c>
      <c r="BI6" s="22">
        <f t="shared" si="7"/>
        <v>449.74</v>
      </c>
      <c r="BJ6" s="22">
        <f t="shared" si="7"/>
        <v>439.05</v>
      </c>
      <c r="BK6" s="22">
        <f t="shared" si="7"/>
        <v>465.85</v>
      </c>
      <c r="BL6" s="22">
        <f t="shared" si="7"/>
        <v>439.43</v>
      </c>
      <c r="BM6" s="22">
        <f t="shared" si="7"/>
        <v>438.41</v>
      </c>
      <c r="BN6" s="22">
        <f t="shared" si="7"/>
        <v>430.23</v>
      </c>
      <c r="BO6" s="21" t="str">
        <f>IF(BO7="","",IF(BO7="-","【-】","【"&amp;SUBSTITUTE(TEXT(BO7,"#,##0.00"),"-","△")&amp;"】"))</f>
        <v>【265.93】</v>
      </c>
      <c r="BP6" s="22">
        <f>IF(BP7="",NA(),BP7)</f>
        <v>106.08</v>
      </c>
      <c r="BQ6" s="22">
        <f t="shared" ref="BQ6:BY6" si="8">IF(BQ7="",NA(),BQ7)</f>
        <v>111.48</v>
      </c>
      <c r="BR6" s="22">
        <f t="shared" si="8"/>
        <v>117.25</v>
      </c>
      <c r="BS6" s="22">
        <f t="shared" si="8"/>
        <v>116.24</v>
      </c>
      <c r="BT6" s="22">
        <f t="shared" si="8"/>
        <v>113.44</v>
      </c>
      <c r="BU6" s="22">
        <f t="shared" si="8"/>
        <v>95.26</v>
      </c>
      <c r="BV6" s="22">
        <f t="shared" si="8"/>
        <v>92.39</v>
      </c>
      <c r="BW6" s="22">
        <f t="shared" si="8"/>
        <v>94.41</v>
      </c>
      <c r="BX6" s="22">
        <f t="shared" si="8"/>
        <v>90.96</v>
      </c>
      <c r="BY6" s="22">
        <f t="shared" si="8"/>
        <v>90.66</v>
      </c>
      <c r="BZ6" s="21" t="str">
        <f>IF(BZ7="","",IF(BZ7="-","【-】","【"&amp;SUBSTITUTE(TEXT(BZ7,"#,##0.00"),"-","△")&amp;"】"))</f>
        <v>【97.82】</v>
      </c>
      <c r="CA6" s="22">
        <f>IF(CA7="",NA(),CA7)</f>
        <v>97.31</v>
      </c>
      <c r="CB6" s="22">
        <f t="shared" ref="CB6:CJ6" si="9">IF(CB7="",NA(),CB7)</f>
        <v>92.03</v>
      </c>
      <c r="CC6" s="22">
        <f t="shared" si="9"/>
        <v>102.42</v>
      </c>
      <c r="CD6" s="22">
        <f t="shared" si="9"/>
        <v>106.69</v>
      </c>
      <c r="CE6" s="22">
        <f t="shared" si="9"/>
        <v>109.23</v>
      </c>
      <c r="CF6" s="22">
        <f t="shared" si="9"/>
        <v>192.82</v>
      </c>
      <c r="CG6" s="22">
        <f t="shared" si="9"/>
        <v>192.98</v>
      </c>
      <c r="CH6" s="22">
        <f t="shared" si="9"/>
        <v>192.13</v>
      </c>
      <c r="CI6" s="22">
        <f t="shared" si="9"/>
        <v>197.04</v>
      </c>
      <c r="CJ6" s="22">
        <f t="shared" si="9"/>
        <v>199.33</v>
      </c>
      <c r="CK6" s="21" t="str">
        <f>IF(CK7="","",IF(CK7="-","【-】","【"&amp;SUBSTITUTE(TEXT(CK7,"#,##0.00"),"-","△")&amp;"】"))</f>
        <v>【177.56】</v>
      </c>
      <c r="CL6" s="22">
        <f>IF(CL7="",NA(),CL7)</f>
        <v>81.81</v>
      </c>
      <c r="CM6" s="22">
        <f t="shared" ref="CM6:CU6" si="10">IF(CM7="",NA(),CM7)</f>
        <v>85.49</v>
      </c>
      <c r="CN6" s="22">
        <f t="shared" si="10"/>
        <v>76.819999999999993</v>
      </c>
      <c r="CO6" s="22">
        <f t="shared" si="10"/>
        <v>83.33</v>
      </c>
      <c r="CP6" s="22">
        <f t="shared" si="10"/>
        <v>81.319999999999993</v>
      </c>
      <c r="CQ6" s="22">
        <f t="shared" si="10"/>
        <v>54.05</v>
      </c>
      <c r="CR6" s="22">
        <f t="shared" si="10"/>
        <v>54.43</v>
      </c>
      <c r="CS6" s="22">
        <f t="shared" si="10"/>
        <v>53.87</v>
      </c>
      <c r="CT6" s="22">
        <f t="shared" si="10"/>
        <v>54.49</v>
      </c>
      <c r="CU6" s="22">
        <f t="shared" si="10"/>
        <v>54.8</v>
      </c>
      <c r="CV6" s="21" t="str">
        <f>IF(CV7="","",IF(CV7="-","【-】","【"&amp;SUBSTITUTE(TEXT(CV7,"#,##0.00"),"-","△")&amp;"】"))</f>
        <v>【59.81】</v>
      </c>
      <c r="CW6" s="22">
        <f>IF(CW7="",NA(),CW7)</f>
        <v>68.040000000000006</v>
      </c>
      <c r="CX6" s="22">
        <f t="shared" ref="CX6:DF6" si="11">IF(CX7="",NA(),CX7)</f>
        <v>67.05</v>
      </c>
      <c r="CY6" s="22">
        <f t="shared" si="11"/>
        <v>67.58</v>
      </c>
      <c r="CZ6" s="22">
        <f t="shared" si="11"/>
        <v>65.73</v>
      </c>
      <c r="DA6" s="22">
        <f t="shared" si="11"/>
        <v>68.37</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43.28</v>
      </c>
      <c r="DI6" s="22">
        <f t="shared" ref="DI6:DQ6" si="12">IF(DI7="",NA(),DI7)</f>
        <v>44.23</v>
      </c>
      <c r="DJ6" s="22">
        <f t="shared" si="12"/>
        <v>43.52</v>
      </c>
      <c r="DK6" s="22">
        <f t="shared" si="12"/>
        <v>43.72</v>
      </c>
      <c r="DL6" s="22">
        <f t="shared" si="12"/>
        <v>44.82</v>
      </c>
      <c r="DM6" s="22">
        <f t="shared" si="12"/>
        <v>49.12</v>
      </c>
      <c r="DN6" s="22">
        <f t="shared" si="12"/>
        <v>49.39</v>
      </c>
      <c r="DO6" s="22">
        <f t="shared" si="12"/>
        <v>50.75</v>
      </c>
      <c r="DP6" s="22">
        <f t="shared" si="12"/>
        <v>51.72</v>
      </c>
      <c r="DQ6" s="22">
        <f t="shared" si="12"/>
        <v>52.27</v>
      </c>
      <c r="DR6" s="21" t="str">
        <f>IF(DR7="","",IF(DR7="-","【-】","【"&amp;SUBSTITUTE(TEXT(DR7,"#,##0.00"),"-","△")&amp;"】"))</f>
        <v>【52.02】</v>
      </c>
      <c r="DS6" s="22">
        <f>IF(DS7="",NA(),DS7)</f>
        <v>21.96</v>
      </c>
      <c r="DT6" s="22">
        <f t="shared" ref="DT6:EB6" si="13">IF(DT7="",NA(),DT7)</f>
        <v>23.71</v>
      </c>
      <c r="DU6" s="22">
        <f t="shared" si="13"/>
        <v>22.82</v>
      </c>
      <c r="DV6" s="22">
        <f t="shared" si="13"/>
        <v>21.9</v>
      </c>
      <c r="DW6" s="22">
        <f t="shared" si="13"/>
        <v>25.9</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0.96</v>
      </c>
      <c r="EE6" s="22">
        <f t="shared" ref="EE6:EM6" si="14">IF(EE7="",NA(),EE7)</f>
        <v>0.53</v>
      </c>
      <c r="EF6" s="22">
        <f t="shared" si="14"/>
        <v>0.93</v>
      </c>
      <c r="EG6" s="22">
        <f t="shared" si="14"/>
        <v>1.67</v>
      </c>
      <c r="EH6" s="22">
        <f t="shared" si="14"/>
        <v>0.77</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394025</v>
      </c>
      <c r="D7" s="24">
        <v>46</v>
      </c>
      <c r="E7" s="24">
        <v>1</v>
      </c>
      <c r="F7" s="24">
        <v>0</v>
      </c>
      <c r="G7" s="24">
        <v>1</v>
      </c>
      <c r="H7" s="24" t="s">
        <v>92</v>
      </c>
      <c r="I7" s="24" t="s">
        <v>93</v>
      </c>
      <c r="J7" s="24" t="s">
        <v>94</v>
      </c>
      <c r="K7" s="24" t="s">
        <v>95</v>
      </c>
      <c r="L7" s="24" t="s">
        <v>96</v>
      </c>
      <c r="M7" s="24" t="s">
        <v>97</v>
      </c>
      <c r="N7" s="25" t="s">
        <v>98</v>
      </c>
      <c r="O7" s="25">
        <v>68.900000000000006</v>
      </c>
      <c r="P7" s="25">
        <v>91.22</v>
      </c>
      <c r="Q7" s="25">
        <v>2436</v>
      </c>
      <c r="R7" s="25">
        <v>12013</v>
      </c>
      <c r="S7" s="25">
        <v>100.8</v>
      </c>
      <c r="T7" s="25">
        <v>119.18</v>
      </c>
      <c r="U7" s="25">
        <v>10877</v>
      </c>
      <c r="V7" s="25">
        <v>25.62</v>
      </c>
      <c r="W7" s="25">
        <v>424.55</v>
      </c>
      <c r="X7" s="25">
        <v>110.37</v>
      </c>
      <c r="Y7" s="25">
        <v>114.95</v>
      </c>
      <c r="Z7" s="25">
        <v>119.43</v>
      </c>
      <c r="AA7" s="25">
        <v>117.77</v>
      </c>
      <c r="AB7" s="25">
        <v>116.43</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410.52</v>
      </c>
      <c r="AU7" s="25">
        <v>408.03</v>
      </c>
      <c r="AV7" s="25">
        <v>260.70999999999998</v>
      </c>
      <c r="AW7" s="25">
        <v>307.66000000000003</v>
      </c>
      <c r="AX7" s="25">
        <v>325.87</v>
      </c>
      <c r="AY7" s="25">
        <v>362.93</v>
      </c>
      <c r="AZ7" s="25">
        <v>371.81</v>
      </c>
      <c r="BA7" s="25">
        <v>384.23</v>
      </c>
      <c r="BB7" s="25">
        <v>364.3</v>
      </c>
      <c r="BC7" s="25">
        <v>378.87</v>
      </c>
      <c r="BD7" s="25">
        <v>243.36</v>
      </c>
      <c r="BE7" s="25">
        <v>620.51</v>
      </c>
      <c r="BF7" s="25">
        <v>583.70000000000005</v>
      </c>
      <c r="BG7" s="25">
        <v>542.69000000000005</v>
      </c>
      <c r="BH7" s="25">
        <v>484.55</v>
      </c>
      <c r="BI7" s="25">
        <v>449.74</v>
      </c>
      <c r="BJ7" s="25">
        <v>439.05</v>
      </c>
      <c r="BK7" s="25">
        <v>465.85</v>
      </c>
      <c r="BL7" s="25">
        <v>439.43</v>
      </c>
      <c r="BM7" s="25">
        <v>438.41</v>
      </c>
      <c r="BN7" s="25">
        <v>430.23</v>
      </c>
      <c r="BO7" s="25">
        <v>265.93</v>
      </c>
      <c r="BP7" s="25">
        <v>106.08</v>
      </c>
      <c r="BQ7" s="25">
        <v>111.48</v>
      </c>
      <c r="BR7" s="25">
        <v>117.25</v>
      </c>
      <c r="BS7" s="25">
        <v>116.24</v>
      </c>
      <c r="BT7" s="25">
        <v>113.44</v>
      </c>
      <c r="BU7" s="25">
        <v>95.26</v>
      </c>
      <c r="BV7" s="25">
        <v>92.39</v>
      </c>
      <c r="BW7" s="25">
        <v>94.41</v>
      </c>
      <c r="BX7" s="25">
        <v>90.96</v>
      </c>
      <c r="BY7" s="25">
        <v>90.66</v>
      </c>
      <c r="BZ7" s="25">
        <v>97.82</v>
      </c>
      <c r="CA7" s="25">
        <v>97.31</v>
      </c>
      <c r="CB7" s="25">
        <v>92.03</v>
      </c>
      <c r="CC7" s="25">
        <v>102.42</v>
      </c>
      <c r="CD7" s="25">
        <v>106.69</v>
      </c>
      <c r="CE7" s="25">
        <v>109.23</v>
      </c>
      <c r="CF7" s="25">
        <v>192.82</v>
      </c>
      <c r="CG7" s="25">
        <v>192.98</v>
      </c>
      <c r="CH7" s="25">
        <v>192.13</v>
      </c>
      <c r="CI7" s="25">
        <v>197.04</v>
      </c>
      <c r="CJ7" s="25">
        <v>199.33</v>
      </c>
      <c r="CK7" s="25">
        <v>177.56</v>
      </c>
      <c r="CL7" s="25">
        <v>81.81</v>
      </c>
      <c r="CM7" s="25">
        <v>85.49</v>
      </c>
      <c r="CN7" s="25">
        <v>76.819999999999993</v>
      </c>
      <c r="CO7" s="25">
        <v>83.33</v>
      </c>
      <c r="CP7" s="25">
        <v>81.319999999999993</v>
      </c>
      <c r="CQ7" s="25">
        <v>54.05</v>
      </c>
      <c r="CR7" s="25">
        <v>54.43</v>
      </c>
      <c r="CS7" s="25">
        <v>53.87</v>
      </c>
      <c r="CT7" s="25">
        <v>54.49</v>
      </c>
      <c r="CU7" s="25">
        <v>54.8</v>
      </c>
      <c r="CV7" s="25">
        <v>59.81</v>
      </c>
      <c r="CW7" s="25">
        <v>68.040000000000006</v>
      </c>
      <c r="CX7" s="25">
        <v>67.05</v>
      </c>
      <c r="CY7" s="25">
        <v>67.58</v>
      </c>
      <c r="CZ7" s="25">
        <v>65.73</v>
      </c>
      <c r="DA7" s="25">
        <v>68.37</v>
      </c>
      <c r="DB7" s="25">
        <v>80.510000000000005</v>
      </c>
      <c r="DC7" s="25">
        <v>79.44</v>
      </c>
      <c r="DD7" s="25">
        <v>79.489999999999995</v>
      </c>
      <c r="DE7" s="25">
        <v>78.8</v>
      </c>
      <c r="DF7" s="25">
        <v>77.98</v>
      </c>
      <c r="DG7" s="25">
        <v>89.42</v>
      </c>
      <c r="DH7" s="25">
        <v>43.28</v>
      </c>
      <c r="DI7" s="25">
        <v>44.23</v>
      </c>
      <c r="DJ7" s="25">
        <v>43.52</v>
      </c>
      <c r="DK7" s="25">
        <v>43.72</v>
      </c>
      <c r="DL7" s="25">
        <v>44.82</v>
      </c>
      <c r="DM7" s="25">
        <v>49.12</v>
      </c>
      <c r="DN7" s="25">
        <v>49.39</v>
      </c>
      <c r="DO7" s="25">
        <v>50.75</v>
      </c>
      <c r="DP7" s="25">
        <v>51.72</v>
      </c>
      <c r="DQ7" s="25">
        <v>52.27</v>
      </c>
      <c r="DR7" s="25">
        <v>52.02</v>
      </c>
      <c r="DS7" s="25">
        <v>21.96</v>
      </c>
      <c r="DT7" s="25">
        <v>23.71</v>
      </c>
      <c r="DU7" s="25">
        <v>22.82</v>
      </c>
      <c r="DV7" s="25">
        <v>21.9</v>
      </c>
      <c r="DW7" s="25">
        <v>25.9</v>
      </c>
      <c r="DX7" s="25">
        <v>16.760000000000002</v>
      </c>
      <c r="DY7" s="25">
        <v>18.57</v>
      </c>
      <c r="DZ7" s="25">
        <v>21.14</v>
      </c>
      <c r="EA7" s="25">
        <v>22.12</v>
      </c>
      <c r="EB7" s="25">
        <v>25.67</v>
      </c>
      <c r="EC7" s="25">
        <v>25.37</v>
      </c>
      <c r="ED7" s="25">
        <v>0.96</v>
      </c>
      <c r="EE7" s="25">
        <v>0.53</v>
      </c>
      <c r="EF7" s="25">
        <v>0.93</v>
      </c>
      <c r="EG7" s="25">
        <v>1.67</v>
      </c>
      <c r="EH7" s="25">
        <v>0.77</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 企業会計</cp:lastModifiedBy>
  <cp:lastPrinted>2025-01-28T04:38:35Z</cp:lastPrinted>
  <dcterms:created xsi:type="dcterms:W3CDTF">2025-01-24T06:54:31Z</dcterms:created>
  <dcterms:modified xsi:type="dcterms:W3CDTF">2025-01-28T04:42:50Z</dcterms:modified>
  <cp:category/>
</cp:coreProperties>
</file>