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s9Yr/TKanvRmH4Kjd3GKJfM3RlfQ820+AyY1ohGA0ncJ7BgUJXzBa8xrnMbircTM0cVEMuOsPLSjV7IeRi/1nw==" workbookSaltValue="ECOJicpgH4fPbk3RjgOkew==" workbookSpinCount="100000"/>
  <bookViews>
    <workbookView xWindow="0" yWindow="0" windowWidth="23040" windowHeight="9210"/>
  </bookViews>
  <sheets>
    <sheet name="法非適用_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<sst xmlns="http://schemas.openxmlformats.org/spreadsheetml/2006/main" xmlns:r="http://schemas.openxmlformats.org/officeDocument/2006/relationships" count="113" uniqueCount="113">
  <si>
    <t>類似団体区分</t>
    <rPh sb="4" eb="6">
      <t>クブン</t>
    </rPh>
    <phoneticPr fontId="1"/>
  </si>
  <si>
    <t>年度</t>
    <rPh sb="0" eb="2">
      <t>ネンド</t>
    </rPh>
    <phoneticPr fontId="1"/>
  </si>
  <si>
    <t>経営比較分析表（令和5年度決算）</t>
    <rPh sb="8" eb="10">
      <t>レイワ</t>
    </rPh>
    <rPh sb="11" eb="13">
      <t>ネンド</t>
    </rPh>
    <phoneticPr fontId="1"/>
  </si>
  <si>
    <t>1⑧</t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</si>
  <si>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</si>
  <si>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</si>
  <si>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</si>
  <si>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</si>
  <si>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r>
      <t>令和6年度より公営企業会計法適用化に伴い、固定資産台帳の整備を行っている。固定資産台帳をもとに老朽化した施設や管路について、</t>
    </r>
    <r>
      <rPr>
        <sz val="11"/>
        <color theme="1"/>
        <rFont val="ＭＳ ゴシック"/>
      </rPr>
      <t>令和6年度に上下水道耐震化計画を策定し、重要施設に接続する施設・管路から計画的に耐震化を行っていく。</t>
    </r>
    <rPh sb="0" eb="2">
      <t>レイワ</t>
    </rPh>
    <rPh sb="3" eb="4">
      <t>ネン</t>
    </rPh>
    <rPh sb="4" eb="5">
      <t>ド</t>
    </rPh>
    <rPh sb="7" eb="9">
      <t>コウエイ</t>
    </rPh>
    <rPh sb="9" eb="11">
      <t>キギョウ</t>
    </rPh>
    <rPh sb="11" eb="13">
      <t>カイケイ</t>
    </rPh>
    <rPh sb="13" eb="14">
      <t>ホウ</t>
    </rPh>
    <rPh sb="14" eb="16">
      <t>テキヨウ</t>
    </rPh>
    <rPh sb="16" eb="17">
      <t>カ</t>
    </rPh>
    <rPh sb="18" eb="19">
      <t>トモナ</t>
    </rPh>
    <rPh sb="21" eb="23">
      <t>コテイ</t>
    </rPh>
    <rPh sb="23" eb="25">
      <t>シサン</t>
    </rPh>
    <rPh sb="25" eb="27">
      <t>ダイチョウ</t>
    </rPh>
    <rPh sb="28" eb="30">
      <t>セイビ</t>
    </rPh>
    <rPh sb="31" eb="32">
      <t>オコナ</t>
    </rPh>
    <rPh sb="37" eb="39">
      <t>コテイ</t>
    </rPh>
    <rPh sb="39" eb="41">
      <t>シサン</t>
    </rPh>
    <rPh sb="41" eb="43">
      <t>ダイチョウ</t>
    </rPh>
    <rPh sb="47" eb="50">
      <t>ロウキュウカ</t>
    </rPh>
    <rPh sb="52" eb="54">
      <t>シセツ</t>
    </rPh>
    <rPh sb="55" eb="57">
      <t>カンロ</t>
    </rPh>
    <rPh sb="62" eb="64">
      <t>レイワ</t>
    </rPh>
    <rPh sb="65" eb="66">
      <t>ネン</t>
    </rPh>
    <rPh sb="66" eb="67">
      <t>ド</t>
    </rPh>
    <rPh sb="82" eb="84">
      <t>ジュウヨウ</t>
    </rPh>
    <rPh sb="84" eb="86">
      <t>シセツ</t>
    </rPh>
    <rPh sb="87" eb="89">
      <t>セツゾク</t>
    </rPh>
    <rPh sb="91" eb="93">
      <t>シセツ</t>
    </rPh>
    <rPh sb="94" eb="96">
      <t>カンロ</t>
    </rPh>
    <rPh sb="98" eb="101">
      <t>ケイカクテキ</t>
    </rPh>
    <rPh sb="102" eb="105">
      <t>タイシンカ</t>
    </rPh>
    <rPh sb="106" eb="107">
      <t>オコナ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</si>
  <si>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</si>
  <si>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</si>
  <si>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</si>
  <si>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</si>
  <si>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</si>
  <si>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</si>
  <si>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</si>
  <si>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</si>
  <si>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</si>
  <si>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管理者の情報</t>
    <rPh sb="0" eb="2">
      <t>カンリ</t>
    </rPh>
    <rPh sb="2" eb="3">
      <t>シャ</t>
    </rPh>
    <rPh sb="4" eb="6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</si>
  <si>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</si>
  <si>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</si>
  <si>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</si>
  <si>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</si>
  <si>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</si>
  <si>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</si>
  <si>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</si>
  <si>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</si>
  <si>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</si>
  <si>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</si>
  <si>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1⑥</t>
  </si>
  <si>
    <t>小項目</t>
    <rPh sb="0" eb="3">
      <t>ショウコウモク</t>
    </rPh>
    <phoneticPr fontId="1"/>
  </si>
  <si>
    <t>現在給水人口(人)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</si>
  <si>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</si>
  <si>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</si>
  <si>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</si>
  <si>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</si>
  <si>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</si>
  <si>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</si>
  <si>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</si>
  <si>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令和5年度全国平均</t>
    <rPh sb="0" eb="2">
      <t>レイワ</t>
    </rPh>
    <rPh sb="3" eb="5">
      <t>ネンド</t>
    </rPh>
    <phoneticPr fontId="1"/>
  </si>
  <si>
    <t>-</t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</si>
  <si>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</si>
  <si>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</si>
  <si>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</si>
  <si>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</si>
  <si>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</si>
  <si>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</si>
  <si>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</si>
  <si>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</si>
  <si>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</si>
  <si>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水道事業(法非適用)</t>
    <rPh sb="0" eb="2">
      <t>スイドウ</t>
    </rPh>
    <rPh sb="2" eb="4">
      <t>ジギョウ</t>
    </rPh>
    <phoneticPr fontId="1"/>
  </si>
  <si>
    <t>1②</t>
  </si>
  <si>
    <t>1③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</si>
  <si>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</si>
  <si>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</si>
  <si>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</si>
  <si>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</si>
  <si>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</si>
  <si>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業務CD</t>
    <rPh sb="0" eb="2">
      <t>ギョウム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</si>
  <si>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</si>
  <si>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</si>
  <si>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</si>
  <si>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</si>
  <si>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</si>
  <si>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</si>
  <si>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</si>
  <si>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</si>
  <si>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</si>
  <si>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</si>
  <si>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</si>
  <si>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</si>
  <si>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</si>
  <si>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</si>
  <si>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</si>
  <si>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管理者の情報</t>
    <rPh sb="0" eb="3">
      <t>カンリシャ</t>
    </rPh>
    <rPh sb="4" eb="6">
      <t>ジョウホウ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</si>
  <si>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</si>
  <si>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</si>
  <si>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</si>
  <si>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</si>
  <si>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</si>
  <si>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</si>
  <si>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</si>
  <si>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</si>
  <si>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</si>
  <si>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</si>
  <si>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</si>
  <si>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</si>
  <si>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</si>
  <si>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</si>
  <si>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</si>
  <si>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</si>
  <si>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</si>
  <si>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</si>
  <si>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</si>
  <si>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</si>
  <si>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</si>
  <si>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高知県　梼原町</t>
  </si>
  <si>
    <t>法非適用</t>
  </si>
  <si>
    <t>水道事業</t>
  </si>
  <si>
    <t>簡易水道事業</t>
  </si>
  <si>
    <t>D3</t>
  </si>
  <si>
    <r>
      <t>収益的収支比率は、類似団体平均を大きく下回っており、一般会計からの</t>
    </r>
    <r>
      <rPr>
        <sz val="11"/>
        <color theme="1"/>
        <rFont val="ＭＳ ゴシック"/>
      </rPr>
      <t>基準外繰入金に頼っている状況となっている。原因の大きな理由は水道料金が低額であることから、料金の改定が必要となっている。
企業債残高対給水収益比率については、令和5年度は公営企業法適用に伴う起債分が増となっている。
料金回収率は、一般会計からの基準外繰入金で収入不足を補填しており、給水費用を料金収入で賄えていない状況であり、水道料金の改定が必要となっている。令和5年度から料金改定に向けて組織を立ち上げ検討を行っており、令和7年度改定に向け、令和6年度も引き続き検討予定である。</t>
    </r>
    <rPh sb="33" eb="35">
      <t>キジュン</t>
    </rPh>
    <rPh sb="35" eb="36">
      <t>ガイ</t>
    </rPh>
    <rPh sb="54" eb="56">
      <t>ゲンイン</t>
    </rPh>
    <rPh sb="57" eb="58">
      <t>オオ</t>
    </rPh>
    <rPh sb="60" eb="62">
      <t>リユウ</t>
    </rPh>
    <rPh sb="63" eb="65">
      <t>スイドウ</t>
    </rPh>
    <rPh sb="65" eb="67">
      <t>リョウキン</t>
    </rPh>
    <rPh sb="68" eb="70">
      <t>テイガク</t>
    </rPh>
    <rPh sb="78" eb="80">
      <t>リョウキン</t>
    </rPh>
    <rPh sb="81" eb="83">
      <t>カイテイ</t>
    </rPh>
    <rPh sb="84" eb="86">
      <t>ヒツヨウ</t>
    </rPh>
    <rPh sb="122" eb="123">
      <t>ホウ</t>
    </rPh>
    <rPh sb="123" eb="125">
      <t>テキヨウ</t>
    </rPh>
    <rPh sb="155" eb="157">
      <t>キジュン</t>
    </rPh>
    <rPh sb="157" eb="158">
      <t>ガイ</t>
    </rPh>
    <rPh sb="244" eb="246">
      <t>レイワ</t>
    </rPh>
    <rPh sb="247" eb="248">
      <t>ネン</t>
    </rPh>
    <rPh sb="248" eb="249">
      <t>ド</t>
    </rPh>
    <rPh sb="249" eb="251">
      <t>カイテイ</t>
    </rPh>
    <rPh sb="252" eb="253">
      <t>ム</t>
    </rPh>
    <rPh sb="255" eb="257">
      <t>レイワ</t>
    </rPh>
    <rPh sb="258" eb="259">
      <t>ネン</t>
    </rPh>
    <rPh sb="259" eb="260">
      <t>ド</t>
    </rPh>
    <rPh sb="261" eb="262">
      <t>ヒ</t>
    </rPh>
    <rPh sb="263" eb="264">
      <t>ツヅ</t>
    </rPh>
    <rPh sb="265" eb="267">
      <t>ケントウ</t>
    </rPh>
    <rPh sb="267" eb="269">
      <t>ヨテイ</t>
    </rPh>
    <phoneticPr fontId="1"/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</si>
  <si>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</si>
  <si>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</si>
  <si>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</si>
  <si>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</si>
  <si>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</si>
  <si>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</si>
  <si>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</si>
  <si>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</si>
  <si>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</si>
  <si>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</si>
  <si>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今後の人口減少に伴い料金収入の減少が見込まれる中、起債の償還、維持費の増加などが見込まれ、今後更に厳しい財政状況が予測される。　　　　　　　　　　　　　　　　　　　　　　　　　　　　　　　　　　　　　　　　　　　　　　　　水道料金の適正化は大幅な改善が必要であり、現実的でなく、今後も一般会計からの繰入金に頼らざる得ない状況ではあるが、水道料金の改定に向けて、引き続き検討を行っていく。また、安心して安全な水を供給するため経費削減についても取り組み、健全な経営に努める。</t>
    <rPh sb="0" eb="2">
      <t>コンゴ</t>
    </rPh>
    <rPh sb="3" eb="5">
      <t>ジンコウ</t>
    </rPh>
    <rPh sb="5" eb="7">
      <t>ゲンショウ</t>
    </rPh>
    <rPh sb="8" eb="9">
      <t>トモナ</t>
    </rPh>
    <rPh sb="10" eb="12">
      <t>リョウキン</t>
    </rPh>
    <rPh sb="12" eb="14">
      <t>シュウニュウ</t>
    </rPh>
    <rPh sb="15" eb="17">
      <t>ゲンショウ</t>
    </rPh>
    <rPh sb="18" eb="20">
      <t>ミコ</t>
    </rPh>
    <rPh sb="23" eb="24">
      <t>ナカ</t>
    </rPh>
    <rPh sb="25" eb="27">
      <t>キサイ</t>
    </rPh>
    <rPh sb="28" eb="30">
      <t>ショウカン</t>
    </rPh>
    <rPh sb="31" eb="34">
      <t>イジヒ</t>
    </rPh>
    <rPh sb="35" eb="37">
      <t>ゾウカ</t>
    </rPh>
    <rPh sb="40" eb="42">
      <t>ミコ</t>
    </rPh>
    <rPh sb="45" eb="47">
      <t>コンゴ</t>
    </rPh>
    <rPh sb="47" eb="48">
      <t>サラ</t>
    </rPh>
    <rPh sb="49" eb="50">
      <t>キビ</t>
    </rPh>
    <rPh sb="52" eb="54">
      <t>ザイセイ</t>
    </rPh>
    <rPh sb="54" eb="56">
      <t>ジョウキョウ</t>
    </rPh>
    <rPh sb="57" eb="59">
      <t>ヨソク</t>
    </rPh>
    <rPh sb="111" eb="113">
      <t>スイドウ</t>
    </rPh>
    <rPh sb="113" eb="115">
      <t>リョウキン</t>
    </rPh>
    <rPh sb="116" eb="119">
      <t>テキセイカ</t>
    </rPh>
    <rPh sb="120" eb="122">
      <t>オオハバ</t>
    </rPh>
    <rPh sb="123" eb="125">
      <t>カイゼン</t>
    </rPh>
    <rPh sb="126" eb="128">
      <t>ヒツヨウ</t>
    </rPh>
    <rPh sb="132" eb="135">
      <t>ゲンジツテキ</t>
    </rPh>
    <rPh sb="139" eb="141">
      <t>コンゴ</t>
    </rPh>
    <rPh sb="142" eb="144">
      <t>イッパン</t>
    </rPh>
    <rPh sb="144" eb="146">
      <t>カイケイ</t>
    </rPh>
    <rPh sb="149" eb="151">
      <t>クリイレ</t>
    </rPh>
    <rPh sb="151" eb="152">
      <t>キン</t>
    </rPh>
    <rPh sb="153" eb="154">
      <t>ライ</t>
    </rPh>
    <rPh sb="157" eb="158">
      <t>エ</t>
    </rPh>
    <rPh sb="160" eb="162">
      <t>ジョウキョウ</t>
    </rPh>
    <rPh sb="168" eb="170">
      <t>スイドウ</t>
    </rPh>
    <rPh sb="170" eb="172">
      <t>リョウキン</t>
    </rPh>
    <rPh sb="173" eb="175">
      <t>カイテイ</t>
    </rPh>
    <rPh sb="176" eb="177">
      <t>ム</t>
    </rPh>
    <rPh sb="180" eb="181">
      <t>ヒ</t>
    </rPh>
    <rPh sb="182" eb="183">
      <t>ツヅ</t>
    </rPh>
    <rPh sb="184" eb="186">
      <t>ケントウ</t>
    </rPh>
    <rPh sb="187" eb="188">
      <t>オコナ</t>
    </rPh>
    <rPh sb="196" eb="198">
      <t>アンシン</t>
    </rPh>
    <rPh sb="200" eb="202">
      <t>アンゼン</t>
    </rPh>
    <rPh sb="203" eb="204">
      <t>ミズ</t>
    </rPh>
    <rPh sb="205" eb="207">
      <t>キョウキュウ</t>
    </rPh>
    <rPh sb="211" eb="213">
      <t>ケイヒ</t>
    </rPh>
    <rPh sb="213" eb="215">
      <t>サクゲン</t>
    </rPh>
    <rPh sb="220" eb="221">
      <t>ト</t>
    </rPh>
    <rPh sb="222" eb="223">
      <t>ク</t>
    </rPh>
    <rPh sb="225" eb="227">
      <t>ケンゼン</t>
    </rPh>
    <rPh sb="228" eb="230">
      <t>ケイエイ</t>
    </rPh>
    <rPh sb="231" eb="232">
      <t>ツト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</si>
</sst>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0;&quot;△&quot;#,##0.00"/>
    <numFmt numFmtId="177" formatCode="#,##0;&quot;△&quot;#,##0"/>
    <numFmt numFmtId="178" formatCode="&quot;R&quot;yy"/>
    <numFmt numFmtId="179" formatCode="#,##0.00;&quot;△&quot;#,##0.00;&quot;-&quot;"/>
  </numFmts>
  <fonts count="1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12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9" fontId="0" fillId="5" borderId="2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0.72</c:v>
                </c:pt>
                <c:pt idx="2">
                  <c:v>0.71</c:v>
                </c:pt>
                <c:pt idx="3">
                  <c:v>0.55000000000000004</c:v>
                </c:pt>
                <c:pt idx="4">
                  <c:v>0.44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66" b="0.750000000000013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37.01</c:v>
                </c:pt>
                <c:pt idx="1">
                  <c:v>24.06</c:v>
                </c:pt>
                <c:pt idx="2">
                  <c:v>23.07</c:v>
                </c:pt>
                <c:pt idx="3">
                  <c:v>31.53</c:v>
                </c:pt>
                <c:pt idx="4">
                  <c:v>25.73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79.33</c:v>
                </c:pt>
                <c:pt idx="2">
                  <c:v>73.540000000000006</c:v>
                </c:pt>
                <c:pt idx="3">
                  <c:v>75.44</c:v>
                </c:pt>
                <c:pt idx="4">
                  <c:v>78.14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1" b="0.750000000000013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54" b="0.7500000000000135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5865.03</c:v>
                </c:pt>
                <c:pt idx="1">
                  <c:v>5109.8100000000004</c:v>
                </c:pt>
                <c:pt idx="2">
                  <c:v>4596.7299999999996</c:v>
                </c:pt>
                <c:pt idx="3">
                  <c:v>4019.82</c:v>
                </c:pt>
                <c:pt idx="4">
                  <c:v>4234.04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1018.52</c:v>
                </c:pt>
                <c:pt idx="1">
                  <c:v>949.61</c:v>
                </c:pt>
                <c:pt idx="2">
                  <c:v>918.84</c:v>
                </c:pt>
                <c:pt idx="3">
                  <c:v>955.49</c:v>
                </c:pt>
                <c:pt idx="4">
                  <c:v>1017.9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12.97</c:v>
                </c:pt>
                <c:pt idx="1">
                  <c:v>13.37</c:v>
                </c:pt>
                <c:pt idx="2">
                  <c:v>13.25</c:v>
                </c:pt>
                <c:pt idx="3">
                  <c:v>11.84</c:v>
                </c:pt>
                <c:pt idx="4">
                  <c:v>11.06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58.41</c:v>
                </c:pt>
                <c:pt idx="2">
                  <c:v>58.27</c:v>
                </c:pt>
                <c:pt idx="3">
                  <c:v>55.15</c:v>
                </c:pt>
                <c:pt idx="4">
                  <c:v>53.95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421.51</c:v>
                </c:pt>
                <c:pt idx="1">
                  <c:v>429.39</c:v>
                </c:pt>
                <c:pt idx="2">
                  <c:v>467.61</c:v>
                </c:pt>
                <c:pt idx="3">
                  <c:v>488.83</c:v>
                </c:pt>
                <c:pt idx="4">
                  <c:v>524.27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298.25</c:v>
                </c:pt>
                <c:pt idx="1">
                  <c:v>303.27999999999997</c:v>
                </c:pt>
                <c:pt idx="2">
                  <c:v>303.81</c:v>
                </c:pt>
                <c:pt idx="3">
                  <c:v>310.26</c:v>
                </c:pt>
                <c:pt idx="4">
                  <c:v>318.99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76.62</c:v>
                </c:pt>
                <c:pt idx="1">
                  <c:v>76.08</c:v>
                </c:pt>
                <c:pt idx="2">
                  <c:v>70.709999999999994</c:v>
                </c:pt>
                <c:pt idx="3">
                  <c:v>76.760000000000005</c:v>
                </c:pt>
                <c:pt idx="4">
                  <c:v>73.540000000000006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58.52</c:v>
                </c:pt>
                <c:pt idx="2">
                  <c:v>58.88</c:v>
                </c:pt>
                <c:pt idx="3">
                  <c:v>58.16</c:v>
                </c:pt>
                <c:pt idx="4">
                  <c:v>55.9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88.45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72.78</c:v>
                </c:pt>
                <c:pt idx="1">
                  <c:v>71.33</c:v>
                </c:pt>
                <c:pt idx="2">
                  <c:v>71.150000000000006</c:v>
                </c:pt>
                <c:pt idx="3">
                  <c:v>70.34</c:v>
                </c:pt>
                <c:pt idx="4">
                  <c:v>71.08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【76.13】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【1,045.20】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【69.82】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【55.00】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【317.14】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0" zoomScaleNormal="70" workbookViewId="0">
      <selection activeCell="BL16" sqref="BL16:BZ4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高知県　梼原町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5</v>
      </c>
      <c r="C7" s="5"/>
      <c r="D7" s="5"/>
      <c r="E7" s="5"/>
      <c r="F7" s="5"/>
      <c r="G7" s="5"/>
      <c r="H7" s="5"/>
      <c r="I7" s="5" t="s">
        <v>12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0</v>
      </c>
      <c r="X7" s="5"/>
      <c r="Y7" s="5"/>
      <c r="Z7" s="5"/>
      <c r="AA7" s="5"/>
      <c r="AB7" s="5"/>
      <c r="AC7" s="5"/>
      <c r="AD7" s="5" t="s">
        <v>18</v>
      </c>
      <c r="AE7" s="5"/>
      <c r="AF7" s="5"/>
      <c r="AG7" s="5"/>
      <c r="AH7" s="5"/>
      <c r="AI7" s="5"/>
      <c r="AJ7" s="5"/>
      <c r="AK7" s="2"/>
      <c r="AL7" s="5" t="s">
        <v>15</v>
      </c>
      <c r="AM7" s="5"/>
      <c r="AN7" s="5"/>
      <c r="AO7" s="5"/>
      <c r="AP7" s="5"/>
      <c r="AQ7" s="5"/>
      <c r="AR7" s="5"/>
      <c r="AS7" s="5"/>
      <c r="AT7" s="5" t="s">
        <v>10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5" t="s">
        <v>20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54"/>
    </row>
    <row r="8" spans="1:78" ht="18.75" customHeight="1">
      <c r="A8" s="2"/>
      <c r="B8" s="6" t="str">
        <f>データ!$I$6</f>
        <v>法非適用</v>
      </c>
      <c r="C8" s="6"/>
      <c r="D8" s="6"/>
      <c r="E8" s="6"/>
      <c r="F8" s="6"/>
      <c r="G8" s="6"/>
      <c r="H8" s="6"/>
      <c r="I8" s="6" t="str">
        <f>データ!$J$6</f>
        <v>水道事業</v>
      </c>
      <c r="J8" s="6"/>
      <c r="K8" s="6"/>
      <c r="L8" s="6"/>
      <c r="M8" s="6"/>
      <c r="N8" s="6"/>
      <c r="O8" s="6"/>
      <c r="P8" s="6" t="str">
        <f>データ!$K$6</f>
        <v>簡易水道事業</v>
      </c>
      <c r="Q8" s="6"/>
      <c r="R8" s="6"/>
      <c r="S8" s="6"/>
      <c r="T8" s="6"/>
      <c r="U8" s="6"/>
      <c r="V8" s="6"/>
      <c r="W8" s="6" t="str">
        <f>データ!$L$6</f>
        <v>D3</v>
      </c>
      <c r="X8" s="6"/>
      <c r="Y8" s="6"/>
      <c r="Z8" s="6"/>
      <c r="AA8" s="6"/>
      <c r="AB8" s="6"/>
      <c r="AC8" s="6"/>
      <c r="AD8" s="6" t="str">
        <f>データ!$M$6</f>
        <v>非設置</v>
      </c>
      <c r="AE8" s="6"/>
      <c r="AF8" s="6"/>
      <c r="AG8" s="6"/>
      <c r="AH8" s="6"/>
      <c r="AI8" s="6"/>
      <c r="AJ8" s="6"/>
      <c r="AK8" s="2"/>
      <c r="AL8" s="20">
        <f>データ!$R$6</f>
        <v>3175</v>
      </c>
      <c r="AM8" s="20"/>
      <c r="AN8" s="20"/>
      <c r="AO8" s="20"/>
      <c r="AP8" s="20"/>
      <c r="AQ8" s="20"/>
      <c r="AR8" s="20"/>
      <c r="AS8" s="20"/>
      <c r="AT8" s="7">
        <f>データ!$S$6</f>
        <v>236.45</v>
      </c>
      <c r="AU8" s="7"/>
      <c r="AV8" s="7"/>
      <c r="AW8" s="7"/>
      <c r="AX8" s="7"/>
      <c r="AY8" s="7"/>
      <c r="AZ8" s="7"/>
      <c r="BA8" s="7"/>
      <c r="BB8" s="7">
        <f>データ!$T$6</f>
        <v>13.43</v>
      </c>
      <c r="BC8" s="7"/>
      <c r="BD8" s="7"/>
      <c r="BE8" s="7"/>
      <c r="BF8" s="7"/>
      <c r="BG8" s="7"/>
      <c r="BH8" s="7"/>
      <c r="BI8" s="7"/>
      <c r="BJ8" s="3"/>
      <c r="BK8" s="3"/>
      <c r="BL8" s="26" t="s">
        <v>11</v>
      </c>
      <c r="BM8" s="40"/>
      <c r="BN8" s="51" t="s">
        <v>22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5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23</v>
      </c>
      <c r="X9" s="5"/>
      <c r="Y9" s="5"/>
      <c r="Z9" s="5"/>
      <c r="AA9" s="5"/>
      <c r="AB9" s="5"/>
      <c r="AC9" s="5"/>
      <c r="AD9" s="2"/>
      <c r="AE9" s="2"/>
      <c r="AF9" s="2"/>
      <c r="AG9" s="2"/>
      <c r="AH9" s="3"/>
      <c r="AI9" s="2"/>
      <c r="AJ9" s="2"/>
      <c r="AK9" s="2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33</v>
      </c>
      <c r="AU9" s="5"/>
      <c r="AV9" s="5"/>
      <c r="AW9" s="5"/>
      <c r="AX9" s="5"/>
      <c r="AY9" s="5"/>
      <c r="AZ9" s="5"/>
      <c r="BA9" s="5"/>
      <c r="BB9" s="5" t="s">
        <v>14</v>
      </c>
      <c r="BC9" s="5"/>
      <c r="BD9" s="5"/>
      <c r="BE9" s="5"/>
      <c r="BF9" s="5"/>
      <c r="BG9" s="5"/>
      <c r="BH9" s="5"/>
      <c r="BI9" s="5"/>
      <c r="BJ9" s="3"/>
      <c r="BK9" s="3"/>
      <c r="BL9" s="27" t="s">
        <v>34</v>
      </c>
      <c r="BM9" s="41"/>
      <c r="BN9" s="52" t="s">
        <v>36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6"/>
    </row>
    <row r="10" spans="1:78" ht="18.75" customHeight="1">
      <c r="A10" s="2"/>
      <c r="B10" s="7" t="str">
        <f>データ!$N$6</f>
        <v>-</v>
      </c>
      <c r="C10" s="7"/>
      <c r="D10" s="7"/>
      <c r="E10" s="7"/>
      <c r="F10" s="7"/>
      <c r="G10" s="7"/>
      <c r="H10" s="7"/>
      <c r="I10" s="7" t="str">
        <f>データ!$O$6</f>
        <v>該当数値なし</v>
      </c>
      <c r="J10" s="7"/>
      <c r="K10" s="7"/>
      <c r="L10" s="7"/>
      <c r="M10" s="7"/>
      <c r="N10" s="7"/>
      <c r="O10" s="7"/>
      <c r="P10" s="7">
        <f>データ!$P$6</f>
        <v>66.53</v>
      </c>
      <c r="Q10" s="7"/>
      <c r="R10" s="7"/>
      <c r="S10" s="7"/>
      <c r="T10" s="7"/>
      <c r="U10" s="7"/>
      <c r="V10" s="7"/>
      <c r="W10" s="20">
        <f>データ!$Q$6</f>
        <v>1000</v>
      </c>
      <c r="X10" s="20"/>
      <c r="Y10" s="20"/>
      <c r="Z10" s="20"/>
      <c r="AA10" s="20"/>
      <c r="AB10" s="20"/>
      <c r="AC10" s="20"/>
      <c r="AD10" s="2"/>
      <c r="AE10" s="2"/>
      <c r="AF10" s="2"/>
      <c r="AG10" s="2"/>
      <c r="AH10" s="2"/>
      <c r="AI10" s="2"/>
      <c r="AJ10" s="2"/>
      <c r="AK10" s="2"/>
      <c r="AL10" s="20">
        <f>データ!$U$6</f>
        <v>2083</v>
      </c>
      <c r="AM10" s="20"/>
      <c r="AN10" s="20"/>
      <c r="AO10" s="20"/>
      <c r="AP10" s="20"/>
      <c r="AQ10" s="20"/>
      <c r="AR10" s="20"/>
      <c r="AS10" s="20"/>
      <c r="AT10" s="7">
        <f>データ!$V$6</f>
        <v>0.12</v>
      </c>
      <c r="AU10" s="7"/>
      <c r="AV10" s="7"/>
      <c r="AW10" s="7"/>
      <c r="AX10" s="7"/>
      <c r="AY10" s="7"/>
      <c r="AZ10" s="7"/>
      <c r="BA10" s="7"/>
      <c r="BB10" s="7">
        <f>データ!$W$6</f>
        <v>17358.330000000002</v>
      </c>
      <c r="BC10" s="7"/>
      <c r="BD10" s="7"/>
      <c r="BE10" s="7"/>
      <c r="BF10" s="7"/>
      <c r="BG10" s="7"/>
      <c r="BH10" s="7"/>
      <c r="BI10" s="7"/>
      <c r="BJ10" s="2"/>
      <c r="BK10" s="2"/>
      <c r="BL10" s="28" t="s">
        <v>38</v>
      </c>
      <c r="BM10" s="42"/>
      <c r="BN10" s="53" t="s">
        <v>39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41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ht="13.5" customHeight="1">
      <c r="A14" s="2"/>
      <c r="B14" s="8" t="s">
        <v>43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1"/>
      <c r="BK14" s="2"/>
      <c r="BL14" s="31" t="s">
        <v>44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58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2"/>
      <c r="BK15" s="2"/>
      <c r="BL15" s="32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59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3"/>
      <c r="BK16" s="2"/>
      <c r="BL16" s="33" t="s">
        <v>101</v>
      </c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60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3"/>
      <c r="BK17" s="2"/>
      <c r="BL17" s="33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60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3"/>
      <c r="BK18" s="2"/>
      <c r="BL18" s="33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60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3"/>
      <c r="BK19" s="2"/>
      <c r="BL19" s="33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60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3"/>
      <c r="BK20" s="2"/>
      <c r="BL20" s="33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60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3"/>
      <c r="BK21" s="2"/>
      <c r="BL21" s="33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60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3"/>
      <c r="BK22" s="2"/>
      <c r="BL22" s="33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60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3"/>
      <c r="BK23" s="2"/>
      <c r="BL23" s="33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60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3"/>
      <c r="BK24" s="2"/>
      <c r="BL24" s="33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60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3"/>
      <c r="BK25" s="2"/>
      <c r="BL25" s="33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60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3"/>
      <c r="BK26" s="2"/>
      <c r="BL26" s="33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60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3"/>
      <c r="BK27" s="2"/>
      <c r="BL27" s="33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60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3"/>
      <c r="BK28" s="2"/>
      <c r="BL28" s="33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60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3"/>
      <c r="BK29" s="2"/>
      <c r="BL29" s="33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60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3"/>
      <c r="BK30" s="2"/>
      <c r="BL30" s="33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60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3"/>
      <c r="BK31" s="2"/>
      <c r="BL31" s="33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60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3"/>
      <c r="BK32" s="2"/>
      <c r="BL32" s="33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60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3"/>
      <c r="BK33" s="2"/>
      <c r="BL33" s="33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60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3"/>
      <c r="BK34" s="2"/>
      <c r="BL34" s="33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60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3"/>
      <c r="BK35" s="2"/>
      <c r="BL35" s="33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60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3"/>
      <c r="BK36" s="2"/>
      <c r="BL36" s="33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60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3"/>
      <c r="BK37" s="2"/>
      <c r="BL37" s="33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60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3"/>
      <c r="BK38" s="2"/>
      <c r="BL38" s="33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60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3"/>
      <c r="BK39" s="2"/>
      <c r="BL39" s="33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60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3"/>
      <c r="BK40" s="2"/>
      <c r="BL40" s="33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60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3"/>
      <c r="BK41" s="2"/>
      <c r="BL41" s="33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60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3"/>
      <c r="BK42" s="2"/>
      <c r="BL42" s="33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60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3"/>
      <c r="BK43" s="2"/>
      <c r="BL43" s="33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60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3"/>
      <c r="BK44" s="2"/>
      <c r="BL44" s="34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61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3"/>
      <c r="BK45" s="2"/>
      <c r="BL45" s="35" t="s">
        <v>46</v>
      </c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62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3"/>
      <c r="BK46" s="2"/>
      <c r="BL46" s="36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63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3"/>
      <c r="BK47" s="2"/>
      <c r="BL47" s="33" t="s">
        <v>8</v>
      </c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60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3"/>
      <c r="BK48" s="2"/>
      <c r="BL48" s="33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60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3"/>
      <c r="BK49" s="2"/>
      <c r="BL49" s="33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60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3"/>
      <c r="BK50" s="2"/>
      <c r="BL50" s="33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60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3"/>
      <c r="BK51" s="2"/>
      <c r="BL51" s="33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60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3"/>
      <c r="BK52" s="2"/>
      <c r="BL52" s="33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60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3"/>
      <c r="BK53" s="2"/>
      <c r="BL53" s="33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60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3"/>
      <c r="BK54" s="2"/>
      <c r="BL54" s="33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60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3"/>
      <c r="BK55" s="2"/>
      <c r="BL55" s="33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60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3"/>
      <c r="BK56" s="2"/>
      <c r="BL56" s="33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60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3"/>
      <c r="BK57" s="2"/>
      <c r="BL57" s="33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60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3"/>
      <c r="BK58" s="2"/>
      <c r="BL58" s="33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60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4"/>
      <c r="BK59" s="2"/>
      <c r="BL59" s="33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60"/>
    </row>
    <row r="60" spans="1:78" ht="13.5" customHeight="1">
      <c r="A60" s="2"/>
      <c r="B60" s="9" t="s">
        <v>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2"/>
      <c r="BK60" s="2"/>
      <c r="BL60" s="33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60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2"/>
      <c r="BK61" s="2"/>
      <c r="BL61" s="33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60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3"/>
      <c r="BK62" s="2"/>
      <c r="BL62" s="33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60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3"/>
      <c r="BK63" s="2"/>
      <c r="BL63" s="34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61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3"/>
      <c r="BK64" s="2"/>
      <c r="BL64" s="31" t="s">
        <v>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58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3"/>
      <c r="BK65" s="2"/>
      <c r="BL65" s="32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59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3"/>
      <c r="BK66" s="2"/>
      <c r="BL66" s="37" t="s">
        <v>112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64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3"/>
      <c r="BK67" s="2"/>
      <c r="BL67" s="37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64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3"/>
      <c r="BK68" s="2"/>
      <c r="BL68" s="37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64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3"/>
      <c r="BK69" s="2"/>
      <c r="BL69" s="37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64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3"/>
      <c r="BK70" s="2"/>
      <c r="BL70" s="37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64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3"/>
      <c r="BK71" s="2"/>
      <c r="BL71" s="37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64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3"/>
      <c r="BK72" s="2"/>
      <c r="BL72" s="37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64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3"/>
      <c r="BK73" s="2"/>
      <c r="BL73" s="37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64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3"/>
      <c r="BK74" s="2"/>
      <c r="BL74" s="37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64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3"/>
      <c r="BK75" s="2"/>
      <c r="BL75" s="37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64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3"/>
      <c r="BK76" s="2"/>
      <c r="BL76" s="37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64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3"/>
      <c r="BK77" s="2"/>
      <c r="BL77" s="37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64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3"/>
      <c r="BK78" s="2"/>
      <c r="BL78" s="37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64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3"/>
      <c r="BK79" s="2"/>
      <c r="BL79" s="37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64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3"/>
      <c r="BK80" s="2"/>
      <c r="BL80" s="37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64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3"/>
      <c r="BK81" s="2"/>
      <c r="BL81" s="37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64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4"/>
      <c r="BK82" s="2"/>
      <c r="BL82" s="38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65"/>
    </row>
    <row r="83" spans="1:78">
      <c r="C83" s="18"/>
    </row>
    <row r="84" spans="1:78" hidden="1">
      <c r="B84" s="12" t="s">
        <v>47</v>
      </c>
      <c r="C84" s="12"/>
      <c r="D84" s="12"/>
      <c r="E84" s="12" t="s">
        <v>49</v>
      </c>
      <c r="F84" s="12" t="s">
        <v>51</v>
      </c>
      <c r="G84" s="12" t="s">
        <v>52</v>
      </c>
      <c r="H84" s="12" t="s">
        <v>45</v>
      </c>
      <c r="I84" s="12" t="s">
        <v>6</v>
      </c>
      <c r="J84" s="12" t="s">
        <v>29</v>
      </c>
      <c r="K84" s="12" t="s">
        <v>53</v>
      </c>
      <c r="L84" s="12" t="s">
        <v>3</v>
      </c>
      <c r="M84" s="12" t="s">
        <v>35</v>
      </c>
      <c r="N84" s="12" t="s">
        <v>54</v>
      </c>
      <c r="O84" s="12" t="s">
        <v>56</v>
      </c>
    </row>
    <row r="85" spans="1:78" hidden="1">
      <c r="B85" s="12"/>
      <c r="C85" s="12"/>
      <c r="D85" s="12"/>
      <c r="E85" s="12" t="str">
        <f>データ!AH6</f>
        <v>【76.13】</v>
      </c>
      <c r="F85" s="12" t="s">
        <v>40</v>
      </c>
      <c r="G85" s="12" t="s">
        <v>40</v>
      </c>
      <c r="H85" s="12" t="str">
        <f>データ!BO6</f>
        <v>【1,045.20】</v>
      </c>
      <c r="I85" s="12" t="str">
        <f>データ!BZ6</f>
        <v>【49.51】</v>
      </c>
      <c r="J85" s="12" t="str">
        <f>データ!CK6</f>
        <v>【317.14】</v>
      </c>
      <c r="K85" s="12" t="str">
        <f>データ!CV6</f>
        <v>【55.00】</v>
      </c>
      <c r="L85" s="12" t="str">
        <f>データ!DG6</f>
        <v>【69.82】</v>
      </c>
      <c r="M85" s="12" t="s">
        <v>40</v>
      </c>
      <c r="N85" s="12" t="s">
        <v>40</v>
      </c>
      <c r="O85" s="12" t="str">
        <f>データ!EN6</f>
        <v>【0.40】</v>
      </c>
    </row>
  </sheetData>
  <sheetProtection algorithmName="SHA-512" hashValue="K+vE6dxL8Dt5OqodmOOgdQ+hPl8dlUF8Tz3m0Xyivw3m2vs+TF5QblPbI8ZGPSjEa48ye9vLhw3dC2KdwxMskA==" saltValue="/wFHDIZoWiyEyKvM9lM84Q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>
        <v>1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/>
      <c r="AI1" s="75">
        <v>1</v>
      </c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/>
      <c r="AT1" s="75">
        <v>1</v>
      </c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/>
      <c r="BE1" s="75">
        <v>1</v>
      </c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/>
      <c r="BP1" s="75">
        <v>1</v>
      </c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/>
      <c r="CA1" s="75">
        <v>1</v>
      </c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/>
      <c r="CL1" s="75">
        <v>1</v>
      </c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/>
      <c r="CW1" s="75">
        <v>1</v>
      </c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/>
      <c r="DH1" s="75">
        <v>1</v>
      </c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/>
      <c r="DS1" s="75">
        <v>1</v>
      </c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/>
      <c r="ED1" s="75">
        <v>1</v>
      </c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/>
    </row>
    <row r="2" spans="1:144">
      <c r="A2" s="67" t="s">
        <v>57</v>
      </c>
      <c r="B2" s="67">
        <f t="shared" ref="B2:EN2" si="0">COLUMN()-1</f>
        <v>1</v>
      </c>
      <c r="C2" s="67">
        <f t="shared" si="0"/>
        <v>2</v>
      </c>
      <c r="D2" s="67">
        <f t="shared" si="0"/>
        <v>3</v>
      </c>
      <c r="E2" s="67">
        <f t="shared" si="0"/>
        <v>4</v>
      </c>
      <c r="F2" s="67">
        <f t="shared" si="0"/>
        <v>5</v>
      </c>
      <c r="G2" s="67">
        <f t="shared" si="0"/>
        <v>6</v>
      </c>
      <c r="H2" s="67">
        <f t="shared" si="0"/>
        <v>7</v>
      </c>
      <c r="I2" s="67">
        <f t="shared" si="0"/>
        <v>8</v>
      </c>
      <c r="J2" s="67">
        <f t="shared" si="0"/>
        <v>9</v>
      </c>
      <c r="K2" s="67">
        <f t="shared" si="0"/>
        <v>10</v>
      </c>
      <c r="L2" s="67">
        <f t="shared" si="0"/>
        <v>11</v>
      </c>
      <c r="M2" s="67">
        <f t="shared" si="0"/>
        <v>12</v>
      </c>
      <c r="N2" s="67">
        <f t="shared" si="0"/>
        <v>13</v>
      </c>
      <c r="O2" s="67">
        <f t="shared" si="0"/>
        <v>14</v>
      </c>
      <c r="P2" s="67">
        <f t="shared" si="0"/>
        <v>15</v>
      </c>
      <c r="Q2" s="67">
        <f t="shared" si="0"/>
        <v>16</v>
      </c>
      <c r="R2" s="67">
        <f t="shared" si="0"/>
        <v>17</v>
      </c>
      <c r="S2" s="67">
        <f t="shared" si="0"/>
        <v>18</v>
      </c>
      <c r="T2" s="67">
        <f t="shared" si="0"/>
        <v>19</v>
      </c>
      <c r="U2" s="67">
        <f t="shared" si="0"/>
        <v>20</v>
      </c>
      <c r="V2" s="67">
        <f t="shared" si="0"/>
        <v>21</v>
      </c>
      <c r="W2" s="67">
        <f t="shared" si="0"/>
        <v>22</v>
      </c>
      <c r="X2" s="67">
        <f t="shared" si="0"/>
        <v>23</v>
      </c>
      <c r="Y2" s="67">
        <f t="shared" si="0"/>
        <v>24</v>
      </c>
      <c r="Z2" s="67">
        <f t="shared" si="0"/>
        <v>25</v>
      </c>
      <c r="AA2" s="67">
        <f t="shared" si="0"/>
        <v>26</v>
      </c>
      <c r="AB2" s="67">
        <f t="shared" si="0"/>
        <v>27</v>
      </c>
      <c r="AC2" s="67">
        <f t="shared" si="0"/>
        <v>28</v>
      </c>
      <c r="AD2" s="67">
        <f t="shared" si="0"/>
        <v>29</v>
      </c>
      <c r="AE2" s="67">
        <f t="shared" si="0"/>
        <v>30</v>
      </c>
      <c r="AF2" s="67">
        <f t="shared" si="0"/>
        <v>31</v>
      </c>
      <c r="AG2" s="67">
        <f t="shared" si="0"/>
        <v>32</v>
      </c>
      <c r="AH2" s="67">
        <f t="shared" si="0"/>
        <v>33</v>
      </c>
      <c r="AI2" s="67">
        <f t="shared" si="0"/>
        <v>34</v>
      </c>
      <c r="AJ2" s="67">
        <f t="shared" si="0"/>
        <v>35</v>
      </c>
      <c r="AK2" s="67">
        <f t="shared" si="0"/>
        <v>36</v>
      </c>
      <c r="AL2" s="67">
        <f t="shared" si="0"/>
        <v>37</v>
      </c>
      <c r="AM2" s="67">
        <f t="shared" si="0"/>
        <v>38</v>
      </c>
      <c r="AN2" s="67">
        <f t="shared" si="0"/>
        <v>39</v>
      </c>
      <c r="AO2" s="67">
        <f t="shared" si="0"/>
        <v>40</v>
      </c>
      <c r="AP2" s="67">
        <f t="shared" si="0"/>
        <v>41</v>
      </c>
      <c r="AQ2" s="67">
        <f t="shared" si="0"/>
        <v>42</v>
      </c>
      <c r="AR2" s="67">
        <f t="shared" si="0"/>
        <v>43</v>
      </c>
      <c r="AS2" s="67">
        <f t="shared" si="0"/>
        <v>44</v>
      </c>
      <c r="AT2" s="67">
        <f t="shared" si="0"/>
        <v>45</v>
      </c>
      <c r="AU2" s="67">
        <f t="shared" si="0"/>
        <v>46</v>
      </c>
      <c r="AV2" s="67">
        <f t="shared" si="0"/>
        <v>47</v>
      </c>
      <c r="AW2" s="67">
        <f t="shared" si="0"/>
        <v>48</v>
      </c>
      <c r="AX2" s="67">
        <f t="shared" si="0"/>
        <v>49</v>
      </c>
      <c r="AY2" s="67">
        <f t="shared" si="0"/>
        <v>50</v>
      </c>
      <c r="AZ2" s="67">
        <f t="shared" si="0"/>
        <v>51</v>
      </c>
      <c r="BA2" s="67">
        <f t="shared" si="0"/>
        <v>52</v>
      </c>
      <c r="BB2" s="67">
        <f t="shared" si="0"/>
        <v>53</v>
      </c>
      <c r="BC2" s="67">
        <f t="shared" si="0"/>
        <v>54</v>
      </c>
      <c r="BD2" s="67">
        <f t="shared" si="0"/>
        <v>55</v>
      </c>
      <c r="BE2" s="67">
        <f t="shared" si="0"/>
        <v>56</v>
      </c>
      <c r="BF2" s="67">
        <f t="shared" si="0"/>
        <v>57</v>
      </c>
      <c r="BG2" s="67">
        <f t="shared" si="0"/>
        <v>58</v>
      </c>
      <c r="BH2" s="67">
        <f t="shared" si="0"/>
        <v>59</v>
      </c>
      <c r="BI2" s="67">
        <f t="shared" si="0"/>
        <v>60</v>
      </c>
      <c r="BJ2" s="67">
        <f t="shared" si="0"/>
        <v>61</v>
      </c>
      <c r="BK2" s="67">
        <f t="shared" si="0"/>
        <v>62</v>
      </c>
      <c r="BL2" s="67">
        <f t="shared" si="0"/>
        <v>63</v>
      </c>
      <c r="BM2" s="67">
        <f t="shared" si="0"/>
        <v>64</v>
      </c>
      <c r="BN2" s="67">
        <f t="shared" si="0"/>
        <v>65</v>
      </c>
      <c r="BO2" s="67">
        <f t="shared" si="0"/>
        <v>66</v>
      </c>
      <c r="BP2" s="67">
        <f t="shared" si="0"/>
        <v>67</v>
      </c>
      <c r="BQ2" s="67">
        <f t="shared" si="0"/>
        <v>68</v>
      </c>
      <c r="BR2" s="67">
        <f t="shared" si="0"/>
        <v>69</v>
      </c>
      <c r="BS2" s="67">
        <f t="shared" si="0"/>
        <v>70</v>
      </c>
      <c r="BT2" s="67">
        <f t="shared" si="0"/>
        <v>71</v>
      </c>
      <c r="BU2" s="67">
        <f t="shared" si="0"/>
        <v>72</v>
      </c>
      <c r="BV2" s="67">
        <f t="shared" si="0"/>
        <v>73</v>
      </c>
      <c r="BW2" s="67">
        <f t="shared" si="0"/>
        <v>74</v>
      </c>
      <c r="BX2" s="67">
        <f t="shared" si="0"/>
        <v>75</v>
      </c>
      <c r="BY2" s="67">
        <f t="shared" si="0"/>
        <v>76</v>
      </c>
      <c r="BZ2" s="67">
        <f t="shared" si="0"/>
        <v>77</v>
      </c>
      <c r="CA2" s="67">
        <f t="shared" si="0"/>
        <v>78</v>
      </c>
      <c r="CB2" s="67">
        <f t="shared" si="0"/>
        <v>79</v>
      </c>
      <c r="CC2" s="67">
        <f t="shared" si="0"/>
        <v>80</v>
      </c>
      <c r="CD2" s="67">
        <f t="shared" si="0"/>
        <v>81</v>
      </c>
      <c r="CE2" s="67">
        <f t="shared" si="0"/>
        <v>82</v>
      </c>
      <c r="CF2" s="67">
        <f t="shared" si="0"/>
        <v>83</v>
      </c>
      <c r="CG2" s="67">
        <f t="shared" si="0"/>
        <v>84</v>
      </c>
      <c r="CH2" s="67">
        <f t="shared" si="0"/>
        <v>85</v>
      </c>
      <c r="CI2" s="67">
        <f t="shared" si="0"/>
        <v>86</v>
      </c>
      <c r="CJ2" s="67">
        <f t="shared" si="0"/>
        <v>87</v>
      </c>
      <c r="CK2" s="67">
        <f t="shared" si="0"/>
        <v>88</v>
      </c>
      <c r="CL2" s="67">
        <f t="shared" si="0"/>
        <v>89</v>
      </c>
      <c r="CM2" s="67">
        <f t="shared" si="0"/>
        <v>90</v>
      </c>
      <c r="CN2" s="67">
        <f t="shared" si="0"/>
        <v>91</v>
      </c>
      <c r="CO2" s="67">
        <f t="shared" si="0"/>
        <v>92</v>
      </c>
      <c r="CP2" s="67">
        <f t="shared" si="0"/>
        <v>93</v>
      </c>
      <c r="CQ2" s="67">
        <f t="shared" si="0"/>
        <v>94</v>
      </c>
      <c r="CR2" s="67">
        <f t="shared" si="0"/>
        <v>95</v>
      </c>
      <c r="CS2" s="67">
        <f t="shared" si="0"/>
        <v>96</v>
      </c>
      <c r="CT2" s="67">
        <f t="shared" si="0"/>
        <v>97</v>
      </c>
      <c r="CU2" s="67">
        <f t="shared" si="0"/>
        <v>98</v>
      </c>
      <c r="CV2" s="67">
        <f t="shared" si="0"/>
        <v>99</v>
      </c>
      <c r="CW2" s="67">
        <f t="shared" si="0"/>
        <v>100</v>
      </c>
      <c r="CX2" s="67">
        <f t="shared" si="0"/>
        <v>101</v>
      </c>
      <c r="CY2" s="67">
        <f t="shared" si="0"/>
        <v>102</v>
      </c>
      <c r="CZ2" s="67">
        <f t="shared" si="0"/>
        <v>103</v>
      </c>
      <c r="DA2" s="67">
        <f t="shared" si="0"/>
        <v>104</v>
      </c>
      <c r="DB2" s="67">
        <f t="shared" si="0"/>
        <v>105</v>
      </c>
      <c r="DC2" s="67">
        <f t="shared" si="0"/>
        <v>106</v>
      </c>
      <c r="DD2" s="67">
        <f t="shared" si="0"/>
        <v>107</v>
      </c>
      <c r="DE2" s="67">
        <f t="shared" si="0"/>
        <v>108</v>
      </c>
      <c r="DF2" s="67">
        <f t="shared" si="0"/>
        <v>109</v>
      </c>
      <c r="DG2" s="67">
        <f t="shared" si="0"/>
        <v>110</v>
      </c>
      <c r="DH2" s="67">
        <f t="shared" si="0"/>
        <v>111</v>
      </c>
      <c r="DI2" s="67">
        <f t="shared" si="0"/>
        <v>112</v>
      </c>
      <c r="DJ2" s="67">
        <f t="shared" si="0"/>
        <v>113</v>
      </c>
      <c r="DK2" s="67">
        <f t="shared" si="0"/>
        <v>114</v>
      </c>
      <c r="DL2" s="67">
        <f t="shared" si="0"/>
        <v>115</v>
      </c>
      <c r="DM2" s="67">
        <f t="shared" si="0"/>
        <v>116</v>
      </c>
      <c r="DN2" s="67">
        <f t="shared" si="0"/>
        <v>117</v>
      </c>
      <c r="DO2" s="67">
        <f t="shared" si="0"/>
        <v>118</v>
      </c>
      <c r="DP2" s="67">
        <f t="shared" si="0"/>
        <v>119</v>
      </c>
      <c r="DQ2" s="67">
        <f t="shared" si="0"/>
        <v>120</v>
      </c>
      <c r="DR2" s="67">
        <f t="shared" si="0"/>
        <v>121</v>
      </c>
      <c r="DS2" s="67">
        <f t="shared" si="0"/>
        <v>122</v>
      </c>
      <c r="DT2" s="67">
        <f t="shared" si="0"/>
        <v>123</v>
      </c>
      <c r="DU2" s="67">
        <f t="shared" si="0"/>
        <v>124</v>
      </c>
      <c r="DV2" s="67">
        <f t="shared" si="0"/>
        <v>125</v>
      </c>
      <c r="DW2" s="67">
        <f t="shared" si="0"/>
        <v>126</v>
      </c>
      <c r="DX2" s="67">
        <f t="shared" si="0"/>
        <v>127</v>
      </c>
      <c r="DY2" s="67">
        <f t="shared" si="0"/>
        <v>128</v>
      </c>
      <c r="DZ2" s="67">
        <f t="shared" si="0"/>
        <v>129</v>
      </c>
      <c r="EA2" s="67">
        <f t="shared" si="0"/>
        <v>130</v>
      </c>
      <c r="EB2" s="67">
        <f t="shared" si="0"/>
        <v>131</v>
      </c>
      <c r="EC2" s="67">
        <f t="shared" si="0"/>
        <v>132</v>
      </c>
      <c r="ED2" s="67">
        <f t="shared" si="0"/>
        <v>133</v>
      </c>
      <c r="EE2" s="67">
        <f t="shared" si="0"/>
        <v>134</v>
      </c>
      <c r="EF2" s="67">
        <f t="shared" si="0"/>
        <v>135</v>
      </c>
      <c r="EG2" s="67">
        <f t="shared" si="0"/>
        <v>136</v>
      </c>
      <c r="EH2" s="67">
        <f t="shared" si="0"/>
        <v>137</v>
      </c>
      <c r="EI2" s="67">
        <f t="shared" si="0"/>
        <v>138</v>
      </c>
      <c r="EJ2" s="67">
        <f t="shared" si="0"/>
        <v>139</v>
      </c>
      <c r="EK2" s="67">
        <f t="shared" si="0"/>
        <v>140</v>
      </c>
      <c r="EL2" s="67">
        <f t="shared" si="0"/>
        <v>141</v>
      </c>
      <c r="EM2" s="67">
        <f t="shared" si="0"/>
        <v>142</v>
      </c>
      <c r="EN2" s="67">
        <f t="shared" si="0"/>
        <v>143</v>
      </c>
    </row>
    <row r="3" spans="1:144">
      <c r="A3" s="67" t="s">
        <v>21</v>
      </c>
      <c r="B3" s="69" t="s">
        <v>1</v>
      </c>
      <c r="C3" s="69" t="s">
        <v>17</v>
      </c>
      <c r="D3" s="69" t="s">
        <v>58</v>
      </c>
      <c r="E3" s="69" t="s">
        <v>60</v>
      </c>
      <c r="F3" s="69" t="s">
        <v>59</v>
      </c>
      <c r="G3" s="69" t="s">
        <v>28</v>
      </c>
      <c r="H3" s="76" t="s">
        <v>32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3"/>
      <c r="X3" s="85" t="s">
        <v>55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9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67" t="s">
        <v>61</v>
      </c>
      <c r="B4" s="70"/>
      <c r="C4" s="70"/>
      <c r="D4" s="70"/>
      <c r="E4" s="70"/>
      <c r="F4" s="70"/>
      <c r="G4" s="70"/>
      <c r="H4" s="77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4"/>
      <c r="X4" s="86" t="s">
        <v>27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48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42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63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37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64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66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67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68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69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67" t="s">
        <v>30</v>
      </c>
      <c r="B5" s="71"/>
      <c r="C5" s="71"/>
      <c r="D5" s="71"/>
      <c r="E5" s="71"/>
      <c r="F5" s="71"/>
      <c r="G5" s="71"/>
      <c r="H5" s="78" t="s">
        <v>16</v>
      </c>
      <c r="I5" s="78" t="s">
        <v>70</v>
      </c>
      <c r="J5" s="78" t="s">
        <v>71</v>
      </c>
      <c r="K5" s="78" t="s">
        <v>72</v>
      </c>
      <c r="L5" s="78" t="s">
        <v>73</v>
      </c>
      <c r="M5" s="78" t="s">
        <v>74</v>
      </c>
      <c r="N5" s="78" t="s">
        <v>75</v>
      </c>
      <c r="O5" s="78" t="s">
        <v>76</v>
      </c>
      <c r="P5" s="78" t="s">
        <v>77</v>
      </c>
      <c r="Q5" s="78" t="s">
        <v>78</v>
      </c>
      <c r="R5" s="78" t="s">
        <v>79</v>
      </c>
      <c r="S5" s="78" t="s">
        <v>80</v>
      </c>
      <c r="T5" s="78" t="s">
        <v>65</v>
      </c>
      <c r="U5" s="78" t="s">
        <v>81</v>
      </c>
      <c r="V5" s="78" t="s">
        <v>82</v>
      </c>
      <c r="W5" s="78" t="s">
        <v>83</v>
      </c>
      <c r="X5" s="78" t="s">
        <v>84</v>
      </c>
      <c r="Y5" s="78" t="s">
        <v>85</v>
      </c>
      <c r="Z5" s="78" t="s">
        <v>86</v>
      </c>
      <c r="AA5" s="78" t="s">
        <v>87</v>
      </c>
      <c r="AB5" s="78" t="s">
        <v>88</v>
      </c>
      <c r="AC5" s="78" t="s">
        <v>90</v>
      </c>
      <c r="AD5" s="78" t="s">
        <v>91</v>
      </c>
      <c r="AE5" s="78" t="s">
        <v>92</v>
      </c>
      <c r="AF5" s="78" t="s">
        <v>93</v>
      </c>
      <c r="AG5" s="78" t="s">
        <v>94</v>
      </c>
      <c r="AH5" s="78" t="s">
        <v>47</v>
      </c>
      <c r="AI5" s="78" t="s">
        <v>84</v>
      </c>
      <c r="AJ5" s="78" t="s">
        <v>85</v>
      </c>
      <c r="AK5" s="78" t="s">
        <v>86</v>
      </c>
      <c r="AL5" s="78" t="s">
        <v>87</v>
      </c>
      <c r="AM5" s="78" t="s">
        <v>88</v>
      </c>
      <c r="AN5" s="78" t="s">
        <v>90</v>
      </c>
      <c r="AO5" s="78" t="s">
        <v>91</v>
      </c>
      <c r="AP5" s="78" t="s">
        <v>92</v>
      </c>
      <c r="AQ5" s="78" t="s">
        <v>93</v>
      </c>
      <c r="AR5" s="78" t="s">
        <v>94</v>
      </c>
      <c r="AS5" s="78" t="s">
        <v>89</v>
      </c>
      <c r="AT5" s="78" t="s">
        <v>84</v>
      </c>
      <c r="AU5" s="78" t="s">
        <v>85</v>
      </c>
      <c r="AV5" s="78" t="s">
        <v>86</v>
      </c>
      <c r="AW5" s="78" t="s">
        <v>87</v>
      </c>
      <c r="AX5" s="78" t="s">
        <v>88</v>
      </c>
      <c r="AY5" s="78" t="s">
        <v>90</v>
      </c>
      <c r="AZ5" s="78" t="s">
        <v>91</v>
      </c>
      <c r="BA5" s="78" t="s">
        <v>92</v>
      </c>
      <c r="BB5" s="78" t="s">
        <v>93</v>
      </c>
      <c r="BC5" s="78" t="s">
        <v>94</v>
      </c>
      <c r="BD5" s="78" t="s">
        <v>89</v>
      </c>
      <c r="BE5" s="78" t="s">
        <v>84</v>
      </c>
      <c r="BF5" s="78" t="s">
        <v>85</v>
      </c>
      <c r="BG5" s="78" t="s">
        <v>86</v>
      </c>
      <c r="BH5" s="78" t="s">
        <v>87</v>
      </c>
      <c r="BI5" s="78" t="s">
        <v>88</v>
      </c>
      <c r="BJ5" s="78" t="s">
        <v>90</v>
      </c>
      <c r="BK5" s="78" t="s">
        <v>91</v>
      </c>
      <c r="BL5" s="78" t="s">
        <v>92</v>
      </c>
      <c r="BM5" s="78" t="s">
        <v>93</v>
      </c>
      <c r="BN5" s="78" t="s">
        <v>94</v>
      </c>
      <c r="BO5" s="78" t="s">
        <v>89</v>
      </c>
      <c r="BP5" s="78" t="s">
        <v>84</v>
      </c>
      <c r="BQ5" s="78" t="s">
        <v>85</v>
      </c>
      <c r="BR5" s="78" t="s">
        <v>86</v>
      </c>
      <c r="BS5" s="78" t="s">
        <v>87</v>
      </c>
      <c r="BT5" s="78" t="s">
        <v>88</v>
      </c>
      <c r="BU5" s="78" t="s">
        <v>90</v>
      </c>
      <c r="BV5" s="78" t="s">
        <v>91</v>
      </c>
      <c r="BW5" s="78" t="s">
        <v>92</v>
      </c>
      <c r="BX5" s="78" t="s">
        <v>93</v>
      </c>
      <c r="BY5" s="78" t="s">
        <v>94</v>
      </c>
      <c r="BZ5" s="78" t="s">
        <v>89</v>
      </c>
      <c r="CA5" s="78" t="s">
        <v>84</v>
      </c>
      <c r="CB5" s="78" t="s">
        <v>85</v>
      </c>
      <c r="CC5" s="78" t="s">
        <v>86</v>
      </c>
      <c r="CD5" s="78" t="s">
        <v>87</v>
      </c>
      <c r="CE5" s="78" t="s">
        <v>88</v>
      </c>
      <c r="CF5" s="78" t="s">
        <v>90</v>
      </c>
      <c r="CG5" s="78" t="s">
        <v>91</v>
      </c>
      <c r="CH5" s="78" t="s">
        <v>92</v>
      </c>
      <c r="CI5" s="78" t="s">
        <v>93</v>
      </c>
      <c r="CJ5" s="78" t="s">
        <v>94</v>
      </c>
      <c r="CK5" s="78" t="s">
        <v>89</v>
      </c>
      <c r="CL5" s="78" t="s">
        <v>84</v>
      </c>
      <c r="CM5" s="78" t="s">
        <v>85</v>
      </c>
      <c r="CN5" s="78" t="s">
        <v>86</v>
      </c>
      <c r="CO5" s="78" t="s">
        <v>87</v>
      </c>
      <c r="CP5" s="78" t="s">
        <v>88</v>
      </c>
      <c r="CQ5" s="78" t="s">
        <v>90</v>
      </c>
      <c r="CR5" s="78" t="s">
        <v>91</v>
      </c>
      <c r="CS5" s="78" t="s">
        <v>92</v>
      </c>
      <c r="CT5" s="78" t="s">
        <v>93</v>
      </c>
      <c r="CU5" s="78" t="s">
        <v>94</v>
      </c>
      <c r="CV5" s="78" t="s">
        <v>89</v>
      </c>
      <c r="CW5" s="78" t="s">
        <v>84</v>
      </c>
      <c r="CX5" s="78" t="s">
        <v>85</v>
      </c>
      <c r="CY5" s="78" t="s">
        <v>86</v>
      </c>
      <c r="CZ5" s="78" t="s">
        <v>87</v>
      </c>
      <c r="DA5" s="78" t="s">
        <v>88</v>
      </c>
      <c r="DB5" s="78" t="s">
        <v>90</v>
      </c>
      <c r="DC5" s="78" t="s">
        <v>91</v>
      </c>
      <c r="DD5" s="78" t="s">
        <v>92</v>
      </c>
      <c r="DE5" s="78" t="s">
        <v>93</v>
      </c>
      <c r="DF5" s="78" t="s">
        <v>94</v>
      </c>
      <c r="DG5" s="78" t="s">
        <v>89</v>
      </c>
      <c r="DH5" s="78" t="s">
        <v>84</v>
      </c>
      <c r="DI5" s="78" t="s">
        <v>85</v>
      </c>
      <c r="DJ5" s="78" t="s">
        <v>86</v>
      </c>
      <c r="DK5" s="78" t="s">
        <v>87</v>
      </c>
      <c r="DL5" s="78" t="s">
        <v>88</v>
      </c>
      <c r="DM5" s="78" t="s">
        <v>90</v>
      </c>
      <c r="DN5" s="78" t="s">
        <v>91</v>
      </c>
      <c r="DO5" s="78" t="s">
        <v>92</v>
      </c>
      <c r="DP5" s="78" t="s">
        <v>93</v>
      </c>
      <c r="DQ5" s="78" t="s">
        <v>94</v>
      </c>
      <c r="DR5" s="78" t="s">
        <v>89</v>
      </c>
      <c r="DS5" s="78" t="s">
        <v>84</v>
      </c>
      <c r="DT5" s="78" t="s">
        <v>85</v>
      </c>
      <c r="DU5" s="78" t="s">
        <v>86</v>
      </c>
      <c r="DV5" s="78" t="s">
        <v>87</v>
      </c>
      <c r="DW5" s="78" t="s">
        <v>88</v>
      </c>
      <c r="DX5" s="78" t="s">
        <v>90</v>
      </c>
      <c r="DY5" s="78" t="s">
        <v>91</v>
      </c>
      <c r="DZ5" s="78" t="s">
        <v>92</v>
      </c>
      <c r="EA5" s="78" t="s">
        <v>93</v>
      </c>
      <c r="EB5" s="78" t="s">
        <v>94</v>
      </c>
      <c r="EC5" s="78" t="s">
        <v>89</v>
      </c>
      <c r="ED5" s="78" t="s">
        <v>84</v>
      </c>
      <c r="EE5" s="78" t="s">
        <v>85</v>
      </c>
      <c r="EF5" s="78" t="s">
        <v>86</v>
      </c>
      <c r="EG5" s="78" t="s">
        <v>87</v>
      </c>
      <c r="EH5" s="78" t="s">
        <v>88</v>
      </c>
      <c r="EI5" s="78" t="s">
        <v>90</v>
      </c>
      <c r="EJ5" s="78" t="s">
        <v>91</v>
      </c>
      <c r="EK5" s="78" t="s">
        <v>92</v>
      </c>
      <c r="EL5" s="78" t="s">
        <v>93</v>
      </c>
      <c r="EM5" s="78" t="s">
        <v>94</v>
      </c>
      <c r="EN5" s="78" t="s">
        <v>89</v>
      </c>
    </row>
    <row r="6" spans="1:144" s="66" customFormat="1">
      <c r="A6" s="67" t="s">
        <v>95</v>
      </c>
      <c r="B6" s="72">
        <f t="shared" ref="B6:W6" si="1">B7</f>
        <v>2023</v>
      </c>
      <c r="C6" s="72">
        <f t="shared" si="1"/>
        <v>394050</v>
      </c>
      <c r="D6" s="72">
        <f t="shared" si="1"/>
        <v>47</v>
      </c>
      <c r="E6" s="72">
        <f t="shared" si="1"/>
        <v>1</v>
      </c>
      <c r="F6" s="72">
        <f t="shared" si="1"/>
        <v>0</v>
      </c>
      <c r="G6" s="72">
        <f t="shared" si="1"/>
        <v>0</v>
      </c>
      <c r="H6" s="72" t="str">
        <f t="shared" si="1"/>
        <v>高知県　梼原町</v>
      </c>
      <c r="I6" s="72" t="str">
        <f t="shared" si="1"/>
        <v>法非適用</v>
      </c>
      <c r="J6" s="72" t="str">
        <f t="shared" si="1"/>
        <v>水道事業</v>
      </c>
      <c r="K6" s="72" t="str">
        <f t="shared" si="1"/>
        <v>簡易水道事業</v>
      </c>
      <c r="L6" s="72" t="str">
        <f t="shared" si="1"/>
        <v>D3</v>
      </c>
      <c r="M6" s="72" t="str">
        <f t="shared" si="1"/>
        <v>非設置</v>
      </c>
      <c r="N6" s="81" t="str">
        <f t="shared" si="1"/>
        <v>-</v>
      </c>
      <c r="O6" s="81" t="str">
        <f t="shared" si="1"/>
        <v>該当数値なし</v>
      </c>
      <c r="P6" s="81">
        <f t="shared" si="1"/>
        <v>66.53</v>
      </c>
      <c r="Q6" s="81">
        <f t="shared" si="1"/>
        <v>1000</v>
      </c>
      <c r="R6" s="81">
        <f t="shared" si="1"/>
        <v>3175</v>
      </c>
      <c r="S6" s="81">
        <f t="shared" si="1"/>
        <v>236.45</v>
      </c>
      <c r="T6" s="81">
        <f t="shared" si="1"/>
        <v>13.43</v>
      </c>
      <c r="U6" s="81">
        <f t="shared" si="1"/>
        <v>2083</v>
      </c>
      <c r="V6" s="81">
        <f t="shared" si="1"/>
        <v>0.12</v>
      </c>
      <c r="W6" s="81">
        <f t="shared" si="1"/>
        <v>17358.330000000002</v>
      </c>
      <c r="X6" s="87">
        <f t="shared" ref="X6:AG6" si="2">IF(X7="",NA(),X7)</f>
        <v>37.01</v>
      </c>
      <c r="Y6" s="87">
        <f t="shared" si="2"/>
        <v>24.06</v>
      </c>
      <c r="Z6" s="87">
        <f t="shared" si="2"/>
        <v>23.07</v>
      </c>
      <c r="AA6" s="87">
        <f t="shared" si="2"/>
        <v>31.53</v>
      </c>
      <c r="AB6" s="87">
        <f t="shared" si="2"/>
        <v>25.73</v>
      </c>
      <c r="AC6" s="87">
        <f t="shared" si="2"/>
        <v>79.099999999999994</v>
      </c>
      <c r="AD6" s="87">
        <f t="shared" si="2"/>
        <v>79.33</v>
      </c>
      <c r="AE6" s="87">
        <f t="shared" si="2"/>
        <v>73.540000000000006</v>
      </c>
      <c r="AF6" s="87">
        <f t="shared" si="2"/>
        <v>75.44</v>
      </c>
      <c r="AG6" s="87">
        <f t="shared" si="2"/>
        <v>78.14</v>
      </c>
      <c r="AH6" s="81" t="str">
        <f>IF(AH7="","",IF(AH7="-","【-】","【"&amp;SUBSTITUTE(TEXT(AH7,"#,##0.00"),"-","△")&amp;"】"))</f>
        <v>【76.13】</v>
      </c>
      <c r="AI6" s="81" t="e">
        <f t="shared" ref="AI6:AR6" si="3">IF(AI7="",NA(),AI7)</f>
        <v>#N/A</v>
      </c>
      <c r="AJ6" s="81" t="e">
        <f t="shared" si="3"/>
        <v>#N/A</v>
      </c>
      <c r="AK6" s="81" t="e">
        <f t="shared" si="3"/>
        <v>#N/A</v>
      </c>
      <c r="AL6" s="81" t="e">
        <f t="shared" si="3"/>
        <v>#N/A</v>
      </c>
      <c r="AM6" s="81" t="e">
        <f t="shared" si="3"/>
        <v>#N/A</v>
      </c>
      <c r="AN6" s="81" t="e">
        <f t="shared" si="3"/>
        <v>#N/A</v>
      </c>
      <c r="AO6" s="81" t="e">
        <f t="shared" si="3"/>
        <v>#N/A</v>
      </c>
      <c r="AP6" s="81" t="e">
        <f t="shared" si="3"/>
        <v>#N/A</v>
      </c>
      <c r="AQ6" s="81" t="e">
        <f t="shared" si="3"/>
        <v>#N/A</v>
      </c>
      <c r="AR6" s="81" t="e">
        <f t="shared" si="3"/>
        <v>#N/A</v>
      </c>
      <c r="AS6" s="81" t="str">
        <f>IF(AS7="","",IF(AS7="-","【-】","【"&amp;SUBSTITUTE(TEXT(AS7,"#,##0.00"),"-","△")&amp;"】"))</f>
        <v/>
      </c>
      <c r="AT6" s="81" t="e">
        <f t="shared" ref="AT6:BC6" si="4">IF(AT7="",NA(),AT7)</f>
        <v>#N/A</v>
      </c>
      <c r="AU6" s="81" t="e">
        <f t="shared" si="4"/>
        <v>#N/A</v>
      </c>
      <c r="AV6" s="81" t="e">
        <f t="shared" si="4"/>
        <v>#N/A</v>
      </c>
      <c r="AW6" s="81" t="e">
        <f t="shared" si="4"/>
        <v>#N/A</v>
      </c>
      <c r="AX6" s="81" t="e">
        <f t="shared" si="4"/>
        <v>#N/A</v>
      </c>
      <c r="AY6" s="81" t="e">
        <f t="shared" si="4"/>
        <v>#N/A</v>
      </c>
      <c r="AZ6" s="81" t="e">
        <f t="shared" si="4"/>
        <v>#N/A</v>
      </c>
      <c r="BA6" s="81" t="e">
        <f t="shared" si="4"/>
        <v>#N/A</v>
      </c>
      <c r="BB6" s="81" t="e">
        <f t="shared" si="4"/>
        <v>#N/A</v>
      </c>
      <c r="BC6" s="81" t="e">
        <f t="shared" si="4"/>
        <v>#N/A</v>
      </c>
      <c r="BD6" s="81" t="str">
        <f>IF(BD7="","",IF(BD7="-","【-】","【"&amp;SUBSTITUTE(TEXT(BD7,"#,##0.00"),"-","△")&amp;"】"))</f>
        <v/>
      </c>
      <c r="BE6" s="87">
        <f t="shared" ref="BE6:BN6" si="5">IF(BE7="",NA(),BE7)</f>
        <v>5865.03</v>
      </c>
      <c r="BF6" s="87">
        <f t="shared" si="5"/>
        <v>5109.8100000000004</v>
      </c>
      <c r="BG6" s="87">
        <f t="shared" si="5"/>
        <v>4596.7299999999996</v>
      </c>
      <c r="BH6" s="87">
        <f t="shared" si="5"/>
        <v>4019.82</v>
      </c>
      <c r="BI6" s="87">
        <f t="shared" si="5"/>
        <v>4234.04</v>
      </c>
      <c r="BJ6" s="87">
        <f t="shared" si="5"/>
        <v>1018.52</v>
      </c>
      <c r="BK6" s="87">
        <f t="shared" si="5"/>
        <v>949.61</v>
      </c>
      <c r="BL6" s="87">
        <f t="shared" si="5"/>
        <v>918.84</v>
      </c>
      <c r="BM6" s="87">
        <f t="shared" si="5"/>
        <v>955.49</v>
      </c>
      <c r="BN6" s="87">
        <f t="shared" si="5"/>
        <v>1017.9</v>
      </c>
      <c r="BO6" s="81" t="str">
        <f>IF(BO7="","",IF(BO7="-","【-】","【"&amp;SUBSTITUTE(TEXT(BO7,"#,##0.00"),"-","△")&amp;"】"))</f>
        <v>【1,045.20】</v>
      </c>
      <c r="BP6" s="87">
        <f t="shared" ref="BP6:BY6" si="6">IF(BP7="",NA(),BP7)</f>
        <v>12.97</v>
      </c>
      <c r="BQ6" s="87">
        <f t="shared" si="6"/>
        <v>13.37</v>
      </c>
      <c r="BR6" s="87">
        <f t="shared" si="6"/>
        <v>13.25</v>
      </c>
      <c r="BS6" s="87">
        <f t="shared" si="6"/>
        <v>11.84</v>
      </c>
      <c r="BT6" s="87">
        <f t="shared" si="6"/>
        <v>11.06</v>
      </c>
      <c r="BU6" s="87">
        <f t="shared" si="6"/>
        <v>58.79</v>
      </c>
      <c r="BV6" s="87">
        <f t="shared" si="6"/>
        <v>58.41</v>
      </c>
      <c r="BW6" s="87">
        <f t="shared" si="6"/>
        <v>58.27</v>
      </c>
      <c r="BX6" s="87">
        <f t="shared" si="6"/>
        <v>55.15</v>
      </c>
      <c r="BY6" s="87">
        <f t="shared" si="6"/>
        <v>53.95</v>
      </c>
      <c r="BZ6" s="81" t="str">
        <f>IF(BZ7="","",IF(BZ7="-","【-】","【"&amp;SUBSTITUTE(TEXT(BZ7,"#,##0.00"),"-","△")&amp;"】"))</f>
        <v>【49.51】</v>
      </c>
      <c r="CA6" s="87">
        <f t="shared" ref="CA6:CJ6" si="7">IF(CA7="",NA(),CA7)</f>
        <v>421.51</v>
      </c>
      <c r="CB6" s="87">
        <f t="shared" si="7"/>
        <v>429.39</v>
      </c>
      <c r="CC6" s="87">
        <f t="shared" si="7"/>
        <v>467.61</v>
      </c>
      <c r="CD6" s="87">
        <f t="shared" si="7"/>
        <v>488.83</v>
      </c>
      <c r="CE6" s="87">
        <f t="shared" si="7"/>
        <v>524.27</v>
      </c>
      <c r="CF6" s="87">
        <f t="shared" si="7"/>
        <v>298.25</v>
      </c>
      <c r="CG6" s="87">
        <f t="shared" si="7"/>
        <v>303.27999999999997</v>
      </c>
      <c r="CH6" s="87">
        <f t="shared" si="7"/>
        <v>303.81</v>
      </c>
      <c r="CI6" s="87">
        <f t="shared" si="7"/>
        <v>310.26</v>
      </c>
      <c r="CJ6" s="87">
        <f t="shared" si="7"/>
        <v>318.99</v>
      </c>
      <c r="CK6" s="81" t="str">
        <f>IF(CK7="","",IF(CK7="-","【-】","【"&amp;SUBSTITUTE(TEXT(CK7,"#,##0.00"),"-","△")&amp;"】"))</f>
        <v>【317.14】</v>
      </c>
      <c r="CL6" s="87">
        <f t="shared" ref="CL6:CU6" si="8">IF(CL7="",NA(),CL7)</f>
        <v>76.62</v>
      </c>
      <c r="CM6" s="87">
        <f t="shared" si="8"/>
        <v>76.08</v>
      </c>
      <c r="CN6" s="87">
        <f t="shared" si="8"/>
        <v>70.709999999999994</v>
      </c>
      <c r="CO6" s="87">
        <f t="shared" si="8"/>
        <v>76.760000000000005</v>
      </c>
      <c r="CP6" s="87">
        <f t="shared" si="8"/>
        <v>73.540000000000006</v>
      </c>
      <c r="CQ6" s="87">
        <f t="shared" si="8"/>
        <v>56.04</v>
      </c>
      <c r="CR6" s="87">
        <f t="shared" si="8"/>
        <v>58.52</v>
      </c>
      <c r="CS6" s="87">
        <f t="shared" si="8"/>
        <v>58.88</v>
      </c>
      <c r="CT6" s="87">
        <f t="shared" si="8"/>
        <v>58.16</v>
      </c>
      <c r="CU6" s="87">
        <f t="shared" si="8"/>
        <v>55.9</v>
      </c>
      <c r="CV6" s="81" t="str">
        <f>IF(CV7="","",IF(CV7="-","【-】","【"&amp;SUBSTITUTE(TEXT(CV7,"#,##0.00"),"-","△")&amp;"】"))</f>
        <v>【55.00】</v>
      </c>
      <c r="CW6" s="87">
        <f t="shared" ref="CW6:DF6" si="9">IF(CW7="",NA(),CW7)</f>
        <v>100</v>
      </c>
      <c r="CX6" s="87">
        <f t="shared" si="9"/>
        <v>100</v>
      </c>
      <c r="CY6" s="87">
        <f t="shared" si="9"/>
        <v>100</v>
      </c>
      <c r="CZ6" s="87">
        <f t="shared" si="9"/>
        <v>100</v>
      </c>
      <c r="DA6" s="87">
        <f t="shared" si="9"/>
        <v>88.45</v>
      </c>
      <c r="DB6" s="87">
        <f t="shared" si="9"/>
        <v>72.78</v>
      </c>
      <c r="DC6" s="87">
        <f t="shared" si="9"/>
        <v>71.33</v>
      </c>
      <c r="DD6" s="87">
        <f t="shared" si="9"/>
        <v>71.150000000000006</v>
      </c>
      <c r="DE6" s="87">
        <f t="shared" si="9"/>
        <v>70.34</v>
      </c>
      <c r="DF6" s="87">
        <f t="shared" si="9"/>
        <v>71.08</v>
      </c>
      <c r="DG6" s="81" t="str">
        <f>IF(DG7="","",IF(DG7="-","【-】","【"&amp;SUBSTITUTE(TEXT(DG7,"#,##0.00"),"-","△")&amp;"】"))</f>
        <v>【69.82】</v>
      </c>
      <c r="DH6" s="81" t="e">
        <f t="shared" ref="DH6:DQ6" si="10">IF(DH7="",NA(),DH7)</f>
        <v>#N/A</v>
      </c>
      <c r="DI6" s="81" t="e">
        <f t="shared" si="10"/>
        <v>#N/A</v>
      </c>
      <c r="DJ6" s="81" t="e">
        <f t="shared" si="10"/>
        <v>#N/A</v>
      </c>
      <c r="DK6" s="81" t="e">
        <f t="shared" si="10"/>
        <v>#N/A</v>
      </c>
      <c r="DL6" s="81" t="e">
        <f t="shared" si="10"/>
        <v>#N/A</v>
      </c>
      <c r="DM6" s="81" t="e">
        <f t="shared" si="10"/>
        <v>#N/A</v>
      </c>
      <c r="DN6" s="81" t="e">
        <f t="shared" si="10"/>
        <v>#N/A</v>
      </c>
      <c r="DO6" s="81" t="e">
        <f t="shared" si="10"/>
        <v>#N/A</v>
      </c>
      <c r="DP6" s="81" t="e">
        <f t="shared" si="10"/>
        <v>#N/A</v>
      </c>
      <c r="DQ6" s="81" t="e">
        <f t="shared" si="10"/>
        <v>#N/A</v>
      </c>
      <c r="DR6" s="81" t="str">
        <f>IF(DR7="","",IF(DR7="-","【-】","【"&amp;SUBSTITUTE(TEXT(DR7,"#,##0.00"),"-","△")&amp;"】"))</f>
        <v/>
      </c>
      <c r="DS6" s="81" t="e">
        <f t="shared" ref="DS6:EB6" si="11">IF(DS7="",NA(),DS7)</f>
        <v>#N/A</v>
      </c>
      <c r="DT6" s="81" t="e">
        <f t="shared" si="11"/>
        <v>#N/A</v>
      </c>
      <c r="DU6" s="81" t="e">
        <f t="shared" si="11"/>
        <v>#N/A</v>
      </c>
      <c r="DV6" s="81" t="e">
        <f t="shared" si="11"/>
        <v>#N/A</v>
      </c>
      <c r="DW6" s="81" t="e">
        <f t="shared" si="11"/>
        <v>#N/A</v>
      </c>
      <c r="DX6" s="81" t="e">
        <f t="shared" si="11"/>
        <v>#N/A</v>
      </c>
      <c r="DY6" s="81" t="e">
        <f t="shared" si="11"/>
        <v>#N/A</v>
      </c>
      <c r="DZ6" s="81" t="e">
        <f t="shared" si="11"/>
        <v>#N/A</v>
      </c>
      <c r="EA6" s="81" t="e">
        <f t="shared" si="11"/>
        <v>#N/A</v>
      </c>
      <c r="EB6" s="81" t="e">
        <f t="shared" si="11"/>
        <v>#N/A</v>
      </c>
      <c r="EC6" s="81" t="str">
        <f>IF(EC7="","",IF(EC7="-","【-】","【"&amp;SUBSTITUTE(TEXT(EC7,"#,##0.00"),"-","△")&amp;"】"))</f>
        <v/>
      </c>
      <c r="ED6" s="81">
        <f t="shared" ref="ED6:EM6" si="12">IF(ED7="",NA(),ED7)</f>
        <v>0</v>
      </c>
      <c r="EE6" s="81">
        <f t="shared" si="12"/>
        <v>0</v>
      </c>
      <c r="EF6" s="81">
        <f t="shared" si="12"/>
        <v>0</v>
      </c>
      <c r="EG6" s="81">
        <f t="shared" si="12"/>
        <v>0</v>
      </c>
      <c r="EH6" s="81">
        <f t="shared" si="12"/>
        <v>0</v>
      </c>
      <c r="EI6" s="87">
        <f t="shared" si="12"/>
        <v>0.71</v>
      </c>
      <c r="EJ6" s="87">
        <f t="shared" si="12"/>
        <v>0.72</v>
      </c>
      <c r="EK6" s="87">
        <f t="shared" si="12"/>
        <v>0.71</v>
      </c>
      <c r="EL6" s="87">
        <f t="shared" si="12"/>
        <v>0.55000000000000004</v>
      </c>
      <c r="EM6" s="87">
        <f t="shared" si="12"/>
        <v>0.44</v>
      </c>
      <c r="EN6" s="81" t="str">
        <f>IF(EN7="","",IF(EN7="-","【-】","【"&amp;SUBSTITUTE(TEXT(EN7,"#,##0.00"),"-","△")&amp;"】"))</f>
        <v>【0.40】</v>
      </c>
    </row>
    <row r="7" spans="1:144" s="66" customFormat="1">
      <c r="A7" s="67"/>
      <c r="B7" s="73">
        <v>2023</v>
      </c>
      <c r="C7" s="73">
        <v>394050</v>
      </c>
      <c r="D7" s="73">
        <v>47</v>
      </c>
      <c r="E7" s="73">
        <v>1</v>
      </c>
      <c r="F7" s="73">
        <v>0</v>
      </c>
      <c r="G7" s="73">
        <v>0</v>
      </c>
      <c r="H7" s="73" t="s">
        <v>96</v>
      </c>
      <c r="I7" s="73" t="s">
        <v>97</v>
      </c>
      <c r="J7" s="73" t="s">
        <v>98</v>
      </c>
      <c r="K7" s="73" t="s">
        <v>99</v>
      </c>
      <c r="L7" s="73" t="s">
        <v>100</v>
      </c>
      <c r="M7" s="73" t="s">
        <v>13</v>
      </c>
      <c r="N7" s="82" t="s">
        <v>40</v>
      </c>
      <c r="O7" s="82" t="s">
        <v>102</v>
      </c>
      <c r="P7" s="82">
        <v>66.53</v>
      </c>
      <c r="Q7" s="82">
        <v>1000</v>
      </c>
      <c r="R7" s="82">
        <v>3175</v>
      </c>
      <c r="S7" s="82">
        <v>236.45</v>
      </c>
      <c r="T7" s="82">
        <v>13.43</v>
      </c>
      <c r="U7" s="82">
        <v>2083</v>
      </c>
      <c r="V7" s="82">
        <v>0.12</v>
      </c>
      <c r="W7" s="82">
        <v>17358.330000000002</v>
      </c>
      <c r="X7" s="82">
        <v>37.01</v>
      </c>
      <c r="Y7" s="82">
        <v>24.06</v>
      </c>
      <c r="Z7" s="82">
        <v>23.07</v>
      </c>
      <c r="AA7" s="82">
        <v>31.53</v>
      </c>
      <c r="AB7" s="82">
        <v>25.73</v>
      </c>
      <c r="AC7" s="82">
        <v>79.099999999999994</v>
      </c>
      <c r="AD7" s="82">
        <v>79.33</v>
      </c>
      <c r="AE7" s="82">
        <v>73.540000000000006</v>
      </c>
      <c r="AF7" s="82">
        <v>75.44</v>
      </c>
      <c r="AG7" s="82">
        <v>78.14</v>
      </c>
      <c r="AH7" s="82">
        <v>76.13</v>
      </c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>
        <v>5865.03</v>
      </c>
      <c r="BF7" s="82">
        <v>5109.8100000000004</v>
      </c>
      <c r="BG7" s="82">
        <v>4596.7299999999996</v>
      </c>
      <c r="BH7" s="82">
        <v>4019.82</v>
      </c>
      <c r="BI7" s="82">
        <v>4234.04</v>
      </c>
      <c r="BJ7" s="82">
        <v>1018.52</v>
      </c>
      <c r="BK7" s="82">
        <v>949.61</v>
      </c>
      <c r="BL7" s="82">
        <v>918.84</v>
      </c>
      <c r="BM7" s="82">
        <v>955.49</v>
      </c>
      <c r="BN7" s="82">
        <v>1017.9</v>
      </c>
      <c r="BO7" s="82">
        <v>1045.2</v>
      </c>
      <c r="BP7" s="82">
        <v>12.97</v>
      </c>
      <c r="BQ7" s="82">
        <v>13.37</v>
      </c>
      <c r="BR7" s="82">
        <v>13.25</v>
      </c>
      <c r="BS7" s="82">
        <v>11.84</v>
      </c>
      <c r="BT7" s="82">
        <v>11.06</v>
      </c>
      <c r="BU7" s="82">
        <v>58.79</v>
      </c>
      <c r="BV7" s="82">
        <v>58.41</v>
      </c>
      <c r="BW7" s="82">
        <v>58.27</v>
      </c>
      <c r="BX7" s="82">
        <v>55.15</v>
      </c>
      <c r="BY7" s="82">
        <v>53.95</v>
      </c>
      <c r="BZ7" s="82">
        <v>49.51</v>
      </c>
      <c r="CA7" s="82">
        <v>421.51</v>
      </c>
      <c r="CB7" s="82">
        <v>429.39</v>
      </c>
      <c r="CC7" s="82">
        <v>467.61</v>
      </c>
      <c r="CD7" s="82">
        <v>488.83</v>
      </c>
      <c r="CE7" s="82">
        <v>524.27</v>
      </c>
      <c r="CF7" s="82">
        <v>298.25</v>
      </c>
      <c r="CG7" s="82">
        <v>303.27999999999997</v>
      </c>
      <c r="CH7" s="82">
        <v>303.81</v>
      </c>
      <c r="CI7" s="82">
        <v>310.26</v>
      </c>
      <c r="CJ7" s="82">
        <v>318.99</v>
      </c>
      <c r="CK7" s="82">
        <v>317.14</v>
      </c>
      <c r="CL7" s="82">
        <v>76.62</v>
      </c>
      <c r="CM7" s="82">
        <v>76.08</v>
      </c>
      <c r="CN7" s="82">
        <v>70.709999999999994</v>
      </c>
      <c r="CO7" s="82">
        <v>76.760000000000005</v>
      </c>
      <c r="CP7" s="82">
        <v>73.540000000000006</v>
      </c>
      <c r="CQ7" s="82">
        <v>56.04</v>
      </c>
      <c r="CR7" s="82">
        <v>58.52</v>
      </c>
      <c r="CS7" s="82">
        <v>58.88</v>
      </c>
      <c r="CT7" s="82">
        <v>58.16</v>
      </c>
      <c r="CU7" s="82">
        <v>55.9</v>
      </c>
      <c r="CV7" s="82">
        <v>55</v>
      </c>
      <c r="CW7" s="82">
        <v>100</v>
      </c>
      <c r="CX7" s="82">
        <v>100</v>
      </c>
      <c r="CY7" s="82">
        <v>100</v>
      </c>
      <c r="CZ7" s="82">
        <v>100</v>
      </c>
      <c r="DA7" s="82">
        <v>88.45</v>
      </c>
      <c r="DB7" s="82">
        <v>72.78</v>
      </c>
      <c r="DC7" s="82">
        <v>71.33</v>
      </c>
      <c r="DD7" s="82">
        <v>71.150000000000006</v>
      </c>
      <c r="DE7" s="82">
        <v>70.34</v>
      </c>
      <c r="DF7" s="82">
        <v>71.08</v>
      </c>
      <c r="DG7" s="82">
        <v>69.819999999999993</v>
      </c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>
        <v>0</v>
      </c>
      <c r="EE7" s="82">
        <v>0</v>
      </c>
      <c r="EF7" s="82">
        <v>0</v>
      </c>
      <c r="EG7" s="82">
        <v>0</v>
      </c>
      <c r="EH7" s="82">
        <v>0</v>
      </c>
      <c r="EI7" s="82">
        <v>0.71</v>
      </c>
      <c r="EJ7" s="82">
        <v>0.72</v>
      </c>
      <c r="EK7" s="82">
        <v>0.71</v>
      </c>
      <c r="EL7" s="82">
        <v>0.55000000000000004</v>
      </c>
      <c r="EM7" s="82">
        <v>0.44</v>
      </c>
      <c r="EN7" s="82">
        <v>0.4</v>
      </c>
    </row>
    <row r="8" spans="1:144"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</row>
    <row r="9" spans="1:144">
      <c r="A9" s="68"/>
      <c r="B9" s="68" t="s">
        <v>103</v>
      </c>
      <c r="C9" s="68" t="s">
        <v>104</v>
      </c>
      <c r="D9" s="68" t="s">
        <v>105</v>
      </c>
      <c r="E9" s="68" t="s">
        <v>106</v>
      </c>
      <c r="F9" s="68" t="s">
        <v>107</v>
      </c>
      <c r="X9" s="88"/>
      <c r="Y9" s="88"/>
      <c r="Z9" s="88"/>
      <c r="AA9" s="88"/>
      <c r="AB9" s="88"/>
      <c r="AC9" s="88"/>
      <c r="AD9" s="88"/>
      <c r="AE9" s="88"/>
      <c r="AF9" s="88"/>
      <c r="AG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D9" s="88"/>
      <c r="EE9" s="88"/>
      <c r="EF9" s="88"/>
      <c r="EG9" s="88"/>
      <c r="EH9" s="88"/>
      <c r="EI9" s="88"/>
      <c r="EJ9" s="88"/>
      <c r="EK9" s="88"/>
      <c r="EL9" s="88"/>
      <c r="EM9" s="88"/>
    </row>
    <row r="10" spans="1:144">
      <c r="A10" s="68" t="s">
        <v>1</v>
      </c>
      <c r="B10" s="74">
        <f>DATEVALUE($B7-B11&amp;"/1/"&amp;B12)</f>
        <v>36892</v>
      </c>
      <c r="C10" s="74">
        <f>DATEVALUE($B7-C11&amp;"/1/"&amp;C12)</f>
        <v>37257</v>
      </c>
      <c r="D10" s="74">
        <f>DATEVALUE($B7-D11&amp;"/1/"&amp;D12)</f>
        <v>37622</v>
      </c>
      <c r="E10" s="74">
        <f>DATEVALUE($B7-E11&amp;"/1/"&amp;E12)</f>
        <v>37987</v>
      </c>
      <c r="F10" s="74">
        <f>DATEVALUE($B7-F11&amp;"/1/"&amp;F12)</f>
        <v>38353</v>
      </c>
    </row>
    <row r="11" spans="1:144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4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908346</cp:lastModifiedBy>
  <cp:lastPrinted>2025-01-29T06:10:29Z</cp:lastPrinted>
  <dcterms:created xsi:type="dcterms:W3CDTF">2025-01-24T06:40:57Z</dcterms:created>
  <dcterms:modified xsi:type="dcterms:W3CDTF">2025-02-27T07:38:30Z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2025-02-27T07:38:30Z</vt:filetime>
  </property>
</Properties>
</file>