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mUa52NYZ0p0SNJVyyrvoQh4gKZL0Pu051MJqQMO1/9X6DMWS/KhpI7FeJC5wOpnkMDB3aPavRDLzmqqJNUWA==" workbookSaltValue="n52XGDaxhYDzOhZKcK+A1g==" workbookSpinCount="100000"/>
  <bookViews>
    <workbookView xWindow="0" yWindow="0" windowWidth="23040" windowHeight="9210"/>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<sst xmlns="http://schemas.openxmlformats.org/spreadsheetml/2006/main" xmlns:r="http://schemas.openxmlformats.org/officeDocument/2006/relationships" count="116" uniqueCount="116">
  <si>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</si>
  <si>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</si>
  <si>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</si>
  <si>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</si>
  <si>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</si>
  <si>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</si>
  <si>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</si>
  <si>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</si>
  <si>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</si>
  <si>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</si>
  <si>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</si>
  <si>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</si>
  <si>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</si>
  <si>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</si>
  <si>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</si>
  <si>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</si>
  <si>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</si>
  <si>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</si>
  <si>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</si>
  <si>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</si>
  <si>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</si>
  <si>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</si>
  <si>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</si>
  <si>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</si>
  <si>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</si>
  <si>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</si>
  <si>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</si>
  <si>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</si>
  <si>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</si>
  <si>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</si>
  <si>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</si>
  <si>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</si>
  <si>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</si>
  <si>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</si>
  <si>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</si>
  <si>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</si>
  <si>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</si>
  <si>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</si>
  <si>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</si>
  <si>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</si>
  <si>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</si>
  <si>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</si>
  <si>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</si>
  <si>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</si>
  <si>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</si>
  <si>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</si>
  <si>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</si>
  <si>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</si>
  <si>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</si>
  <si>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</si>
  <si>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</si>
  <si>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</si>
  <si>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</si>
  <si>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</si>
  <si>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</si>
  <si>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</si>
  <si>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</si>
  <si>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</si>
  <si>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</si>
  <si>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</si>
  <si>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</si>
  <si>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</si>
  <si>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</si>
  <si>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</si>
  <si>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</si>
  <si>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</si>
  <si>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</si>
  <si>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</si>
  <si>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</si>
  <si>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</si>
  <si>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</si>
  <si>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</si>
  <si>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</si>
  <si>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</si>
  <si>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</si>
  <si>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</si>
  <si>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</si>
  <si>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</si>
  <si>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</si>
  <si>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</si>
  <si>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</si>
  <si>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</si>
  <si>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</si>
  <si>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</si>
  <si>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</si>
  <si>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</si>
  <si>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</si>
  <si>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</si>
  <si>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</si>
  <si>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</si>
  <si>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</si>
  <si>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</si>
  <si>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</si>
  <si>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</si>
  <si>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</si>
  <si>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</si>
  <si>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</si>
  <si>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　梼原町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</si>
  <si>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</si>
  <si>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</si>
  <si>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</si>
  <si>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</si>
  <si>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</si>
  <si>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</si>
  <si>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</si>
  <si>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</si>
  <si>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</si>
  <si>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</si>
  <si>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一般会計からの繰入金の依存度が高い現状である。今後、施設の老朽化による更新など、維持管理費の増加が予想される中、使用料の適正化、下水への加入促進等に取り組み、一般会計からの繰入金を可能な限り削減できるよう経費削減とあわせて取り組んでいく必要がある。</t>
  </si>
  <si>
    <t>←年数補正</t>
    <rPh sb="1" eb="3">
      <t>ネンスウ</t>
    </rPh>
    <rPh sb="3" eb="5">
      <t>ホセイ</t>
    </rPh>
    <phoneticPr fontId="1"/>
  </si>
  <si>
    <t>←日数補正</t>
    <rPh sb="1" eb="3">
      <t>ニッスウ</t>
    </rPh>
    <rPh sb="3" eb="5">
      <t>ホセイ</t>
    </rPh>
    <phoneticPr fontId="1"/>
  </si>
  <si>
    <t>"R"yy</t>
  </si>
  <si>
    <t>"R"dd</t>
  </si>
  <si>
    <t>←書式設定</t>
    <rPh sb="1" eb="3">
      <t>ショシキ</t>
    </rPh>
    <rPh sb="3" eb="5">
      <t>セッテイ</t>
    </rPh>
    <phoneticPr fontId="1"/>
  </si>
  <si>
    <r>
      <t>収益的収支比率は、100％を超えているが使用料だけでは必要経費が賄えず、一般会計の</t>
    </r>
    <r>
      <rPr>
        <sz val="11"/>
        <color theme="1"/>
        <rFont val="ＭＳ ゴシック"/>
      </rPr>
      <t>基準外繰入金に頼っている。
企業債残高対事業規模比率は、一般会計からの繰入金で全て賄っているため数値が出てこない。
経費回収率は、類似団体平均を下回っており使用料だけで補填できない部分を一般会計からの繰入金で賄っており、適正な使用料収入の確保が必要であるが、人口減少・高齢化が加速している現状では一般会計からの繰入金に頼らざるを得ない状況である。
水洗化率は、類似団体平均を上回っているが、人口減少の影響もありほぼ横ばいとなっている。</t>
    </r>
    <rPh sb="20" eb="23">
      <t>シヨウリョウ</t>
    </rPh>
    <rPh sb="27" eb="31">
      <t>ヒツヨウケイヒ</t>
    </rPh>
    <rPh sb="32" eb="33">
      <t>マカナ</t>
    </rPh>
    <rPh sb="41" eb="43">
      <t>キジュン</t>
    </rPh>
    <rPh sb="43" eb="44">
      <t>ガイ</t>
    </rPh>
    <phoneticPr fontId="1"/>
  </si>
  <si>
    <r>
      <t>平成17年度に供用開始し20年がを経過し施設の老朽化が進んできており、経年劣化による処理場の機械設備等の修繕費が増加してきている。施設の維持管理を委託している専門業者からの点検結果やストックマネジメント計画等に合わせ、計画的に点検、更新をし、長寿命化を図って</t>
    </r>
    <r>
      <rPr>
        <sz val="11"/>
        <color theme="1"/>
        <rFont val="ＭＳ ゴシック"/>
      </rPr>
      <t>いる。</t>
    </r>
    <rPh sb="0" eb="2">
      <t>ヘイセイ</t>
    </rPh>
    <rPh sb="4" eb="6">
      <t>ネンド</t>
    </rPh>
    <rPh sb="7" eb="9">
      <t>キョウヨウ</t>
    </rPh>
    <rPh sb="9" eb="11">
      <t>カイシ</t>
    </rPh>
    <rPh sb="14" eb="15">
      <t>ネン</t>
    </rPh>
    <rPh sb="20" eb="22">
      <t>シセツ</t>
    </rPh>
    <rPh sb="23" eb="26">
      <t>ロウキュウカ</t>
    </rPh>
    <rPh sb="27" eb="28">
      <t>スス</t>
    </rPh>
    <rPh sb="35" eb="37">
      <t>ケイネン</t>
    </rPh>
    <rPh sb="37" eb="39">
      <t>レッカ</t>
    </rPh>
    <rPh sb="42" eb="45">
      <t>ショリジョウ</t>
    </rPh>
    <rPh sb="46" eb="48">
      <t>キカイ</t>
    </rPh>
    <rPh sb="48" eb="50">
      <t>セツビ</t>
    </rPh>
    <rPh sb="50" eb="51">
      <t>トウ</t>
    </rPh>
    <rPh sb="52" eb="54">
      <t>シュウゼン</t>
    </rPh>
    <rPh sb="54" eb="55">
      <t>ヒ</t>
    </rPh>
    <rPh sb="56" eb="58">
      <t>ゾウカ</t>
    </rPh>
    <rPh sb="65" eb="67">
      <t>シセツ</t>
    </rPh>
    <rPh sb="68" eb="72">
      <t>イジカンリ</t>
    </rPh>
    <rPh sb="73" eb="75">
      <t>イタク</t>
    </rPh>
    <rPh sb="79" eb="83">
      <t>センモンギョウシャ</t>
    </rPh>
    <rPh sb="86" eb="88">
      <t>テンケン</t>
    </rPh>
    <rPh sb="88" eb="90">
      <t>ケッカ</t>
    </rPh>
    <rPh sb="101" eb="103">
      <t>ケイカク</t>
    </rPh>
    <rPh sb="103" eb="104">
      <t>トウ</t>
    </rPh>
    <rPh sb="105" eb="106">
      <t>ア</t>
    </rPh>
    <rPh sb="109" eb="111">
      <t>ケイカク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</si>
</sst>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6.e-002</c:v>
                </c:pt>
                <c:pt idx="1">
                  <c:v>0.39</c:v>
                </c:pt>
                <c:pt idx="2">
                  <c:v>0.1</c:v>
                </c:pt>
                <c:pt idx="3">
                  <c:v>8.e-002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42.63</c:v>
                </c:pt>
                <c:pt idx="1">
                  <c:v>42.63</c:v>
                </c:pt>
                <c:pt idx="2">
                  <c:v>42.63</c:v>
                </c:pt>
                <c:pt idx="3">
                  <c:v>42.63</c:v>
                </c:pt>
                <c:pt idx="4">
                  <c:v>42.63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37.65</c:v>
                </c:pt>
                <c:pt idx="1">
                  <c:v>42.4</c:v>
                </c:pt>
                <c:pt idx="2">
                  <c:v>42.28</c:v>
                </c:pt>
                <c:pt idx="3">
                  <c:v>41.06</c:v>
                </c:pt>
                <c:pt idx="4">
                  <c:v>42.09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84.75</c:v>
                </c:pt>
                <c:pt idx="1">
                  <c:v>86.4</c:v>
                </c:pt>
                <c:pt idx="2">
                  <c:v>87.57</c:v>
                </c:pt>
                <c:pt idx="3">
                  <c:v>91.01</c:v>
                </c:pt>
                <c:pt idx="4">
                  <c:v>92.08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67.37</c:v>
                </c:pt>
                <c:pt idx="1">
                  <c:v>84.19</c:v>
                </c:pt>
                <c:pt idx="2">
                  <c:v>84.34</c:v>
                </c:pt>
                <c:pt idx="3">
                  <c:v>84.34</c:v>
                </c:pt>
                <c:pt idx="4">
                  <c:v>84.73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100.4</c:v>
                </c:pt>
                <c:pt idx="1">
                  <c:v>97.57</c:v>
                </c:pt>
                <c:pt idx="2">
                  <c:v>95.11</c:v>
                </c:pt>
                <c:pt idx="3">
                  <c:v>96.13</c:v>
                </c:pt>
                <c:pt idx="4">
                  <c:v>100.88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1087.96</c:v>
                </c:pt>
                <c:pt idx="1">
                  <c:v>1258.43</c:v>
                </c:pt>
                <c:pt idx="2">
                  <c:v>1163.75</c:v>
                </c:pt>
                <c:pt idx="3">
                  <c:v>1195.47</c:v>
                </c:pt>
                <c:pt idx="4">
                  <c:v>1168.69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44.83</c:v>
                </c:pt>
                <c:pt idx="1">
                  <c:v>71.88</c:v>
                </c:pt>
                <c:pt idx="2">
                  <c:v>51.64</c:v>
                </c:pt>
                <c:pt idx="3">
                  <c:v>38.15</c:v>
                </c:pt>
                <c:pt idx="4">
                  <c:v>53.09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59.67</c:v>
                </c:pt>
                <c:pt idx="1">
                  <c:v>73.36</c:v>
                </c:pt>
                <c:pt idx="2">
                  <c:v>72.599999999999994</c:v>
                </c:pt>
                <c:pt idx="3">
                  <c:v>69.430000000000007</c:v>
                </c:pt>
                <c:pt idx="4">
                  <c:v>70.709999999999994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291.93</c:v>
                </c:pt>
                <c:pt idx="1">
                  <c:v>187.45</c:v>
                </c:pt>
                <c:pt idx="2">
                  <c:v>244.22</c:v>
                </c:pt>
                <c:pt idx="3">
                  <c:v>329.38</c:v>
                </c:pt>
                <c:pt idx="4">
                  <c:v>232.28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270.60000000000002</c:v>
                </c:pt>
                <c:pt idx="1">
                  <c:v>224.88</c:v>
                </c:pt>
                <c:pt idx="2">
                  <c:v>228.64</c:v>
                </c:pt>
                <c:pt idx="3">
                  <c:v>239.46</c:v>
                </c:pt>
                <c:pt idx="4">
                  <c:v>233.15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H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梼原町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3175</v>
      </c>
      <c r="AM8" s="21"/>
      <c r="AN8" s="21"/>
      <c r="AO8" s="21"/>
      <c r="AP8" s="21"/>
      <c r="AQ8" s="21"/>
      <c r="AR8" s="21"/>
      <c r="AS8" s="21"/>
      <c r="AT8" s="7">
        <f>データ!T6</f>
        <v>236.45</v>
      </c>
      <c r="AU8" s="7"/>
      <c r="AV8" s="7"/>
      <c r="AW8" s="7"/>
      <c r="AX8" s="7"/>
      <c r="AY8" s="7"/>
      <c r="AZ8" s="7"/>
      <c r="BA8" s="7"/>
      <c r="BB8" s="7">
        <f>データ!U6</f>
        <v>13.43</v>
      </c>
      <c r="BC8" s="7"/>
      <c r="BD8" s="7"/>
      <c r="BE8" s="7"/>
      <c r="BF8" s="7"/>
      <c r="BG8" s="7"/>
      <c r="BH8" s="7"/>
      <c r="BI8" s="7"/>
      <c r="BJ8" s="3"/>
      <c r="BK8" s="3"/>
      <c r="BL8" s="27" t="s">
        <v>16</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32</v>
      </c>
      <c r="AM9" s="5"/>
      <c r="AN9" s="5"/>
      <c r="AO9" s="5"/>
      <c r="AP9" s="5"/>
      <c r="AQ9" s="5"/>
      <c r="AR9" s="5"/>
      <c r="AS9" s="5"/>
      <c r="AT9" s="5" t="s">
        <v>33</v>
      </c>
      <c r="AU9" s="5"/>
      <c r="AV9" s="5"/>
      <c r="AW9" s="5"/>
      <c r="AX9" s="5"/>
      <c r="AY9" s="5"/>
      <c r="AZ9" s="5"/>
      <c r="BA9" s="5"/>
      <c r="BB9" s="5" t="s">
        <v>5</v>
      </c>
      <c r="BC9" s="5"/>
      <c r="BD9" s="5"/>
      <c r="BE9" s="5"/>
      <c r="BF9" s="5"/>
      <c r="BG9" s="5"/>
      <c r="BH9" s="5"/>
      <c r="BI9" s="5"/>
      <c r="BJ9" s="3"/>
      <c r="BK9" s="3"/>
      <c r="BL9" s="28" t="s">
        <v>34</v>
      </c>
      <c r="BM9" s="40"/>
      <c r="BN9" s="49"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33.89</v>
      </c>
      <c r="Q10" s="7"/>
      <c r="R10" s="7"/>
      <c r="S10" s="7"/>
      <c r="T10" s="7"/>
      <c r="U10" s="7"/>
      <c r="V10" s="7"/>
      <c r="W10" s="7">
        <f>データ!Q6</f>
        <v>100</v>
      </c>
      <c r="X10" s="7"/>
      <c r="Y10" s="7"/>
      <c r="Z10" s="7"/>
      <c r="AA10" s="7"/>
      <c r="AB10" s="7"/>
      <c r="AC10" s="7"/>
      <c r="AD10" s="21">
        <f>データ!R6</f>
        <v>2200</v>
      </c>
      <c r="AE10" s="21"/>
      <c r="AF10" s="21"/>
      <c r="AG10" s="21"/>
      <c r="AH10" s="21"/>
      <c r="AI10" s="21"/>
      <c r="AJ10" s="21"/>
      <c r="AK10" s="2"/>
      <c r="AL10" s="21">
        <f>データ!V6</f>
        <v>1061</v>
      </c>
      <c r="AM10" s="21"/>
      <c r="AN10" s="21"/>
      <c r="AO10" s="21"/>
      <c r="AP10" s="21"/>
      <c r="AQ10" s="21"/>
      <c r="AR10" s="21"/>
      <c r="AS10" s="21"/>
      <c r="AT10" s="7">
        <f>データ!W6</f>
        <v>0.35</v>
      </c>
      <c r="AU10" s="7"/>
      <c r="AV10" s="7"/>
      <c r="AW10" s="7"/>
      <c r="AX10" s="7"/>
      <c r="AY10" s="7"/>
      <c r="AZ10" s="7"/>
      <c r="BA10" s="7"/>
      <c r="BB10" s="7">
        <f>データ!X6</f>
        <v>3031.43</v>
      </c>
      <c r="BC10" s="7"/>
      <c r="BD10" s="7"/>
      <c r="BE10" s="7"/>
      <c r="BF10" s="7"/>
      <c r="BG10" s="7"/>
      <c r="BH10" s="7"/>
      <c r="BI10" s="7"/>
      <c r="BJ10" s="2"/>
      <c r="BK10" s="2"/>
      <c r="BL10" s="29" t="s">
        <v>37</v>
      </c>
      <c r="BM10" s="41"/>
      <c r="BN10" s="50" t="s">
        <v>38</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115</v>
      </c>
      <c r="BM47" s="45"/>
      <c r="BN47" s="45"/>
      <c r="BO47" s="45"/>
      <c r="BP47" s="45"/>
      <c r="BQ47" s="45"/>
      <c r="BR47" s="45"/>
      <c r="BS47" s="45"/>
      <c r="BT47" s="45"/>
      <c r="BU47" s="45"/>
      <c r="BV47" s="45"/>
      <c r="BW47" s="45"/>
      <c r="BX47" s="45"/>
      <c r="BY47" s="45"/>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5"/>
      <c r="BN48" s="45"/>
      <c r="BO48" s="45"/>
      <c r="BP48" s="45"/>
      <c r="BQ48" s="45"/>
      <c r="BR48" s="45"/>
      <c r="BS48" s="45"/>
      <c r="BT48" s="45"/>
      <c r="BU48" s="45"/>
      <c r="BV48" s="45"/>
      <c r="BW48" s="45"/>
      <c r="BX48" s="45"/>
      <c r="BY48" s="45"/>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5"/>
      <c r="BN49" s="45"/>
      <c r="BO49" s="45"/>
      <c r="BP49" s="45"/>
      <c r="BQ49" s="45"/>
      <c r="BR49" s="45"/>
      <c r="BS49" s="45"/>
      <c r="BT49" s="45"/>
      <c r="BU49" s="45"/>
      <c r="BV49" s="45"/>
      <c r="BW49" s="45"/>
      <c r="BX49" s="45"/>
      <c r="BY49" s="45"/>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5"/>
      <c r="BN50" s="45"/>
      <c r="BO50" s="45"/>
      <c r="BP50" s="45"/>
      <c r="BQ50" s="45"/>
      <c r="BR50" s="45"/>
      <c r="BS50" s="45"/>
      <c r="BT50" s="45"/>
      <c r="BU50" s="45"/>
      <c r="BV50" s="45"/>
      <c r="BW50" s="45"/>
      <c r="BX50" s="45"/>
      <c r="BY50" s="45"/>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5"/>
      <c r="BN51" s="45"/>
      <c r="BO51" s="45"/>
      <c r="BP51" s="45"/>
      <c r="BQ51" s="45"/>
      <c r="BR51" s="45"/>
      <c r="BS51" s="45"/>
      <c r="BT51" s="45"/>
      <c r="BU51" s="45"/>
      <c r="BV51" s="45"/>
      <c r="BW51" s="45"/>
      <c r="BX51" s="45"/>
      <c r="BY51" s="45"/>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5"/>
      <c r="BN52" s="45"/>
      <c r="BO52" s="45"/>
      <c r="BP52" s="45"/>
      <c r="BQ52" s="45"/>
      <c r="BR52" s="45"/>
      <c r="BS52" s="45"/>
      <c r="BT52" s="45"/>
      <c r="BU52" s="45"/>
      <c r="BV52" s="45"/>
      <c r="BW52" s="45"/>
      <c r="BX52" s="45"/>
      <c r="BY52" s="45"/>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5"/>
      <c r="BN53" s="45"/>
      <c r="BO53" s="45"/>
      <c r="BP53" s="45"/>
      <c r="BQ53" s="45"/>
      <c r="BR53" s="45"/>
      <c r="BS53" s="45"/>
      <c r="BT53" s="45"/>
      <c r="BU53" s="45"/>
      <c r="BV53" s="45"/>
      <c r="BW53" s="45"/>
      <c r="BX53" s="45"/>
      <c r="BY53" s="45"/>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5"/>
      <c r="BN54" s="45"/>
      <c r="BO54" s="45"/>
      <c r="BP54" s="45"/>
      <c r="BQ54" s="45"/>
      <c r="BR54" s="45"/>
      <c r="BS54" s="45"/>
      <c r="BT54" s="45"/>
      <c r="BU54" s="45"/>
      <c r="BV54" s="45"/>
      <c r="BW54" s="45"/>
      <c r="BX54" s="45"/>
      <c r="BY54" s="45"/>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5"/>
      <c r="BN55" s="45"/>
      <c r="BO55" s="45"/>
      <c r="BP55" s="45"/>
      <c r="BQ55" s="45"/>
      <c r="BR55" s="45"/>
      <c r="BS55" s="45"/>
      <c r="BT55" s="45"/>
      <c r="BU55" s="45"/>
      <c r="BV55" s="45"/>
      <c r="BW55" s="45"/>
      <c r="BX55" s="45"/>
      <c r="BY55" s="45"/>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5"/>
      <c r="BN56" s="45"/>
      <c r="BO56" s="45"/>
      <c r="BP56" s="45"/>
      <c r="BQ56" s="45"/>
      <c r="BR56" s="45"/>
      <c r="BS56" s="45"/>
      <c r="BT56" s="45"/>
      <c r="BU56" s="45"/>
      <c r="BV56" s="45"/>
      <c r="BW56" s="45"/>
      <c r="BX56" s="45"/>
      <c r="BY56" s="45"/>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5"/>
      <c r="BN57" s="45"/>
      <c r="BO57" s="45"/>
      <c r="BP57" s="45"/>
      <c r="BQ57" s="45"/>
      <c r="BR57" s="45"/>
      <c r="BS57" s="45"/>
      <c r="BT57" s="45"/>
      <c r="BU57" s="45"/>
      <c r="BV57" s="45"/>
      <c r="BW57" s="45"/>
      <c r="BX57" s="45"/>
      <c r="BY57" s="45"/>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5"/>
      <c r="BN58" s="45"/>
      <c r="BO58" s="45"/>
      <c r="BP58" s="45"/>
      <c r="BQ58" s="45"/>
      <c r="BR58" s="45"/>
      <c r="BS58" s="45"/>
      <c r="BT58" s="45"/>
      <c r="BU58" s="45"/>
      <c r="BV58" s="45"/>
      <c r="BW58" s="45"/>
      <c r="BX58" s="45"/>
      <c r="BY58" s="45"/>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5"/>
      <c r="BN59" s="45"/>
      <c r="BO59" s="45"/>
      <c r="BP59" s="45"/>
      <c r="BQ59" s="45"/>
      <c r="BR59" s="45"/>
      <c r="BS59" s="45"/>
      <c r="BT59" s="45"/>
      <c r="BU59" s="45"/>
      <c r="BV59" s="45"/>
      <c r="BW59" s="45"/>
      <c r="BX59" s="45"/>
      <c r="BY59" s="45"/>
      <c r="BZ59" s="57"/>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5"/>
      <c r="BN60" s="45"/>
      <c r="BO60" s="45"/>
      <c r="BP60" s="45"/>
      <c r="BQ60" s="45"/>
      <c r="BR60" s="45"/>
      <c r="BS60" s="45"/>
      <c r="BT60" s="45"/>
      <c r="BU60" s="45"/>
      <c r="BV60" s="45"/>
      <c r="BW60" s="45"/>
      <c r="BX60" s="45"/>
      <c r="BY60" s="45"/>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5"/>
      <c r="BN61" s="45"/>
      <c r="BO61" s="45"/>
      <c r="BP61" s="45"/>
      <c r="BQ61" s="45"/>
      <c r="BR61" s="45"/>
      <c r="BS61" s="45"/>
      <c r="BT61" s="45"/>
      <c r="BU61" s="45"/>
      <c r="BV61" s="45"/>
      <c r="BW61" s="45"/>
      <c r="BX61" s="45"/>
      <c r="BY61" s="45"/>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5"/>
      <c r="BN62" s="45"/>
      <c r="BO62" s="45"/>
      <c r="BP62" s="45"/>
      <c r="BQ62" s="45"/>
      <c r="BR62" s="45"/>
      <c r="BS62" s="45"/>
      <c r="BT62" s="45"/>
      <c r="BU62" s="45"/>
      <c r="BV62" s="45"/>
      <c r="BW62" s="45"/>
      <c r="BX62" s="45"/>
      <c r="BY62" s="45"/>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4"/>
      <c r="BN63" s="44"/>
      <c r="BO63" s="44"/>
      <c r="BP63" s="44"/>
      <c r="BQ63" s="44"/>
      <c r="BR63" s="44"/>
      <c r="BS63" s="44"/>
      <c r="BT63" s="44"/>
      <c r="BU63" s="44"/>
      <c r="BV63" s="44"/>
      <c r="BW63" s="44"/>
      <c r="BX63" s="44"/>
      <c r="BY63" s="44"/>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108</v>
      </c>
      <c r="BM66" s="46"/>
      <c r="BN66" s="46"/>
      <c r="BO66" s="46"/>
      <c r="BP66" s="46"/>
      <c r="BQ66" s="46"/>
      <c r="BR66" s="46"/>
      <c r="BS66" s="46"/>
      <c r="BT66" s="46"/>
      <c r="BU66" s="46"/>
      <c r="BV66" s="46"/>
      <c r="BW66" s="46"/>
      <c r="BX66" s="46"/>
      <c r="BY66" s="46"/>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6"/>
      <c r="BN67" s="46"/>
      <c r="BO67" s="46"/>
      <c r="BP67" s="46"/>
      <c r="BQ67" s="46"/>
      <c r="BR67" s="46"/>
      <c r="BS67" s="46"/>
      <c r="BT67" s="46"/>
      <c r="BU67" s="46"/>
      <c r="BV67" s="46"/>
      <c r="BW67" s="46"/>
      <c r="BX67" s="46"/>
      <c r="BY67" s="46"/>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6"/>
      <c r="BN68" s="46"/>
      <c r="BO68" s="46"/>
      <c r="BP68" s="46"/>
      <c r="BQ68" s="46"/>
      <c r="BR68" s="46"/>
      <c r="BS68" s="46"/>
      <c r="BT68" s="46"/>
      <c r="BU68" s="46"/>
      <c r="BV68" s="46"/>
      <c r="BW68" s="46"/>
      <c r="BX68" s="46"/>
      <c r="BY68" s="46"/>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6"/>
      <c r="BN69" s="46"/>
      <c r="BO69" s="46"/>
      <c r="BP69" s="46"/>
      <c r="BQ69" s="46"/>
      <c r="BR69" s="46"/>
      <c r="BS69" s="46"/>
      <c r="BT69" s="46"/>
      <c r="BU69" s="46"/>
      <c r="BV69" s="46"/>
      <c r="BW69" s="46"/>
      <c r="BX69" s="46"/>
      <c r="BY69" s="46"/>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6"/>
      <c r="BN70" s="46"/>
      <c r="BO70" s="46"/>
      <c r="BP70" s="46"/>
      <c r="BQ70" s="46"/>
      <c r="BR70" s="46"/>
      <c r="BS70" s="46"/>
      <c r="BT70" s="46"/>
      <c r="BU70" s="46"/>
      <c r="BV70" s="46"/>
      <c r="BW70" s="46"/>
      <c r="BX70" s="46"/>
      <c r="BY70" s="46"/>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6"/>
      <c r="BN71" s="46"/>
      <c r="BO71" s="46"/>
      <c r="BP71" s="46"/>
      <c r="BQ71" s="46"/>
      <c r="BR71" s="46"/>
      <c r="BS71" s="46"/>
      <c r="BT71" s="46"/>
      <c r="BU71" s="46"/>
      <c r="BV71" s="46"/>
      <c r="BW71" s="46"/>
      <c r="BX71" s="46"/>
      <c r="BY71" s="46"/>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6"/>
      <c r="BN72" s="46"/>
      <c r="BO72" s="46"/>
      <c r="BP72" s="46"/>
      <c r="BQ72" s="46"/>
      <c r="BR72" s="46"/>
      <c r="BS72" s="46"/>
      <c r="BT72" s="46"/>
      <c r="BU72" s="46"/>
      <c r="BV72" s="46"/>
      <c r="BW72" s="46"/>
      <c r="BX72" s="46"/>
      <c r="BY72" s="46"/>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6"/>
      <c r="BN73" s="46"/>
      <c r="BO73" s="46"/>
      <c r="BP73" s="46"/>
      <c r="BQ73" s="46"/>
      <c r="BR73" s="46"/>
      <c r="BS73" s="46"/>
      <c r="BT73" s="46"/>
      <c r="BU73" s="46"/>
      <c r="BV73" s="46"/>
      <c r="BW73" s="46"/>
      <c r="BX73" s="46"/>
      <c r="BY73" s="46"/>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6"/>
      <c r="BN74" s="46"/>
      <c r="BO74" s="46"/>
      <c r="BP74" s="46"/>
      <c r="BQ74" s="46"/>
      <c r="BR74" s="46"/>
      <c r="BS74" s="46"/>
      <c r="BT74" s="46"/>
      <c r="BU74" s="46"/>
      <c r="BV74" s="46"/>
      <c r="BW74" s="46"/>
      <c r="BX74" s="46"/>
      <c r="BY74" s="46"/>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6"/>
      <c r="BN75" s="46"/>
      <c r="BO75" s="46"/>
      <c r="BP75" s="46"/>
      <c r="BQ75" s="46"/>
      <c r="BR75" s="46"/>
      <c r="BS75" s="46"/>
      <c r="BT75" s="46"/>
      <c r="BU75" s="46"/>
      <c r="BV75" s="46"/>
      <c r="BW75" s="46"/>
      <c r="BX75" s="46"/>
      <c r="BY75" s="46"/>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6"/>
      <c r="BN76" s="46"/>
      <c r="BO76" s="46"/>
      <c r="BP76" s="46"/>
      <c r="BQ76" s="46"/>
      <c r="BR76" s="46"/>
      <c r="BS76" s="46"/>
      <c r="BT76" s="46"/>
      <c r="BU76" s="46"/>
      <c r="BV76" s="46"/>
      <c r="BW76" s="46"/>
      <c r="BX76" s="46"/>
      <c r="BY76" s="46"/>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6"/>
      <c r="BN77" s="46"/>
      <c r="BO77" s="46"/>
      <c r="BP77" s="46"/>
      <c r="BQ77" s="46"/>
      <c r="BR77" s="46"/>
      <c r="BS77" s="46"/>
      <c r="BT77" s="46"/>
      <c r="BU77" s="46"/>
      <c r="BV77" s="46"/>
      <c r="BW77" s="46"/>
      <c r="BX77" s="46"/>
      <c r="BY77" s="46"/>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6"/>
      <c r="BN78" s="46"/>
      <c r="BO78" s="46"/>
      <c r="BP78" s="46"/>
      <c r="BQ78" s="46"/>
      <c r="BR78" s="46"/>
      <c r="BS78" s="46"/>
      <c r="BT78" s="46"/>
      <c r="BU78" s="46"/>
      <c r="BV78" s="46"/>
      <c r="BW78" s="46"/>
      <c r="BX78" s="46"/>
      <c r="BY78" s="46"/>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6"/>
      <c r="BN79" s="46"/>
      <c r="BO79" s="46"/>
      <c r="BP79" s="46"/>
      <c r="BQ79" s="46"/>
      <c r="BR79" s="46"/>
      <c r="BS79" s="46"/>
      <c r="BT79" s="46"/>
      <c r="BU79" s="46"/>
      <c r="BV79" s="46"/>
      <c r="BW79" s="46"/>
      <c r="BX79" s="46"/>
      <c r="BY79" s="46"/>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6"/>
      <c r="BN80" s="46"/>
      <c r="BO80" s="46"/>
      <c r="BP80" s="46"/>
      <c r="BQ80" s="46"/>
      <c r="BR80" s="46"/>
      <c r="BS80" s="46"/>
      <c r="BT80" s="46"/>
      <c r="BU80" s="46"/>
      <c r="BV80" s="46"/>
      <c r="BW80" s="46"/>
      <c r="BX80" s="46"/>
      <c r="BY80" s="46"/>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6"/>
      <c r="BN81" s="46"/>
      <c r="BO81" s="46"/>
      <c r="BP81" s="46"/>
      <c r="BQ81" s="46"/>
      <c r="BR81" s="46"/>
      <c r="BS81" s="46"/>
      <c r="BT81" s="46"/>
      <c r="BU81" s="46"/>
      <c r="BV81" s="46"/>
      <c r="BW81" s="46"/>
      <c r="BX81" s="46"/>
      <c r="BY81" s="46"/>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7"/>
      <c r="BN82" s="47"/>
      <c r="BO82" s="47"/>
      <c r="BP82" s="47"/>
      <c r="BQ82" s="47"/>
      <c r="BR82" s="47"/>
      <c r="BS82" s="47"/>
      <c r="BT82" s="47"/>
      <c r="BU82" s="47"/>
      <c r="BV82" s="47"/>
      <c r="BW82" s="47"/>
      <c r="BX82" s="47"/>
      <c r="BY82" s="47"/>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11</v>
      </c>
      <c r="J85" s="12" t="s">
        <v>50</v>
      </c>
      <c r="K85" s="12" t="s">
        <v>51</v>
      </c>
      <c r="L85" s="12" t="s">
        <v>4</v>
      </c>
      <c r="M85" s="12" t="s">
        <v>35</v>
      </c>
      <c r="N85" s="12" t="s">
        <v>52</v>
      </c>
      <c r="O85" s="12" t="s">
        <v>54</v>
      </c>
    </row>
    <row r="86" spans="1:78" hidden="1">
      <c r="B86" s="12"/>
      <c r="C86" s="12"/>
      <c r="D86" s="12"/>
      <c r="E86" s="12" t="str">
        <f>データ!AI6</f>
        <v/>
      </c>
      <c r="F86" s="12" t="s">
        <v>39</v>
      </c>
      <c r="G86" s="12" t="s">
        <v>39</v>
      </c>
      <c r="H86" s="12" t="str">
        <f>データ!BP6</f>
        <v>【1,156.82】</v>
      </c>
      <c r="I86" s="12" t="str">
        <f>データ!CA6</f>
        <v>【75.33】</v>
      </c>
      <c r="J86" s="12" t="str">
        <f>データ!CL6</f>
        <v>【215.73】</v>
      </c>
      <c r="K86" s="12" t="str">
        <f>データ!CW6</f>
        <v>【43.28】</v>
      </c>
      <c r="L86" s="12" t="str">
        <f>データ!DH6</f>
        <v>【86.21】</v>
      </c>
      <c r="M86" s="12" t="s">
        <v>39</v>
      </c>
      <c r="N86" s="12" t="s">
        <v>39</v>
      </c>
      <c r="O86" s="12" t="str">
        <f>データ!EO6</f>
        <v>【0.11】</v>
      </c>
    </row>
  </sheetData>
  <sheetProtection algorithmName="SHA-512" hashValue="Upbe5oqofFQBnY3EuUcNcoIxDZK7+mJRcAPxFRkqY/TvxFgwNbxsU3wIWkGXPavqjrLduxJbAYdfhpcH+S6jpw==" saltValue="2ax9CbIGDJ21bsUMoLvtR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5">
      <c r="A3" s="62" t="s">
        <v>21</v>
      </c>
      <c r="B3" s="64" t="s">
        <v>2</v>
      </c>
      <c r="C3" s="64" t="s">
        <v>59</v>
      </c>
      <c r="D3" s="64" t="s">
        <v>60</v>
      </c>
      <c r="E3" s="64" t="s">
        <v>7</v>
      </c>
      <c r="F3" s="64" t="s">
        <v>6</v>
      </c>
      <c r="G3" s="64" t="s">
        <v>28</v>
      </c>
      <c r="H3" s="70" t="s">
        <v>56</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13</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2" t="s">
        <v>61</v>
      </c>
      <c r="B4" s="65"/>
      <c r="C4" s="65"/>
      <c r="D4" s="65"/>
      <c r="E4" s="65"/>
      <c r="F4" s="65"/>
      <c r="G4" s="65"/>
      <c r="H4" s="71"/>
      <c r="I4" s="74"/>
      <c r="J4" s="74"/>
      <c r="K4" s="74"/>
      <c r="L4" s="74"/>
      <c r="M4" s="74"/>
      <c r="N4" s="74"/>
      <c r="O4" s="74"/>
      <c r="P4" s="74"/>
      <c r="Q4" s="74"/>
      <c r="R4" s="74"/>
      <c r="S4" s="74"/>
      <c r="T4" s="74"/>
      <c r="U4" s="74"/>
      <c r="V4" s="74"/>
      <c r="W4" s="74"/>
      <c r="X4" s="79"/>
      <c r="Y4" s="82" t="s">
        <v>27</v>
      </c>
      <c r="Z4" s="82"/>
      <c r="AA4" s="82"/>
      <c r="AB4" s="82"/>
      <c r="AC4" s="82"/>
      <c r="AD4" s="82"/>
      <c r="AE4" s="82"/>
      <c r="AF4" s="82"/>
      <c r="AG4" s="82"/>
      <c r="AH4" s="82"/>
      <c r="AI4" s="82"/>
      <c r="AJ4" s="82" t="s">
        <v>46</v>
      </c>
      <c r="AK4" s="82"/>
      <c r="AL4" s="82"/>
      <c r="AM4" s="82"/>
      <c r="AN4" s="82"/>
      <c r="AO4" s="82"/>
      <c r="AP4" s="82"/>
      <c r="AQ4" s="82"/>
      <c r="AR4" s="82"/>
      <c r="AS4" s="82"/>
      <c r="AT4" s="82"/>
      <c r="AU4" s="82" t="s">
        <v>30</v>
      </c>
      <c r="AV4" s="82"/>
      <c r="AW4" s="82"/>
      <c r="AX4" s="82"/>
      <c r="AY4" s="82"/>
      <c r="AZ4" s="82"/>
      <c r="BA4" s="82"/>
      <c r="BB4" s="82"/>
      <c r="BC4" s="82"/>
      <c r="BD4" s="82"/>
      <c r="BE4" s="82"/>
      <c r="BF4" s="82" t="s">
        <v>63</v>
      </c>
      <c r="BG4" s="82"/>
      <c r="BH4" s="82"/>
      <c r="BI4" s="82"/>
      <c r="BJ4" s="82"/>
      <c r="BK4" s="82"/>
      <c r="BL4" s="82"/>
      <c r="BM4" s="82"/>
      <c r="BN4" s="82"/>
      <c r="BO4" s="82"/>
      <c r="BP4" s="82"/>
      <c r="BQ4" s="82" t="s">
        <v>0</v>
      </c>
      <c r="BR4" s="82"/>
      <c r="BS4" s="82"/>
      <c r="BT4" s="82"/>
      <c r="BU4" s="82"/>
      <c r="BV4" s="82"/>
      <c r="BW4" s="82"/>
      <c r="BX4" s="82"/>
      <c r="BY4" s="82"/>
      <c r="BZ4" s="82"/>
      <c r="CA4" s="82"/>
      <c r="CB4" s="82" t="s">
        <v>62</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c r="A5" s="62" t="s">
        <v>70</v>
      </c>
      <c r="B5" s="66"/>
      <c r="C5" s="66"/>
      <c r="D5" s="66"/>
      <c r="E5" s="66"/>
      <c r="F5" s="66"/>
      <c r="G5" s="66"/>
      <c r="H5" s="72" t="s">
        <v>58</v>
      </c>
      <c r="I5" s="72" t="s">
        <v>71</v>
      </c>
      <c r="J5" s="72" t="s">
        <v>72</v>
      </c>
      <c r="K5" s="72" t="s">
        <v>73</v>
      </c>
      <c r="L5" s="72" t="s">
        <v>74</v>
      </c>
      <c r="M5" s="72" t="s">
        <v>8</v>
      </c>
      <c r="N5" s="72" t="s">
        <v>75</v>
      </c>
      <c r="O5" s="72" t="s">
        <v>76</v>
      </c>
      <c r="P5" s="72" t="s">
        <v>77</v>
      </c>
      <c r="Q5" s="72" t="s">
        <v>78</v>
      </c>
      <c r="R5" s="72" t="s">
        <v>79</v>
      </c>
      <c r="S5" s="72" t="s">
        <v>80</v>
      </c>
      <c r="T5" s="72" t="s">
        <v>81</v>
      </c>
      <c r="U5" s="72" t="s">
        <v>64</v>
      </c>
      <c r="V5" s="72" t="s">
        <v>82</v>
      </c>
      <c r="W5" s="72" t="s">
        <v>83</v>
      </c>
      <c r="X5" s="72" t="s">
        <v>84</v>
      </c>
      <c r="Y5" s="72" t="s">
        <v>85</v>
      </c>
      <c r="Z5" s="72" t="s">
        <v>86</v>
      </c>
      <c r="AA5" s="72" t="s">
        <v>87</v>
      </c>
      <c r="AB5" s="72" t="s">
        <v>88</v>
      </c>
      <c r="AC5" s="72" t="s">
        <v>89</v>
      </c>
      <c r="AD5" s="72" t="s">
        <v>91</v>
      </c>
      <c r="AE5" s="72" t="s">
        <v>92</v>
      </c>
      <c r="AF5" s="72" t="s">
        <v>93</v>
      </c>
      <c r="AG5" s="72" t="s">
        <v>94</v>
      </c>
      <c r="AH5" s="72" t="s">
        <v>95</v>
      </c>
      <c r="AI5" s="72" t="s">
        <v>45</v>
      </c>
      <c r="AJ5" s="72" t="s">
        <v>85</v>
      </c>
      <c r="AK5" s="72" t="s">
        <v>86</v>
      </c>
      <c r="AL5" s="72" t="s">
        <v>87</v>
      </c>
      <c r="AM5" s="72" t="s">
        <v>88</v>
      </c>
      <c r="AN5" s="72" t="s">
        <v>89</v>
      </c>
      <c r="AO5" s="72" t="s">
        <v>91</v>
      </c>
      <c r="AP5" s="72" t="s">
        <v>92</v>
      </c>
      <c r="AQ5" s="72" t="s">
        <v>93</v>
      </c>
      <c r="AR5" s="72" t="s">
        <v>94</v>
      </c>
      <c r="AS5" s="72" t="s">
        <v>95</v>
      </c>
      <c r="AT5" s="72" t="s">
        <v>90</v>
      </c>
      <c r="AU5" s="72" t="s">
        <v>85</v>
      </c>
      <c r="AV5" s="72" t="s">
        <v>86</v>
      </c>
      <c r="AW5" s="72" t="s">
        <v>87</v>
      </c>
      <c r="AX5" s="72" t="s">
        <v>88</v>
      </c>
      <c r="AY5" s="72" t="s">
        <v>89</v>
      </c>
      <c r="AZ5" s="72" t="s">
        <v>91</v>
      </c>
      <c r="BA5" s="72" t="s">
        <v>92</v>
      </c>
      <c r="BB5" s="72" t="s">
        <v>93</v>
      </c>
      <c r="BC5" s="72" t="s">
        <v>94</v>
      </c>
      <c r="BD5" s="72" t="s">
        <v>95</v>
      </c>
      <c r="BE5" s="72" t="s">
        <v>90</v>
      </c>
      <c r="BF5" s="72" t="s">
        <v>85</v>
      </c>
      <c r="BG5" s="72" t="s">
        <v>86</v>
      </c>
      <c r="BH5" s="72" t="s">
        <v>87</v>
      </c>
      <c r="BI5" s="72" t="s">
        <v>88</v>
      </c>
      <c r="BJ5" s="72" t="s">
        <v>89</v>
      </c>
      <c r="BK5" s="72" t="s">
        <v>91</v>
      </c>
      <c r="BL5" s="72" t="s">
        <v>92</v>
      </c>
      <c r="BM5" s="72" t="s">
        <v>93</v>
      </c>
      <c r="BN5" s="72" t="s">
        <v>94</v>
      </c>
      <c r="BO5" s="72" t="s">
        <v>95</v>
      </c>
      <c r="BP5" s="72" t="s">
        <v>90</v>
      </c>
      <c r="BQ5" s="72" t="s">
        <v>85</v>
      </c>
      <c r="BR5" s="72" t="s">
        <v>86</v>
      </c>
      <c r="BS5" s="72" t="s">
        <v>87</v>
      </c>
      <c r="BT5" s="72" t="s">
        <v>88</v>
      </c>
      <c r="BU5" s="72" t="s">
        <v>89</v>
      </c>
      <c r="BV5" s="72" t="s">
        <v>91</v>
      </c>
      <c r="BW5" s="72" t="s">
        <v>92</v>
      </c>
      <c r="BX5" s="72" t="s">
        <v>93</v>
      </c>
      <c r="BY5" s="72" t="s">
        <v>94</v>
      </c>
      <c r="BZ5" s="72" t="s">
        <v>95</v>
      </c>
      <c r="CA5" s="72" t="s">
        <v>90</v>
      </c>
      <c r="CB5" s="72" t="s">
        <v>85</v>
      </c>
      <c r="CC5" s="72" t="s">
        <v>86</v>
      </c>
      <c r="CD5" s="72" t="s">
        <v>87</v>
      </c>
      <c r="CE5" s="72" t="s">
        <v>88</v>
      </c>
      <c r="CF5" s="72" t="s">
        <v>89</v>
      </c>
      <c r="CG5" s="72" t="s">
        <v>91</v>
      </c>
      <c r="CH5" s="72" t="s">
        <v>92</v>
      </c>
      <c r="CI5" s="72" t="s">
        <v>93</v>
      </c>
      <c r="CJ5" s="72" t="s">
        <v>94</v>
      </c>
      <c r="CK5" s="72" t="s">
        <v>95</v>
      </c>
      <c r="CL5" s="72" t="s">
        <v>90</v>
      </c>
      <c r="CM5" s="72" t="s">
        <v>85</v>
      </c>
      <c r="CN5" s="72" t="s">
        <v>86</v>
      </c>
      <c r="CO5" s="72" t="s">
        <v>87</v>
      </c>
      <c r="CP5" s="72" t="s">
        <v>88</v>
      </c>
      <c r="CQ5" s="72" t="s">
        <v>89</v>
      </c>
      <c r="CR5" s="72" t="s">
        <v>91</v>
      </c>
      <c r="CS5" s="72" t="s">
        <v>92</v>
      </c>
      <c r="CT5" s="72" t="s">
        <v>93</v>
      </c>
      <c r="CU5" s="72" t="s">
        <v>94</v>
      </c>
      <c r="CV5" s="72" t="s">
        <v>95</v>
      </c>
      <c r="CW5" s="72" t="s">
        <v>90</v>
      </c>
      <c r="CX5" s="72" t="s">
        <v>85</v>
      </c>
      <c r="CY5" s="72" t="s">
        <v>86</v>
      </c>
      <c r="CZ5" s="72" t="s">
        <v>87</v>
      </c>
      <c r="DA5" s="72" t="s">
        <v>88</v>
      </c>
      <c r="DB5" s="72" t="s">
        <v>89</v>
      </c>
      <c r="DC5" s="72" t="s">
        <v>91</v>
      </c>
      <c r="DD5" s="72" t="s">
        <v>92</v>
      </c>
      <c r="DE5" s="72" t="s">
        <v>93</v>
      </c>
      <c r="DF5" s="72" t="s">
        <v>94</v>
      </c>
      <c r="DG5" s="72" t="s">
        <v>95</v>
      </c>
      <c r="DH5" s="72" t="s">
        <v>90</v>
      </c>
      <c r="DI5" s="72" t="s">
        <v>85</v>
      </c>
      <c r="DJ5" s="72" t="s">
        <v>86</v>
      </c>
      <c r="DK5" s="72" t="s">
        <v>87</v>
      </c>
      <c r="DL5" s="72" t="s">
        <v>88</v>
      </c>
      <c r="DM5" s="72" t="s">
        <v>89</v>
      </c>
      <c r="DN5" s="72" t="s">
        <v>91</v>
      </c>
      <c r="DO5" s="72" t="s">
        <v>92</v>
      </c>
      <c r="DP5" s="72" t="s">
        <v>93</v>
      </c>
      <c r="DQ5" s="72" t="s">
        <v>94</v>
      </c>
      <c r="DR5" s="72" t="s">
        <v>95</v>
      </c>
      <c r="DS5" s="72" t="s">
        <v>90</v>
      </c>
      <c r="DT5" s="72" t="s">
        <v>85</v>
      </c>
      <c r="DU5" s="72" t="s">
        <v>86</v>
      </c>
      <c r="DV5" s="72" t="s">
        <v>87</v>
      </c>
      <c r="DW5" s="72" t="s">
        <v>88</v>
      </c>
      <c r="DX5" s="72" t="s">
        <v>89</v>
      </c>
      <c r="DY5" s="72" t="s">
        <v>91</v>
      </c>
      <c r="DZ5" s="72" t="s">
        <v>92</v>
      </c>
      <c r="EA5" s="72" t="s">
        <v>93</v>
      </c>
      <c r="EB5" s="72" t="s">
        <v>94</v>
      </c>
      <c r="EC5" s="72" t="s">
        <v>95</v>
      </c>
      <c r="ED5" s="72" t="s">
        <v>90</v>
      </c>
      <c r="EE5" s="72" t="s">
        <v>85</v>
      </c>
      <c r="EF5" s="72" t="s">
        <v>86</v>
      </c>
      <c r="EG5" s="72" t="s">
        <v>87</v>
      </c>
      <c r="EH5" s="72" t="s">
        <v>88</v>
      </c>
      <c r="EI5" s="72" t="s">
        <v>89</v>
      </c>
      <c r="EJ5" s="72" t="s">
        <v>91</v>
      </c>
      <c r="EK5" s="72" t="s">
        <v>92</v>
      </c>
      <c r="EL5" s="72" t="s">
        <v>93</v>
      </c>
      <c r="EM5" s="72" t="s">
        <v>94</v>
      </c>
      <c r="EN5" s="72" t="s">
        <v>95</v>
      </c>
      <c r="EO5" s="72" t="s">
        <v>90</v>
      </c>
    </row>
    <row r="6" spans="1:145" s="61" customFormat="1">
      <c r="A6" s="62" t="s">
        <v>96</v>
      </c>
      <c r="B6" s="67">
        <f t="shared" ref="B6:X6" si="1">B7</f>
        <v>2023</v>
      </c>
      <c r="C6" s="67">
        <f t="shared" si="1"/>
        <v>394050</v>
      </c>
      <c r="D6" s="67">
        <f t="shared" si="1"/>
        <v>47</v>
      </c>
      <c r="E6" s="67">
        <f t="shared" si="1"/>
        <v>17</v>
      </c>
      <c r="F6" s="67">
        <f t="shared" si="1"/>
        <v>4</v>
      </c>
      <c r="G6" s="67">
        <f t="shared" si="1"/>
        <v>0</v>
      </c>
      <c r="H6" s="67" t="str">
        <f t="shared" si="1"/>
        <v>高知県　梼原町</v>
      </c>
      <c r="I6" s="67" t="str">
        <f t="shared" si="1"/>
        <v>法非適用</v>
      </c>
      <c r="J6" s="67" t="str">
        <f t="shared" si="1"/>
        <v>下水道事業</v>
      </c>
      <c r="K6" s="67" t="str">
        <f t="shared" si="1"/>
        <v>特定環境保全公共下水道</v>
      </c>
      <c r="L6" s="67" t="str">
        <f t="shared" si="1"/>
        <v>D2</v>
      </c>
      <c r="M6" s="67" t="str">
        <f t="shared" si="1"/>
        <v>非設置</v>
      </c>
      <c r="N6" s="75" t="str">
        <f t="shared" si="1"/>
        <v>-</v>
      </c>
      <c r="O6" s="75" t="str">
        <f t="shared" si="1"/>
        <v>該当数値なし</v>
      </c>
      <c r="P6" s="75">
        <f t="shared" si="1"/>
        <v>33.89</v>
      </c>
      <c r="Q6" s="75">
        <f t="shared" si="1"/>
        <v>100</v>
      </c>
      <c r="R6" s="75">
        <f t="shared" si="1"/>
        <v>2200</v>
      </c>
      <c r="S6" s="75">
        <f t="shared" si="1"/>
        <v>3175</v>
      </c>
      <c r="T6" s="75">
        <f t="shared" si="1"/>
        <v>236.45</v>
      </c>
      <c r="U6" s="75">
        <f t="shared" si="1"/>
        <v>13.43</v>
      </c>
      <c r="V6" s="75">
        <f t="shared" si="1"/>
        <v>1061</v>
      </c>
      <c r="W6" s="75">
        <f t="shared" si="1"/>
        <v>0.35</v>
      </c>
      <c r="X6" s="75">
        <f t="shared" si="1"/>
        <v>3031.43</v>
      </c>
      <c r="Y6" s="83">
        <f t="shared" ref="Y6:AH6" si="2">IF(Y7="",NA(),Y7)</f>
        <v>100.4</v>
      </c>
      <c r="Z6" s="83">
        <f t="shared" si="2"/>
        <v>97.57</v>
      </c>
      <c r="AA6" s="83">
        <f t="shared" si="2"/>
        <v>95.11</v>
      </c>
      <c r="AB6" s="83">
        <f t="shared" si="2"/>
        <v>96.13</v>
      </c>
      <c r="AC6" s="83">
        <f t="shared" si="2"/>
        <v>100.88</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75">
        <f t="shared" ref="BF6:BO6" si="5">IF(BF7="",NA(),BF7)</f>
        <v>0</v>
      </c>
      <c r="BG6" s="75">
        <f t="shared" si="5"/>
        <v>0</v>
      </c>
      <c r="BH6" s="75">
        <f t="shared" si="5"/>
        <v>0</v>
      </c>
      <c r="BI6" s="75">
        <f t="shared" si="5"/>
        <v>0</v>
      </c>
      <c r="BJ6" s="75">
        <f t="shared" si="5"/>
        <v>0</v>
      </c>
      <c r="BK6" s="83">
        <f t="shared" si="5"/>
        <v>1087.96</v>
      </c>
      <c r="BL6" s="83">
        <f t="shared" si="5"/>
        <v>1258.43</v>
      </c>
      <c r="BM6" s="83">
        <f t="shared" si="5"/>
        <v>1163.75</v>
      </c>
      <c r="BN6" s="83">
        <f t="shared" si="5"/>
        <v>1195.47</v>
      </c>
      <c r="BO6" s="83">
        <f t="shared" si="5"/>
        <v>1168.69</v>
      </c>
      <c r="BP6" s="75" t="str">
        <f>IF(BP7="","",IF(BP7="-","【-】","【"&amp;SUBSTITUTE(TEXT(BP7,"#,##0.00"),"-","△")&amp;"】"))</f>
        <v>【1,156.82】</v>
      </c>
      <c r="BQ6" s="83">
        <f t="shared" ref="BQ6:BZ6" si="6">IF(BQ7="",NA(),BQ7)</f>
        <v>44.83</v>
      </c>
      <c r="BR6" s="83">
        <f t="shared" si="6"/>
        <v>71.88</v>
      </c>
      <c r="BS6" s="83">
        <f t="shared" si="6"/>
        <v>51.64</v>
      </c>
      <c r="BT6" s="83">
        <f t="shared" si="6"/>
        <v>38.15</v>
      </c>
      <c r="BU6" s="83">
        <f t="shared" si="6"/>
        <v>53.09</v>
      </c>
      <c r="BV6" s="83">
        <f t="shared" si="6"/>
        <v>59.67</v>
      </c>
      <c r="BW6" s="83">
        <f t="shared" si="6"/>
        <v>73.36</v>
      </c>
      <c r="BX6" s="83">
        <f t="shared" si="6"/>
        <v>72.599999999999994</v>
      </c>
      <c r="BY6" s="83">
        <f t="shared" si="6"/>
        <v>69.430000000000007</v>
      </c>
      <c r="BZ6" s="83">
        <f t="shared" si="6"/>
        <v>70.709999999999994</v>
      </c>
      <c r="CA6" s="75" t="str">
        <f>IF(CA7="","",IF(CA7="-","【-】","【"&amp;SUBSTITUTE(TEXT(CA7,"#,##0.00"),"-","△")&amp;"】"))</f>
        <v>【75.33】</v>
      </c>
      <c r="CB6" s="83">
        <f t="shared" ref="CB6:CK6" si="7">IF(CB7="",NA(),CB7)</f>
        <v>291.93</v>
      </c>
      <c r="CC6" s="83">
        <f t="shared" si="7"/>
        <v>187.45</v>
      </c>
      <c r="CD6" s="83">
        <f t="shared" si="7"/>
        <v>244.22</v>
      </c>
      <c r="CE6" s="83">
        <f t="shared" si="7"/>
        <v>329.38</v>
      </c>
      <c r="CF6" s="83">
        <f t="shared" si="7"/>
        <v>232.28</v>
      </c>
      <c r="CG6" s="83">
        <f t="shared" si="7"/>
        <v>270.60000000000002</v>
      </c>
      <c r="CH6" s="83">
        <f t="shared" si="7"/>
        <v>224.88</v>
      </c>
      <c r="CI6" s="83">
        <f t="shared" si="7"/>
        <v>228.64</v>
      </c>
      <c r="CJ6" s="83">
        <f t="shared" si="7"/>
        <v>239.46</v>
      </c>
      <c r="CK6" s="83">
        <f t="shared" si="7"/>
        <v>233.15</v>
      </c>
      <c r="CL6" s="75" t="str">
        <f>IF(CL7="","",IF(CL7="-","【-】","【"&amp;SUBSTITUTE(TEXT(CL7,"#,##0.00"),"-","△")&amp;"】"))</f>
        <v>【215.73】</v>
      </c>
      <c r="CM6" s="83">
        <f t="shared" ref="CM6:CV6" si="8">IF(CM7="",NA(),CM7)</f>
        <v>42.63</v>
      </c>
      <c r="CN6" s="83">
        <f t="shared" si="8"/>
        <v>42.63</v>
      </c>
      <c r="CO6" s="83">
        <f t="shared" si="8"/>
        <v>42.63</v>
      </c>
      <c r="CP6" s="83">
        <f t="shared" si="8"/>
        <v>42.63</v>
      </c>
      <c r="CQ6" s="83">
        <f t="shared" si="8"/>
        <v>42.63</v>
      </c>
      <c r="CR6" s="83">
        <f t="shared" si="8"/>
        <v>37.65</v>
      </c>
      <c r="CS6" s="83">
        <f t="shared" si="8"/>
        <v>42.4</v>
      </c>
      <c r="CT6" s="83">
        <f t="shared" si="8"/>
        <v>42.28</v>
      </c>
      <c r="CU6" s="83">
        <f t="shared" si="8"/>
        <v>41.06</v>
      </c>
      <c r="CV6" s="83">
        <f t="shared" si="8"/>
        <v>42.09</v>
      </c>
      <c r="CW6" s="75" t="str">
        <f>IF(CW7="","",IF(CW7="-","【-】","【"&amp;SUBSTITUTE(TEXT(CW7,"#,##0.00"),"-","△")&amp;"】"))</f>
        <v>【43.28】</v>
      </c>
      <c r="CX6" s="83">
        <f t="shared" ref="CX6:DG6" si="9">IF(CX7="",NA(),CX7)</f>
        <v>84.75</v>
      </c>
      <c r="CY6" s="83">
        <f t="shared" si="9"/>
        <v>86.4</v>
      </c>
      <c r="CZ6" s="83">
        <f t="shared" si="9"/>
        <v>87.57</v>
      </c>
      <c r="DA6" s="83">
        <f t="shared" si="9"/>
        <v>91.01</v>
      </c>
      <c r="DB6" s="83">
        <f t="shared" si="9"/>
        <v>92.08</v>
      </c>
      <c r="DC6" s="83">
        <f t="shared" si="9"/>
        <v>67.37</v>
      </c>
      <c r="DD6" s="83">
        <f t="shared" si="9"/>
        <v>84.19</v>
      </c>
      <c r="DE6" s="83">
        <f t="shared" si="9"/>
        <v>84.34</v>
      </c>
      <c r="DF6" s="83">
        <f t="shared" si="9"/>
        <v>84.34</v>
      </c>
      <c r="DG6" s="83">
        <f t="shared" si="9"/>
        <v>84.73</v>
      </c>
      <c r="DH6" s="75" t="str">
        <f>IF(DH7="","",IF(DH7="-","【-】","【"&amp;SUBSTITUTE(TEXT(DH7,"#,##0.00"),"-","△")&amp;"】"))</f>
        <v>【86.21】</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83">
        <f t="shared" si="12"/>
        <v>6.e-002</v>
      </c>
      <c r="EK6" s="83">
        <f t="shared" si="12"/>
        <v>0.39</v>
      </c>
      <c r="EL6" s="83">
        <f t="shared" si="12"/>
        <v>0.1</v>
      </c>
      <c r="EM6" s="83">
        <f t="shared" si="12"/>
        <v>8.e-002</v>
      </c>
      <c r="EN6" s="83">
        <f t="shared" si="12"/>
        <v>6.e-002</v>
      </c>
      <c r="EO6" s="75" t="str">
        <f>IF(EO7="","",IF(EO7="-","【-】","【"&amp;SUBSTITUTE(TEXT(EO7,"#,##0.00"),"-","△")&amp;"】"))</f>
        <v>【0.11】</v>
      </c>
    </row>
    <row r="7" spans="1:145" s="61" customFormat="1">
      <c r="A7" s="62"/>
      <c r="B7" s="68">
        <v>2023</v>
      </c>
      <c r="C7" s="68">
        <v>394050</v>
      </c>
      <c r="D7" s="68">
        <v>47</v>
      </c>
      <c r="E7" s="68">
        <v>17</v>
      </c>
      <c r="F7" s="68">
        <v>4</v>
      </c>
      <c r="G7" s="68">
        <v>0</v>
      </c>
      <c r="H7" s="68" t="s">
        <v>97</v>
      </c>
      <c r="I7" s="68" t="s">
        <v>98</v>
      </c>
      <c r="J7" s="68" t="s">
        <v>99</v>
      </c>
      <c r="K7" s="68" t="s">
        <v>15</v>
      </c>
      <c r="L7" s="68" t="s">
        <v>100</v>
      </c>
      <c r="M7" s="68" t="s">
        <v>101</v>
      </c>
      <c r="N7" s="76" t="s">
        <v>39</v>
      </c>
      <c r="O7" s="76" t="s">
        <v>102</v>
      </c>
      <c r="P7" s="76">
        <v>33.89</v>
      </c>
      <c r="Q7" s="76">
        <v>100</v>
      </c>
      <c r="R7" s="76">
        <v>2200</v>
      </c>
      <c r="S7" s="76">
        <v>3175</v>
      </c>
      <c r="T7" s="76">
        <v>236.45</v>
      </c>
      <c r="U7" s="76">
        <v>13.43</v>
      </c>
      <c r="V7" s="76">
        <v>1061</v>
      </c>
      <c r="W7" s="76">
        <v>0.35</v>
      </c>
      <c r="X7" s="76">
        <v>3031.43</v>
      </c>
      <c r="Y7" s="76">
        <v>100.4</v>
      </c>
      <c r="Z7" s="76">
        <v>97.57</v>
      </c>
      <c r="AA7" s="76">
        <v>95.11</v>
      </c>
      <c r="AB7" s="76">
        <v>96.13</v>
      </c>
      <c r="AC7" s="76">
        <v>100.88</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0</v>
      </c>
      <c r="BG7" s="76">
        <v>0</v>
      </c>
      <c r="BH7" s="76">
        <v>0</v>
      </c>
      <c r="BI7" s="76">
        <v>0</v>
      </c>
      <c r="BJ7" s="76">
        <v>0</v>
      </c>
      <c r="BK7" s="76">
        <v>1087.96</v>
      </c>
      <c r="BL7" s="76">
        <v>1258.43</v>
      </c>
      <c r="BM7" s="76">
        <v>1163.75</v>
      </c>
      <c r="BN7" s="76">
        <v>1195.47</v>
      </c>
      <c r="BO7" s="76">
        <v>1168.69</v>
      </c>
      <c r="BP7" s="76">
        <v>1156.82</v>
      </c>
      <c r="BQ7" s="76">
        <v>44.83</v>
      </c>
      <c r="BR7" s="76">
        <v>71.88</v>
      </c>
      <c r="BS7" s="76">
        <v>51.64</v>
      </c>
      <c r="BT7" s="76">
        <v>38.15</v>
      </c>
      <c r="BU7" s="76">
        <v>53.09</v>
      </c>
      <c r="BV7" s="76">
        <v>59.67</v>
      </c>
      <c r="BW7" s="76">
        <v>73.36</v>
      </c>
      <c r="BX7" s="76">
        <v>72.599999999999994</v>
      </c>
      <c r="BY7" s="76">
        <v>69.430000000000007</v>
      </c>
      <c r="BZ7" s="76">
        <v>70.709999999999994</v>
      </c>
      <c r="CA7" s="76">
        <v>75.33</v>
      </c>
      <c r="CB7" s="76">
        <v>291.93</v>
      </c>
      <c r="CC7" s="76">
        <v>187.45</v>
      </c>
      <c r="CD7" s="76">
        <v>244.22</v>
      </c>
      <c r="CE7" s="76">
        <v>329.38</v>
      </c>
      <c r="CF7" s="76">
        <v>232.28</v>
      </c>
      <c r="CG7" s="76">
        <v>270.60000000000002</v>
      </c>
      <c r="CH7" s="76">
        <v>224.88</v>
      </c>
      <c r="CI7" s="76">
        <v>228.64</v>
      </c>
      <c r="CJ7" s="76">
        <v>239.46</v>
      </c>
      <c r="CK7" s="76">
        <v>233.15</v>
      </c>
      <c r="CL7" s="76">
        <v>215.73</v>
      </c>
      <c r="CM7" s="76">
        <v>42.63</v>
      </c>
      <c r="CN7" s="76">
        <v>42.63</v>
      </c>
      <c r="CO7" s="76">
        <v>42.63</v>
      </c>
      <c r="CP7" s="76">
        <v>42.63</v>
      </c>
      <c r="CQ7" s="76">
        <v>42.63</v>
      </c>
      <c r="CR7" s="76">
        <v>37.65</v>
      </c>
      <c r="CS7" s="76">
        <v>42.4</v>
      </c>
      <c r="CT7" s="76">
        <v>42.28</v>
      </c>
      <c r="CU7" s="76">
        <v>41.06</v>
      </c>
      <c r="CV7" s="76">
        <v>42.09</v>
      </c>
      <c r="CW7" s="76">
        <v>43.28</v>
      </c>
      <c r="CX7" s="76">
        <v>84.75</v>
      </c>
      <c r="CY7" s="76">
        <v>86.4</v>
      </c>
      <c r="CZ7" s="76">
        <v>87.57</v>
      </c>
      <c r="DA7" s="76">
        <v>91.01</v>
      </c>
      <c r="DB7" s="76">
        <v>92.08</v>
      </c>
      <c r="DC7" s="76">
        <v>67.37</v>
      </c>
      <c r="DD7" s="76">
        <v>84.19</v>
      </c>
      <c r="DE7" s="76">
        <v>84.34</v>
      </c>
      <c r="DF7" s="76">
        <v>84.34</v>
      </c>
      <c r="DG7" s="76">
        <v>84.73</v>
      </c>
      <c r="DH7" s="76">
        <v>86.21</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6.e-002</v>
      </c>
      <c r="EK7" s="76">
        <v>0.39</v>
      </c>
      <c r="EL7" s="76">
        <v>0.1</v>
      </c>
      <c r="EM7" s="76">
        <v>8.e-002</v>
      </c>
      <c r="EN7" s="76">
        <v>6.e-002</v>
      </c>
      <c r="EO7" s="76">
        <v>0.11</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3"/>
      <c r="B9" s="63" t="s">
        <v>103</v>
      </c>
      <c r="C9" s="63" t="s">
        <v>104</v>
      </c>
      <c r="D9" s="63" t="s">
        <v>105</v>
      </c>
      <c r="E9" s="63" t="s">
        <v>106</v>
      </c>
      <c r="F9" s="63" t="s">
        <v>107</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3" t="s">
        <v>2</v>
      </c>
      <c r="B10" s="69">
        <f>DATEVALUE($B7-B11&amp;"/1/"&amp;B12)</f>
        <v>36892</v>
      </c>
      <c r="C10" s="69">
        <f>DATEVALUE($B7-C11&amp;"/1/"&amp;C12)</f>
        <v>37257</v>
      </c>
      <c r="D10" s="69">
        <f>DATEVALUE($B7-D11&amp;"/1/"&amp;D12)</f>
        <v>37623</v>
      </c>
      <c r="E10" s="69">
        <f>DATEVALUE($B7-E11&amp;"/1/"&amp;E12)</f>
        <v>37989</v>
      </c>
      <c r="F10" s="69">
        <f>DATEVALUE($B7-F11&amp;"/1/"&amp;F12)</f>
        <v>38356</v>
      </c>
    </row>
    <row r="11" spans="1:145">
      <c r="B11">
        <v>22</v>
      </c>
      <c r="C11">
        <v>21</v>
      </c>
      <c r="D11">
        <v>20</v>
      </c>
      <c r="E11">
        <v>19</v>
      </c>
      <c r="F11">
        <v>18</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908346</cp:lastModifiedBy>
  <cp:lastPrinted>2025-01-29T06:09:44Z</cp:lastPrinted>
  <dcterms:created xsi:type="dcterms:W3CDTF">2025-01-24T07:31:57Z</dcterms:created>
  <dcterms:modified xsi:type="dcterms:W3CDTF">2025-02-27T07:40:16Z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2025-02-27T07:40:16Z</vt:filetime>
  </property>
</Properties>
</file>