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西庁産業建設課\00.水道関係（H30～）\00-7.令和6年度（久保）\調査\●決算統計\5...経営比較分析表\提出データ\"/>
    </mc:Choice>
  </mc:AlternateContent>
  <workbookProtection workbookAlgorithmName="SHA-512" workbookHashValue="pZZ51JfKAMZ9ppK138h1I+JzsibSr+XQTJQD0gi8q5G3yxgJNnxzOgKh08Yk0kK+yhU6kg8u2YwS+qmx513T3A==" workbookSaltValue="FM60dvQOiHMpoqli9p85SA==" workbookSpinCount="100000" lockStructure="1"/>
  <bookViews>
    <workbookView xWindow="0" yWindow="0" windowWidth="23040" windowHeight="92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E85" i="4"/>
  <c r="BB10" i="4"/>
  <c r="AT10" i="4"/>
  <c r="AL10" i="4"/>
  <c r="W10" i="4"/>
  <c r="I10" i="4"/>
  <c r="B10" i="4"/>
  <c r="BB8" i="4"/>
  <c r="AT8" i="4"/>
  <c r="AL8" i="4"/>
  <c r="AD8" i="4"/>
  <c r="W8" i="4"/>
  <c r="P8" i="4"/>
  <c r="I8" i="4"/>
  <c r="B8"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<sst xmlns="http://schemas.openxmlformats.org/spreadsheetml/2006/main" count="233" uniqueCount="117">
  <si>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</si>
  <si>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</si>
  <si>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</si>
  <si>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</si>
  <si>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</si>
  <si>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</si>
  <si>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</si>
  <si>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</si>
  <si>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</si>
  <si>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</si>
  <si>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</si>
  <si>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</si>
  <si>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</si>
  <si>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</si>
  <si>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</si>
  <si>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</si>
  <si>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</si>
  <si>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</si>
  <si>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</si>
  <si>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</si>
  <si>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</si>
  <si>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</si>
  <si>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</si>
  <si>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</si>
  <si>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</si>
  <si>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</si>
  <si>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</si>
  <si>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</si>
  <si>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</si>
  <si>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</si>
  <si>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</si>
  <si>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</si>
  <si>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</si>
  <si>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</si>
  <si>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</si>
  <si>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</si>
  <si>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</si>
  <si>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</si>
  <si>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</si>
  <si>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</si>
  <si>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</si>
  <si>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</si>
  <si>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</si>
  <si>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</si>
  <si>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</si>
  <si>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</si>
  <si>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</si>
  <si>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</si>
  <si>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</si>
  <si>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</si>
  <si>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</si>
  <si>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</si>
  <si>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</si>
  <si>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</si>
  <si>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</si>
  <si>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</si>
  <si>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</si>
  <si>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</si>
  <si>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</si>
  <si>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</si>
  <si>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</si>
  <si>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</si>
  <si>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</si>
  <si>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</si>
  <si>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</si>
  <si>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</si>
  <si>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</si>
  <si>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</si>
  <si>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</si>
  <si>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</si>
  <si>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</si>
  <si>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</si>
  <si>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</si>
  <si>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</si>
  <si>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</si>
  <si>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</si>
  <si>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</si>
  <si>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</si>
  <si>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</si>
  <si>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</si>
  <si>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</si>
  <si>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</si>
  <si>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</si>
  <si>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</si>
  <si>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</si>
  <si>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</si>
  <si>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</si>
  <si>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</si>
  <si>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</si>
  <si>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</si>
  <si>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</si>
  <si>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</si>
  <si>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</si>
  <si>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</si>
  <si>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</si>
  <si>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</si>
  <si>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津野町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</si>
  <si>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</si>
  <si>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</si>
  <si>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</si>
  <si>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</si>
  <si>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</si>
  <si>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</si>
  <si>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</si>
  <si>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</si>
  <si>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</si>
  <si>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</si>
  <si>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</si>
  <si>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</si>
  <si>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</si>
  <si>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</si>
  <si>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</si>
  <si>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</si>
  <si>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</si>
  <si>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H30から8か年の計画で津野町の一部の管路更新を行っている。財源の確保や経営に与える影響等を踏まえながら、今後、管路の更新等の必要性が高いものから、順次更新等を行っていく予定である。</t>
    <phoneticPr fontId="4"/>
  </si>
  <si>
    <t>　給水収益の適切な確保や設備投資に対する優先順位付け等を確実に行い、経営の健全化を図っていく必要がある。また、給水収益以外の収入を抑えるためには、前述したことと並行して、必要に応じた料金の見直しも検討していかなければならない。</t>
    <phoneticPr fontId="4"/>
  </si>
  <si>
    <t>　企業債残高対給水収益比率については、H30～R5まで新設の工事を行っており、増加傾向にある。この増加傾向については適正な規模と判断している。
　収益的収支については、人口減少により低下している。今後料金改定を検討していく必要がある。
　料金回収率は、給水に係わる費用を給水収益と繰入金等で賄っているため、適切な料金収入の確保が必要である。経営の健全化を図るために様々な観点から分析し、改善点を洗い出す必要がある。
　</t>
    <rPh sb="49" eb="53">
      <t>ゾウカケイコウ</t>
    </rPh>
    <rPh sb="58" eb="60">
      <t>テキセイ</t>
    </rPh>
    <rPh sb="61" eb="63">
      <t>キボ</t>
    </rPh>
    <rPh sb="64" eb="66">
      <t>ハンダン</t>
    </rPh>
    <rPh sb="73" eb="78">
      <t>シュウエキテキシュウシ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</si>
</sst>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0.87</c:v>
                </c:pt>
                <c:pt idx="1">
                  <c:v>6.21</c:v>
                </c:pt>
                <c:pt idx="2">
                  <c:v>4.67</c:v>
                </c:pt>
                <c:pt idx="3">
                  <c:v>0.91</c:v>
                </c:pt>
                <c:pt idx="4">
                  <c:v>1.98</c:v>
                </c:pt>
              </c:numCache>
            </c:numRef>
          </c:val>
          <c:extLst>
            <c:ext xmlns:c16="http://schemas.microsoft.com/office/drawing/2014/chart" uri="{C3380CC4-5D6E-409C-BE32-E72D297353CC}">
              <c16:uniqueId val="{00000000-0598-4575-98B3-6581E711B94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0598-4575-98B3-6581E711B94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65.09</c:v>
                </c:pt>
                <c:pt idx="1">
                  <c:v>67.510000000000005</c:v>
                </c:pt>
                <c:pt idx="2">
                  <c:v>67.17</c:v>
                </c:pt>
                <c:pt idx="3">
                  <c:v>69.28</c:v>
                </c:pt>
                <c:pt idx="4">
                  <c:v>59.65</c:v>
                </c:pt>
              </c:numCache>
            </c:numRef>
          </c:val>
          <c:extLst>
            <c:ext xmlns:c16="http://schemas.microsoft.com/office/drawing/2014/chart" uri="{C3380CC4-5D6E-409C-BE32-E72D297353CC}">
              <c16:uniqueId val="{00000000-7127-4F08-BB14-3FFAD1936F4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7127-4F08-BB14-3FFAD1936F4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99.69</c:v>
                </c:pt>
                <c:pt idx="1">
                  <c:v>99.23</c:v>
                </c:pt>
                <c:pt idx="2">
                  <c:v>99.69</c:v>
                </c:pt>
                <c:pt idx="3">
                  <c:v>99.34</c:v>
                </c:pt>
                <c:pt idx="4">
                  <c:v>99.9</c:v>
                </c:pt>
              </c:numCache>
            </c:numRef>
          </c:val>
          <c:extLst>
            <c:ext xmlns:c16="http://schemas.microsoft.com/office/drawing/2014/chart" uri="{C3380CC4-5D6E-409C-BE32-E72D297353CC}">
              <c16:uniqueId val="{00000000-DA32-426B-969B-9516DAFF224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DA32-426B-969B-9516DAFF224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53.92</c:v>
                </c:pt>
                <c:pt idx="1">
                  <c:v>72.45</c:v>
                </c:pt>
                <c:pt idx="2">
                  <c:v>73.11</c:v>
                </c:pt>
                <c:pt idx="3">
                  <c:v>71</c:v>
                </c:pt>
                <c:pt idx="4">
                  <c:v>67.099999999999994</c:v>
                </c:pt>
              </c:numCache>
            </c:numRef>
          </c:val>
          <c:extLst>
            <c:ext xmlns:c16="http://schemas.microsoft.com/office/drawing/2014/chart" uri="{C3380CC4-5D6E-409C-BE32-E72D297353CC}">
              <c16:uniqueId val="{00000000-B7BD-4555-AD54-EA71F086B3E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B7BD-4555-AD54-EA71F086B3E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FA-4A03-BB71-AC04776AD0D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FA-4A03-BB71-AC04776AD0D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BC-4AC2-9DB2-8819C3B5996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BC-4AC2-9DB2-8819C3B5996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71-4457-92AF-3DC71675757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71-4457-92AF-3DC71675757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F9-48D2-9484-F2FD7C54407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F9-48D2-9484-F2FD7C54407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2380.7800000000002</c:v>
                </c:pt>
                <c:pt idx="1">
                  <c:v>2529.4699999999998</c:v>
                </c:pt>
                <c:pt idx="2">
                  <c:v>2760.95</c:v>
                </c:pt>
                <c:pt idx="3">
                  <c:v>2751.67</c:v>
                </c:pt>
                <c:pt idx="4">
                  <c:v>2922.42</c:v>
                </c:pt>
              </c:numCache>
            </c:numRef>
          </c:val>
          <c:extLst>
            <c:ext xmlns:c16="http://schemas.microsoft.com/office/drawing/2014/chart" uri="{C3380CC4-5D6E-409C-BE32-E72D297353CC}">
              <c16:uniqueId val="{00000000-14C3-40A8-938D-B979462AEA8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14C3-40A8-938D-B979462AEA8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47.5</c:v>
                </c:pt>
                <c:pt idx="1">
                  <c:v>51.2</c:v>
                </c:pt>
                <c:pt idx="2">
                  <c:v>48</c:v>
                </c:pt>
                <c:pt idx="3">
                  <c:v>38.950000000000003</c:v>
                </c:pt>
                <c:pt idx="4">
                  <c:v>40.619999999999997</c:v>
                </c:pt>
              </c:numCache>
            </c:numRef>
          </c:val>
          <c:extLst>
            <c:ext xmlns:c16="http://schemas.microsoft.com/office/drawing/2014/chart" uri="{C3380CC4-5D6E-409C-BE32-E72D297353CC}">
              <c16:uniqueId val="{00000000-F5EC-4990-89F6-EE1D0155065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F5EC-4990-89F6-EE1D0155065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260.17</c:v>
                </c:pt>
                <c:pt idx="1">
                  <c:v>241.76</c:v>
                </c:pt>
                <c:pt idx="2">
                  <c:v>258.76</c:v>
                </c:pt>
                <c:pt idx="3">
                  <c:v>317.06</c:v>
                </c:pt>
                <c:pt idx="4">
                  <c:v>303.42</c:v>
                </c:pt>
              </c:numCache>
            </c:numRef>
          </c:val>
          <c:extLst>
            <c:ext xmlns:c16="http://schemas.microsoft.com/office/drawing/2014/chart" uri="{C3380CC4-5D6E-409C-BE32-E72D297353CC}">
              <c16:uniqueId val="{00000000-FD7A-4F76-942F-EC488EE245B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FD7A-4F76-942F-EC488EE245B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L45"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津野町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5326</v>
      </c>
      <c r="AM8" s="36"/>
      <c r="AN8" s="36"/>
      <c r="AO8" s="36"/>
      <c r="AP8" s="36"/>
      <c r="AQ8" s="36"/>
      <c r="AR8" s="36"/>
      <c r="AS8" s="36"/>
      <c r="AT8" s="37">
        <f>データ!$S$6</f>
        <v>197.85</v>
      </c>
      <c r="AU8" s="37"/>
      <c r="AV8" s="37"/>
      <c r="AW8" s="37"/>
      <c r="AX8" s="37"/>
      <c r="AY8" s="37"/>
      <c r="AZ8" s="37"/>
      <c r="BA8" s="37"/>
      <c r="BB8" s="37">
        <f>データ!$T$6</f>
        <v>26.92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86.96</v>
      </c>
      <c r="Q10" s="37"/>
      <c r="R10" s="37"/>
      <c r="S10" s="37"/>
      <c r="T10" s="37"/>
      <c r="U10" s="37"/>
      <c r="V10" s="37"/>
      <c r="W10" s="36">
        <f>データ!$Q$6</f>
        <v>2092</v>
      </c>
      <c r="X10" s="36"/>
      <c r="Y10" s="36"/>
      <c r="Z10" s="36"/>
      <c r="AA10" s="36"/>
      <c r="AB10" s="36"/>
      <c r="AC10" s="36"/>
      <c r="AD10" s="2"/>
      <c r="AE10" s="2"/>
      <c r="AF10" s="2"/>
      <c r="AG10" s="2"/>
      <c r="AH10" s="2"/>
      <c r="AI10" s="2"/>
      <c r="AJ10" s="2"/>
      <c r="AK10" s="2"/>
      <c r="AL10" s="36">
        <f>データ!$U$6</f>
        <v>4593</v>
      </c>
      <c r="AM10" s="36"/>
      <c r="AN10" s="36"/>
      <c r="AO10" s="36"/>
      <c r="AP10" s="36"/>
      <c r="AQ10" s="36"/>
      <c r="AR10" s="36"/>
      <c r="AS10" s="36"/>
      <c r="AT10" s="37">
        <f>データ!$V$6</f>
        <v>10.87</v>
      </c>
      <c r="AU10" s="37"/>
      <c r="AV10" s="37"/>
      <c r="AW10" s="37"/>
      <c r="AX10" s="37"/>
      <c r="AY10" s="37"/>
      <c r="AZ10" s="37"/>
      <c r="BA10" s="37"/>
      <c r="BB10" s="37">
        <f>データ!$W$6</f>
        <v>422.54</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116</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114</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OXCectLVB6xQgDHCR12TYOpooY+UEillWBHdUKf/kCfzPASb8kj9vcjzweJ9NsyEoQSLo80qq/GkaPMrABysOA==" saltValue="6FZBMcqn8RDYJRPtkqqvo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394114</v>
      </c>
      <c r="D6" s="20">
        <f t="shared" si="3"/>
        <v>47</v>
      </c>
      <c r="E6" s="20">
        <f t="shared" si="3"/>
        <v>1</v>
      </c>
      <c r="F6" s="20">
        <f t="shared" si="3"/>
        <v>0</v>
      </c>
      <c r="G6" s="20">
        <f t="shared" si="3"/>
        <v>0</v>
      </c>
      <c r="H6" s="20" t="str">
        <f t="shared" si="3"/>
        <v>高知県　津野町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86.96</v>
      </c>
      <c r="Q6" s="21">
        <f t="shared" si="3"/>
        <v>2092</v>
      </c>
      <c r="R6" s="21">
        <f t="shared" si="3"/>
        <v>5326</v>
      </c>
      <c r="S6" s="21">
        <f t="shared" si="3"/>
        <v>197.85</v>
      </c>
      <c r="T6" s="21">
        <f t="shared" si="3"/>
        <v>26.92</v>
      </c>
      <c r="U6" s="21">
        <f t="shared" si="3"/>
        <v>4593</v>
      </c>
      <c r="V6" s="21">
        <f t="shared" si="3"/>
        <v>10.87</v>
      </c>
      <c r="W6" s="21">
        <f t="shared" si="3"/>
        <v>422.54</v>
      </c>
      <c r="X6" s="22">
        <f>IF(X7="",NA(),X7)</f>
        <v>53.92</v>
      </c>
      <c r="Y6" s="22">
        <f t="shared" ref="Y6:AG6" si="4">IF(Y7="",NA(),Y7)</f>
        <v>72.45</v>
      </c>
      <c r="Z6" s="22">
        <f t="shared" si="4"/>
        <v>73.11</v>
      </c>
      <c r="AA6" s="22">
        <f t="shared" si="4"/>
        <v>71</v>
      </c>
      <c r="AB6" s="22">
        <f t="shared" si="4"/>
        <v>67.099999999999994</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2380.7800000000002</v>
      </c>
      <c r="BF6" s="22">
        <f t="shared" ref="BF6:BN6" si="7">IF(BF7="",NA(),BF7)</f>
        <v>2529.4699999999998</v>
      </c>
      <c r="BG6" s="22">
        <f t="shared" si="7"/>
        <v>2760.95</v>
      </c>
      <c r="BH6" s="22">
        <f t="shared" si="7"/>
        <v>2751.67</v>
      </c>
      <c r="BI6" s="22">
        <f t="shared" si="7"/>
        <v>2922.42</v>
      </c>
      <c r="BJ6" s="22">
        <f t="shared" si="7"/>
        <v>1018.52</v>
      </c>
      <c r="BK6" s="22">
        <f t="shared" si="7"/>
        <v>949.61</v>
      </c>
      <c r="BL6" s="22">
        <f t="shared" si="7"/>
        <v>918.84</v>
      </c>
      <c r="BM6" s="22">
        <f t="shared" si="7"/>
        <v>955.49</v>
      </c>
      <c r="BN6" s="22">
        <f t="shared" si="7"/>
        <v>1017.9</v>
      </c>
      <c r="BO6" s="21" t="str">
        <f>IF(BO7="","",IF(BO7="-","【-】","【"&amp;SUBSTITUTE(TEXT(BO7,"#,##0.00"),"-","△")&amp;"】"))</f>
        <v>【1,045.20】</v>
      </c>
      <c r="BP6" s="22">
        <f>IF(BP7="",NA(),BP7)</f>
        <v>47.5</v>
      </c>
      <c r="BQ6" s="22">
        <f t="shared" ref="BQ6:BY6" si="8">IF(BQ7="",NA(),BQ7)</f>
        <v>51.2</v>
      </c>
      <c r="BR6" s="22">
        <f t="shared" si="8"/>
        <v>48</v>
      </c>
      <c r="BS6" s="22">
        <f t="shared" si="8"/>
        <v>38.950000000000003</v>
      </c>
      <c r="BT6" s="22">
        <f t="shared" si="8"/>
        <v>40.619999999999997</v>
      </c>
      <c r="BU6" s="22">
        <f t="shared" si="8"/>
        <v>58.79</v>
      </c>
      <c r="BV6" s="22">
        <f t="shared" si="8"/>
        <v>58.41</v>
      </c>
      <c r="BW6" s="22">
        <f t="shared" si="8"/>
        <v>58.27</v>
      </c>
      <c r="BX6" s="22">
        <f t="shared" si="8"/>
        <v>55.15</v>
      </c>
      <c r="BY6" s="22">
        <f t="shared" si="8"/>
        <v>53.95</v>
      </c>
      <c r="BZ6" s="21" t="str">
        <f>IF(BZ7="","",IF(BZ7="-","【-】","【"&amp;SUBSTITUTE(TEXT(BZ7,"#,##0.00"),"-","△")&amp;"】"))</f>
        <v>【49.51】</v>
      </c>
      <c r="CA6" s="22">
        <f>IF(CA7="",NA(),CA7)</f>
        <v>260.17</v>
      </c>
      <c r="CB6" s="22">
        <f t="shared" ref="CB6:CJ6" si="9">IF(CB7="",NA(),CB7)</f>
        <v>241.76</v>
      </c>
      <c r="CC6" s="22">
        <f t="shared" si="9"/>
        <v>258.76</v>
      </c>
      <c r="CD6" s="22">
        <f t="shared" si="9"/>
        <v>317.06</v>
      </c>
      <c r="CE6" s="22">
        <f t="shared" si="9"/>
        <v>303.42</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65.09</v>
      </c>
      <c r="CM6" s="22">
        <f t="shared" ref="CM6:CU6" si="10">IF(CM7="",NA(),CM7)</f>
        <v>67.510000000000005</v>
      </c>
      <c r="CN6" s="22">
        <f t="shared" si="10"/>
        <v>67.17</v>
      </c>
      <c r="CO6" s="22">
        <f t="shared" si="10"/>
        <v>69.28</v>
      </c>
      <c r="CP6" s="22">
        <f t="shared" si="10"/>
        <v>59.65</v>
      </c>
      <c r="CQ6" s="22">
        <f t="shared" si="10"/>
        <v>56.04</v>
      </c>
      <c r="CR6" s="22">
        <f t="shared" si="10"/>
        <v>58.52</v>
      </c>
      <c r="CS6" s="22">
        <f t="shared" si="10"/>
        <v>58.88</v>
      </c>
      <c r="CT6" s="22">
        <f t="shared" si="10"/>
        <v>58.16</v>
      </c>
      <c r="CU6" s="22">
        <f t="shared" si="10"/>
        <v>55.9</v>
      </c>
      <c r="CV6" s="21" t="str">
        <f>IF(CV7="","",IF(CV7="-","【-】","【"&amp;SUBSTITUTE(TEXT(CV7,"#,##0.00"),"-","△")&amp;"】"))</f>
        <v>【55.00】</v>
      </c>
      <c r="CW6" s="22">
        <f>IF(CW7="",NA(),CW7)</f>
        <v>99.69</v>
      </c>
      <c r="CX6" s="22">
        <f t="shared" ref="CX6:DF6" si="11">IF(CX7="",NA(),CX7)</f>
        <v>99.23</v>
      </c>
      <c r="CY6" s="22">
        <f t="shared" si="11"/>
        <v>99.69</v>
      </c>
      <c r="CZ6" s="22">
        <f t="shared" si="11"/>
        <v>99.34</v>
      </c>
      <c r="DA6" s="22">
        <f t="shared" si="11"/>
        <v>99.9</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0.87</v>
      </c>
      <c r="EE6" s="22">
        <f t="shared" ref="EE6:EM6" si="14">IF(EE7="",NA(),EE7)</f>
        <v>6.21</v>
      </c>
      <c r="EF6" s="22">
        <f t="shared" si="14"/>
        <v>4.67</v>
      </c>
      <c r="EG6" s="22">
        <f t="shared" si="14"/>
        <v>0.91</v>
      </c>
      <c r="EH6" s="22">
        <f t="shared" si="14"/>
        <v>1.98</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394114</v>
      </c>
      <c r="D7" s="24">
        <v>47</v>
      </c>
      <c r="E7" s="24">
        <v>1</v>
      </c>
      <c r="F7" s="24">
        <v>0</v>
      </c>
      <c r="G7" s="24">
        <v>0</v>
      </c>
      <c r="H7" s="24" t="s">
        <v>96</v>
      </c>
      <c r="I7" s="24" t="s">
        <v>97</v>
      </c>
      <c r="J7" s="24" t="s">
        <v>98</v>
      </c>
      <c r="K7" s="24" t="s">
        <v>99</v>
      </c>
      <c r="L7" s="24" t="s">
        <v>100</v>
      </c>
      <c r="M7" s="24" t="s">
        <v>101</v>
      </c>
      <c r="N7" s="25" t="s">
        <v>102</v>
      </c>
      <c r="O7" s="25" t="s">
        <v>103</v>
      </c>
      <c r="P7" s="25">
        <v>86.96</v>
      </c>
      <c r="Q7" s="25">
        <v>2092</v>
      </c>
      <c r="R7" s="25">
        <v>5326</v>
      </c>
      <c r="S7" s="25">
        <v>197.85</v>
      </c>
      <c r="T7" s="25">
        <v>26.92</v>
      </c>
      <c r="U7" s="25">
        <v>4593</v>
      </c>
      <c r="V7" s="25">
        <v>10.87</v>
      </c>
      <c r="W7" s="25">
        <v>422.54</v>
      </c>
      <c r="X7" s="25">
        <v>53.92</v>
      </c>
      <c r="Y7" s="25">
        <v>72.45</v>
      </c>
      <c r="Z7" s="25">
        <v>73.11</v>
      </c>
      <c r="AA7" s="25">
        <v>71</v>
      </c>
      <c r="AB7" s="25">
        <v>67.099999999999994</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2380.7800000000002</v>
      </c>
      <c r="BF7" s="25">
        <v>2529.4699999999998</v>
      </c>
      <c r="BG7" s="25">
        <v>2760.95</v>
      </c>
      <c r="BH7" s="25">
        <v>2751.67</v>
      </c>
      <c r="BI7" s="25">
        <v>2922.42</v>
      </c>
      <c r="BJ7" s="25">
        <v>1018.52</v>
      </c>
      <c r="BK7" s="25">
        <v>949.61</v>
      </c>
      <c r="BL7" s="25">
        <v>918.84</v>
      </c>
      <c r="BM7" s="25">
        <v>955.49</v>
      </c>
      <c r="BN7" s="25">
        <v>1017.9</v>
      </c>
      <c r="BO7" s="25">
        <v>1045.2</v>
      </c>
      <c r="BP7" s="25">
        <v>47.5</v>
      </c>
      <c r="BQ7" s="25">
        <v>51.2</v>
      </c>
      <c r="BR7" s="25">
        <v>48</v>
      </c>
      <c r="BS7" s="25">
        <v>38.950000000000003</v>
      </c>
      <c r="BT7" s="25">
        <v>40.619999999999997</v>
      </c>
      <c r="BU7" s="25">
        <v>58.79</v>
      </c>
      <c r="BV7" s="25">
        <v>58.41</v>
      </c>
      <c r="BW7" s="25">
        <v>58.27</v>
      </c>
      <c r="BX7" s="25">
        <v>55.15</v>
      </c>
      <c r="BY7" s="25">
        <v>53.95</v>
      </c>
      <c r="BZ7" s="25">
        <v>49.51</v>
      </c>
      <c r="CA7" s="25">
        <v>260.17</v>
      </c>
      <c r="CB7" s="25">
        <v>241.76</v>
      </c>
      <c r="CC7" s="25">
        <v>258.76</v>
      </c>
      <c r="CD7" s="25">
        <v>317.06</v>
      </c>
      <c r="CE7" s="25">
        <v>303.42</v>
      </c>
      <c r="CF7" s="25">
        <v>298.25</v>
      </c>
      <c r="CG7" s="25">
        <v>303.27999999999997</v>
      </c>
      <c r="CH7" s="25">
        <v>303.81</v>
      </c>
      <c r="CI7" s="25">
        <v>310.26</v>
      </c>
      <c r="CJ7" s="25">
        <v>318.99</v>
      </c>
      <c r="CK7" s="25">
        <v>317.14</v>
      </c>
      <c r="CL7" s="25">
        <v>65.09</v>
      </c>
      <c r="CM7" s="25">
        <v>67.510000000000005</v>
      </c>
      <c r="CN7" s="25">
        <v>67.17</v>
      </c>
      <c r="CO7" s="25">
        <v>69.28</v>
      </c>
      <c r="CP7" s="25">
        <v>59.65</v>
      </c>
      <c r="CQ7" s="25">
        <v>56.04</v>
      </c>
      <c r="CR7" s="25">
        <v>58.52</v>
      </c>
      <c r="CS7" s="25">
        <v>58.88</v>
      </c>
      <c r="CT7" s="25">
        <v>58.16</v>
      </c>
      <c r="CU7" s="25">
        <v>55.9</v>
      </c>
      <c r="CV7" s="25">
        <v>55</v>
      </c>
      <c r="CW7" s="25">
        <v>99.69</v>
      </c>
      <c r="CX7" s="25">
        <v>99.23</v>
      </c>
      <c r="CY7" s="25">
        <v>99.69</v>
      </c>
      <c r="CZ7" s="25">
        <v>99.34</v>
      </c>
      <c r="DA7" s="25">
        <v>99.9</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0.87</v>
      </c>
      <c r="EE7" s="25">
        <v>6.21</v>
      </c>
      <c r="EF7" s="25">
        <v>4.67</v>
      </c>
      <c r="EG7" s="25">
        <v>0.91</v>
      </c>
      <c r="EH7" s="25">
        <v>1.98</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112</v>
      </c>
      <c r="E13" t="s">
        <v>111</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津野町</cp:lastModifiedBy>
  <dcterms:created xsi:type="dcterms:W3CDTF">2025-01-24T06:40:57Z</dcterms:created>
  <dcterms:modified xsi:type="dcterms:W3CDTF">2025-02-28T02:11:28Z</dcterms:modified>
  <cp:category/>
</cp:coreProperties>
</file>