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西庁産業建設課\簡水,浄化槽ファイル\久保浦データ\合併浄化槽関係\【重要】公営企業決算状況調査\R6年度作成　R5年度分\06.経営比較\5.時点\"/>
    </mc:Choice>
  </mc:AlternateContent>
  <workbookProtection workbookAlgorithmName="SHA-512" workbookHashValue="BWaHHj9L+s6mRg7oOdkueY/vl20ZZMtoHeLmf2SstEIk/12SEsS4RyAft5kPKLSHV2392CtamZn/4Cbz2Dh0og==" workbookSaltValue="dAYIHXMEr872uaN5tw2QYw==" workbookSpinCount="100000" lockStructure="1"/>
  <bookViews>
    <workbookView xWindow="0" yWindow="0" windowWidth="7065" windowHeight="67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<sst xmlns="http://schemas.openxmlformats.org/spreadsheetml/2006/main" count="247" uniqueCount="119">
  <si>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</si>
  <si>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</si>
  <si>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</si>
  <si>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</si>
  <si>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</si>
  <si>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</si>
  <si>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</si>
  <si>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</si>
  <si>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</si>
  <si>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</si>
  <si>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</si>
  <si>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</si>
  <si>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</si>
  <si>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</si>
  <si>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</si>
  <si>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</si>
  <si>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</si>
  <si>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</si>
  <si>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</si>
  <si>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</si>
  <si>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</si>
  <si>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</si>
  <si>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</si>
  <si>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</si>
  <si>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</si>
  <si>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</si>
  <si>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</si>
  <si>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</si>
  <si>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</si>
  <si>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</si>
  <si>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</si>
  <si>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</si>
  <si>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</si>
  <si>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</si>
  <si>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</si>
  <si>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</si>
  <si>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</si>
  <si>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</si>
  <si>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</si>
  <si>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</si>
  <si>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</si>
  <si>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</si>
  <si>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</si>
  <si>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</si>
  <si>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</si>
  <si>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</si>
  <si>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</si>
  <si>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</si>
  <si>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</si>
  <si>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</si>
  <si>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</si>
  <si>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</si>
  <si>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</si>
  <si>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</si>
  <si>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</si>
  <si>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</si>
  <si>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</si>
  <si>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</si>
  <si>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</si>
  <si>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</si>
  <si>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</si>
  <si>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</si>
  <si>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</si>
  <si>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</si>
  <si>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</si>
  <si>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</si>
  <si>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</si>
  <si>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</si>
  <si>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</si>
  <si>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</si>
  <si>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</si>
  <si>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</si>
  <si>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</si>
  <si>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</si>
  <si>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</si>
  <si>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</si>
  <si>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</si>
  <si>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</si>
  <si>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</si>
  <si>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</si>
  <si>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</si>
  <si>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</si>
  <si>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</si>
  <si>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</si>
  <si>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</si>
  <si>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</si>
  <si>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</si>
  <si>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</si>
  <si>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</si>
  <si>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</si>
  <si>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</si>
  <si>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</si>
  <si>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</si>
  <si>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</si>
  <si>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</si>
  <si>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</si>
  <si>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</si>
  <si>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</si>
  <si>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津野町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</si>
  <si>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</si>
  <si>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</si>
  <si>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</si>
  <si>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</si>
  <si>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</si>
  <si>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</si>
  <si>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</si>
  <si>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</si>
  <si>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</si>
  <si>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</si>
  <si>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</si>
  <si>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</si>
  <si>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</si>
  <si>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</si>
  <si>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</si>
  <si>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</si>
  <si>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</si>
  <si>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現在は適切な運営が行われていると考えるが、老朽化や新規設置も含めて、今後の維持管理等については現在の経営状況では困難になることも考えられるため、料金改定や個人への譲渡することも含めて検討課題である。</t>
    <phoneticPr fontId="4"/>
  </si>
  <si>
    <t>概ね他市町村と比較して適正に経営できていると考える。
　④企業債残高対事業規模比率については、入力数値に誤りがあり、本来の計算では197.44となる。これは例年と同様の動きとなるため、今後の経営について健全性・効率性を維持し、引き続き適切な投資を実施していく。</t>
    <rPh sb="47" eb="51">
      <t>ニュウリョクスウチ</t>
    </rPh>
    <rPh sb="84" eb="85">
      <t>ウゴ</t>
    </rPh>
    <rPh sb="113" eb="114">
      <t>ヒ</t>
    </rPh>
    <rPh sb="115" eb="116">
      <t>ツヅ</t>
    </rPh>
    <phoneticPr fontId="4"/>
  </si>
  <si>
    <t>　使用実績から30年程度が耐用年数であり、現在は耐用年数を超えるものはないが、今後修繕費の増加が見込まれるため、全体の状況を注視し適切な対応を行なっていく。</t>
    <rPh sb="39" eb="41">
      <t>コンゴ</t>
    </rPh>
    <rPh sb="41" eb="44">
      <t>シュウゼンヒ</t>
    </rPh>
    <rPh sb="45" eb="47">
      <t>ゾウカ</t>
    </rPh>
    <rPh sb="48" eb="50">
      <t>ミコ</t>
    </rPh>
    <rPh sb="56" eb="58">
      <t>ゼンタイ</t>
    </rPh>
    <rPh sb="59" eb="61">
      <t>ジョウキョウ</t>
    </rPh>
    <rPh sb="62" eb="64">
      <t>チュウシ</t>
    </rPh>
    <rPh sb="65" eb="67">
      <t>テキセツ</t>
    </rPh>
    <rPh sb="68" eb="70">
      <t>タイオウ</t>
    </rPh>
    <rPh sb="71" eb="72">
      <t>オコ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</si>
</sst>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5D-4464-A423-8FC9DD99226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05D-4464-A423-8FC9DD99226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55.43</c:v>
                </c:pt>
                <c:pt idx="1">
                  <c:v>55.29</c:v>
                </c:pt>
                <c:pt idx="2">
                  <c:v>55.08</c:v>
                </c:pt>
                <c:pt idx="3">
                  <c:v>55.47</c:v>
                </c:pt>
                <c:pt idx="4">
                  <c:v>55.87</c:v>
                </c:pt>
              </c:numCache>
            </c:numRef>
          </c:val>
          <c:extLst>
            <c:ext xmlns:c16="http://schemas.microsoft.com/office/drawing/2014/chart" uri="{C3380CC4-5D6E-409C-BE32-E72D297353CC}">
              <c16:uniqueId val="{00000000-65AA-4835-AC8F-7DCB81C604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65AA-4835-AC8F-7DCB81C604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612-41D1-B3B6-936A096979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8612-41D1-B3B6-936A096979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55.28</c:v>
                </c:pt>
                <c:pt idx="1">
                  <c:v>73.89</c:v>
                </c:pt>
                <c:pt idx="2">
                  <c:v>73.73</c:v>
                </c:pt>
                <c:pt idx="3">
                  <c:v>72.27</c:v>
                </c:pt>
                <c:pt idx="4">
                  <c:v>73.38</c:v>
                </c:pt>
              </c:numCache>
            </c:numRef>
          </c:val>
          <c:extLst>
            <c:ext xmlns:c16="http://schemas.microsoft.com/office/drawing/2014/chart" uri="{C3380CC4-5D6E-409C-BE32-E72D297353CC}">
              <c16:uniqueId val="{00000000-DE62-406B-873F-35736A1445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62-406B-873F-35736A1445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12-488C-98AB-A22E563E66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12-488C-98AB-A22E563E66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BF-4E06-81E5-D2C5787580F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BF-4E06-81E5-D2C5787580F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29-4167-83C7-F1FAFA4776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29-4167-83C7-F1FAFA4776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42-4DC5-9B67-40E06888BA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42-4DC5-9B67-40E06888BA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39.39</c:v>
                </c:pt>
                <c:pt idx="1">
                  <c:v>51.14</c:v>
                </c:pt>
                <c:pt idx="2">
                  <c:v>87.4</c:v>
                </c:pt>
                <c:pt idx="3">
                  <c:v>128.91999999999999</c:v>
                </c:pt>
                <c:pt idx="4">
                  <c:v>729.86</c:v>
                </c:pt>
              </c:numCache>
            </c:numRef>
          </c:val>
          <c:extLst>
            <c:ext xmlns:c16="http://schemas.microsoft.com/office/drawing/2014/chart" uri="{C3380CC4-5D6E-409C-BE32-E72D297353CC}">
              <c16:uniqueId val="{00000000-E553-434B-9018-4BB2F6BD46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E553-434B-9018-4BB2F6BD46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100.87</c:v>
                </c:pt>
                <c:pt idx="1">
                  <c:v>87.55</c:v>
                </c:pt>
                <c:pt idx="2">
                  <c:v>85.79</c:v>
                </c:pt>
                <c:pt idx="3">
                  <c:v>87.67</c:v>
                </c:pt>
                <c:pt idx="4">
                  <c:v>85.07</c:v>
                </c:pt>
              </c:numCache>
            </c:numRef>
          </c:val>
          <c:extLst>
            <c:ext xmlns:c16="http://schemas.microsoft.com/office/drawing/2014/chart" uri="{C3380CC4-5D6E-409C-BE32-E72D297353CC}">
              <c16:uniqueId val="{00000000-AD53-4B16-B5D6-30FB4F92DB1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AD53-4B16-B5D6-30FB4F92DB1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140.38999999999999</c:v>
                </c:pt>
                <c:pt idx="1">
                  <c:v>163.35</c:v>
                </c:pt>
                <c:pt idx="2">
                  <c:v>168.05</c:v>
                </c:pt>
                <c:pt idx="3">
                  <c:v>167.13</c:v>
                </c:pt>
                <c:pt idx="4">
                  <c:v>162.03</c:v>
                </c:pt>
              </c:numCache>
            </c:numRef>
          </c:val>
          <c:extLst>
            <c:ext xmlns:c16="http://schemas.microsoft.com/office/drawing/2014/chart" uri="{C3380CC4-5D6E-409C-BE32-E72D297353CC}">
              <c16:uniqueId val="{00000000-6CF0-4BEE-A5B2-20BFF634AD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6CF0-4BEE-A5B2-20BFF634AD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38" zoomScaleNormal="100" workbookViewId="0">
      <selection activeCell="BG57" sqref="BG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　津野町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5326</v>
      </c>
      <c r="AM8" s="41"/>
      <c r="AN8" s="41"/>
      <c r="AO8" s="41"/>
      <c r="AP8" s="41"/>
      <c r="AQ8" s="41"/>
      <c r="AR8" s="41"/>
      <c r="AS8" s="41"/>
      <c r="AT8" s="34">
        <f>データ!T6</f>
        <v>197.85</v>
      </c>
      <c r="AU8" s="34"/>
      <c r="AV8" s="34"/>
      <c r="AW8" s="34"/>
      <c r="AX8" s="34"/>
      <c r="AY8" s="34"/>
      <c r="AZ8" s="34"/>
      <c r="BA8" s="34"/>
      <c r="BB8" s="34">
        <f>データ!U6</f>
        <v>26.92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55.96</v>
      </c>
      <c r="Q10" s="34"/>
      <c r="R10" s="34"/>
      <c r="S10" s="34"/>
      <c r="T10" s="34"/>
      <c r="U10" s="34"/>
      <c r="V10" s="34"/>
      <c r="W10" s="34">
        <f>データ!Q6</f>
        <v>100</v>
      </c>
      <c r="X10" s="34"/>
      <c r="Y10" s="34"/>
      <c r="Z10" s="34"/>
      <c r="AA10" s="34"/>
      <c r="AB10" s="34"/>
      <c r="AC10" s="34"/>
      <c r="AD10" s="41">
        <f>データ!R6</f>
        <v>2618</v>
      </c>
      <c r="AE10" s="41"/>
      <c r="AF10" s="41"/>
      <c r="AG10" s="41"/>
      <c r="AH10" s="41"/>
      <c r="AI10" s="41"/>
      <c r="AJ10" s="41"/>
      <c r="AK10" s="2"/>
      <c r="AL10" s="41">
        <f>データ!V6</f>
        <v>2956</v>
      </c>
      <c r="AM10" s="41"/>
      <c r="AN10" s="41"/>
      <c r="AO10" s="41"/>
      <c r="AP10" s="41"/>
      <c r="AQ10" s="41"/>
      <c r="AR10" s="41"/>
      <c r="AS10" s="41"/>
      <c r="AT10" s="34">
        <f>データ!W6</f>
        <v>197.98</v>
      </c>
      <c r="AU10" s="34"/>
      <c r="AV10" s="34"/>
      <c r="AW10" s="34"/>
      <c r="AX10" s="34"/>
      <c r="AY10" s="34"/>
      <c r="AZ10" s="34"/>
      <c r="BA10" s="34"/>
      <c r="BB10" s="34">
        <f>データ!X6</f>
        <v>14.93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118</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116</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H1p3k/D6mfqCkOz04mG6DrZAyaIlCw+PVtkbL9RnXzWuhj/IOkDL2ZeBUa3OPKpB8afwGE6oItwTj6af+V6QZA==" saltValue="v3KnI5OiHUNKovPSwwXXm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394114</v>
      </c>
      <c r="D6" s="19">
        <f t="shared" si="3"/>
        <v>47</v>
      </c>
      <c r="E6" s="19">
        <f t="shared" si="3"/>
        <v>18</v>
      </c>
      <c r="F6" s="19">
        <f t="shared" si="3"/>
        <v>0</v>
      </c>
      <c r="G6" s="19">
        <f t="shared" si="3"/>
        <v>0</v>
      </c>
      <c r="H6" s="19" t="str">
        <f t="shared" si="3"/>
        <v>高知県　津野町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55.96</v>
      </c>
      <c r="Q6" s="20">
        <f t="shared" si="3"/>
        <v>100</v>
      </c>
      <c r="R6" s="20">
        <f t="shared" si="3"/>
        <v>2618</v>
      </c>
      <c r="S6" s="20">
        <f t="shared" si="3"/>
        <v>5326</v>
      </c>
      <c r="T6" s="20">
        <f t="shared" si="3"/>
        <v>197.85</v>
      </c>
      <c r="U6" s="20">
        <f t="shared" si="3"/>
        <v>26.92</v>
      </c>
      <c r="V6" s="20">
        <f t="shared" si="3"/>
        <v>2956</v>
      </c>
      <c r="W6" s="20">
        <f t="shared" si="3"/>
        <v>197.98</v>
      </c>
      <c r="X6" s="20">
        <f t="shared" si="3"/>
        <v>14.93</v>
      </c>
      <c r="Y6" s="21">
        <f>IF(Y7="",NA(),Y7)</f>
        <v>55.28</v>
      </c>
      <c r="Z6" s="21">
        <f t="shared" ref="Z6:AH6" si="4">IF(Z7="",NA(),Z7)</f>
        <v>73.89</v>
      </c>
      <c r="AA6" s="21">
        <f t="shared" si="4"/>
        <v>73.73</v>
      </c>
      <c r="AB6" s="21">
        <f t="shared" si="4"/>
        <v>72.27</v>
      </c>
      <c r="AC6" s="21">
        <f t="shared" si="4"/>
        <v>73.38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39.39</v>
      </c>
      <c r="BG6" s="21">
        <f t="shared" ref="BG6:BO6" si="7">IF(BG7="",NA(),BG7)</f>
        <v>51.14</v>
      </c>
      <c r="BH6" s="21">
        <f t="shared" si="7"/>
        <v>87.4</v>
      </c>
      <c r="BI6" s="21">
        <f t="shared" si="7"/>
        <v>128.91999999999999</v>
      </c>
      <c r="BJ6" s="21">
        <f t="shared" si="7"/>
        <v>729.86</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100.87</v>
      </c>
      <c r="BR6" s="21">
        <f t="shared" ref="BR6:BZ6" si="8">IF(BR7="",NA(),BR7)</f>
        <v>87.55</v>
      </c>
      <c r="BS6" s="21">
        <f t="shared" si="8"/>
        <v>85.79</v>
      </c>
      <c r="BT6" s="21">
        <f t="shared" si="8"/>
        <v>87.67</v>
      </c>
      <c r="BU6" s="21">
        <f t="shared" si="8"/>
        <v>85.07</v>
      </c>
      <c r="BV6" s="21">
        <f t="shared" si="8"/>
        <v>62.5</v>
      </c>
      <c r="BW6" s="21">
        <f t="shared" si="8"/>
        <v>60.59</v>
      </c>
      <c r="BX6" s="21">
        <f t="shared" si="8"/>
        <v>60</v>
      </c>
      <c r="BY6" s="21">
        <f t="shared" si="8"/>
        <v>59.01</v>
      </c>
      <c r="BZ6" s="21">
        <f t="shared" si="8"/>
        <v>56.06</v>
      </c>
      <c r="CA6" s="20" t="str">
        <f>IF(CA7="","",IF(CA7="-","【-】","【"&amp;SUBSTITUTE(TEXT(CA7,"#,##0.00"),"-","△")&amp;"】"))</f>
        <v>【53.65】</v>
      </c>
      <c r="CB6" s="21">
        <f>IF(CB7="",NA(),CB7)</f>
        <v>140.38999999999999</v>
      </c>
      <c r="CC6" s="21">
        <f t="shared" ref="CC6:CK6" si="9">IF(CC7="",NA(),CC7)</f>
        <v>163.35</v>
      </c>
      <c r="CD6" s="21">
        <f t="shared" si="9"/>
        <v>168.05</v>
      </c>
      <c r="CE6" s="21">
        <f t="shared" si="9"/>
        <v>167.13</v>
      </c>
      <c r="CF6" s="21">
        <f t="shared" si="9"/>
        <v>162.03</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55.43</v>
      </c>
      <c r="CN6" s="21">
        <f t="shared" ref="CN6:CV6" si="10">IF(CN7="",NA(),CN7)</f>
        <v>55.29</v>
      </c>
      <c r="CO6" s="21">
        <f t="shared" si="10"/>
        <v>55.08</v>
      </c>
      <c r="CP6" s="21">
        <f t="shared" si="10"/>
        <v>55.47</v>
      </c>
      <c r="CQ6" s="21">
        <f t="shared" si="10"/>
        <v>55.87</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394114</v>
      </c>
      <c r="D7" s="23">
        <v>47</v>
      </c>
      <c r="E7" s="23">
        <v>18</v>
      </c>
      <c r="F7" s="23">
        <v>0</v>
      </c>
      <c r="G7" s="23">
        <v>0</v>
      </c>
      <c r="H7" s="23" t="s">
        <v>98</v>
      </c>
      <c r="I7" s="23" t="s">
        <v>99</v>
      </c>
      <c r="J7" s="23" t="s">
        <v>100</v>
      </c>
      <c r="K7" s="23" t="s">
        <v>101</v>
      </c>
      <c r="L7" s="23" t="s">
        <v>102</v>
      </c>
      <c r="M7" s="23" t="s">
        <v>103</v>
      </c>
      <c r="N7" s="24" t="s">
        <v>104</v>
      </c>
      <c r="O7" s="24" t="s">
        <v>105</v>
      </c>
      <c r="P7" s="24">
        <v>55.96</v>
      </c>
      <c r="Q7" s="24">
        <v>100</v>
      </c>
      <c r="R7" s="24">
        <v>2618</v>
      </c>
      <c r="S7" s="24">
        <v>5326</v>
      </c>
      <c r="T7" s="24">
        <v>197.85</v>
      </c>
      <c r="U7" s="24">
        <v>26.92</v>
      </c>
      <c r="V7" s="24">
        <v>2956</v>
      </c>
      <c r="W7" s="24">
        <v>197.98</v>
      </c>
      <c r="X7" s="24">
        <v>14.93</v>
      </c>
      <c r="Y7" s="24">
        <v>55.28</v>
      </c>
      <c r="Z7" s="24">
        <v>73.89</v>
      </c>
      <c r="AA7" s="24">
        <v>73.73</v>
      </c>
      <c r="AB7" s="24">
        <v>72.27</v>
      </c>
      <c r="AC7" s="24">
        <v>73.38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39.39</v>
      </c>
      <c r="BG7" s="24">
        <v>51.14</v>
      </c>
      <c r="BH7" s="24">
        <v>87.4</v>
      </c>
      <c r="BI7" s="24">
        <v>128.91999999999999</v>
      </c>
      <c r="BJ7" s="24">
        <v>729.86</v>
      </c>
      <c r="BK7" s="24">
        <v>270.57</v>
      </c>
      <c r="BL7" s="24">
        <v>294.27</v>
      </c>
      <c r="BM7" s="24">
        <v>294.08999999999997</v>
      </c>
      <c r="BN7" s="24">
        <v>294.08999999999997</v>
      </c>
      <c r="BO7" s="24">
        <v>338.47</v>
      </c>
      <c r="BP7" s="24">
        <v>349.83</v>
      </c>
      <c r="BQ7" s="24">
        <v>100.87</v>
      </c>
      <c r="BR7" s="24">
        <v>87.55</v>
      </c>
      <c r="BS7" s="24">
        <v>85.79</v>
      </c>
      <c r="BT7" s="24">
        <v>87.67</v>
      </c>
      <c r="BU7" s="24">
        <v>85.07</v>
      </c>
      <c r="BV7" s="24">
        <v>62.5</v>
      </c>
      <c r="BW7" s="24">
        <v>60.59</v>
      </c>
      <c r="BX7" s="24">
        <v>60</v>
      </c>
      <c r="BY7" s="24">
        <v>59.01</v>
      </c>
      <c r="BZ7" s="24">
        <v>56.06</v>
      </c>
      <c r="CA7" s="24">
        <v>53.65</v>
      </c>
      <c r="CB7" s="24">
        <v>140.38999999999999</v>
      </c>
      <c r="CC7" s="24">
        <v>163.35</v>
      </c>
      <c r="CD7" s="24">
        <v>168.05</v>
      </c>
      <c r="CE7" s="24">
        <v>167.13</v>
      </c>
      <c r="CF7" s="24">
        <v>162.03</v>
      </c>
      <c r="CG7" s="24">
        <v>269.33</v>
      </c>
      <c r="CH7" s="24">
        <v>280.23</v>
      </c>
      <c r="CI7" s="24">
        <v>282.70999999999998</v>
      </c>
      <c r="CJ7" s="24">
        <v>291.82</v>
      </c>
      <c r="CK7" s="24">
        <v>304.36</v>
      </c>
      <c r="CL7" s="24">
        <v>307.86</v>
      </c>
      <c r="CM7" s="24">
        <v>55.43</v>
      </c>
      <c r="CN7" s="24">
        <v>55.29</v>
      </c>
      <c r="CO7" s="24">
        <v>55.08</v>
      </c>
      <c r="CP7" s="24">
        <v>55.47</v>
      </c>
      <c r="CQ7" s="24">
        <v>55.87</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2025-01-24T07:41:16Z</dcterms:created>
  <dcterms:modified xsi:type="dcterms:W3CDTF">2025-03-03T06:46:00Z</dcterms:modified>
  <cp:category/>
</cp:coreProperties>
</file>