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FeD0cD3HE1rOzsykiOEpNcB/+qtLypPkGL/59nzDUOdtrQoTyMVT5CwKioCCtMbyTnrgSlnMvrO62l8LSB0GQ==" workbookSaltValue="o6S+iZHLT3mHg7LYuOZiJQ==" workbookSpinCount="100000"/>
  <bookViews>
    <workbookView xWindow="2385" yWindow="840" windowWidth="24480" windowHeight="1509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<sst xmlns="http://schemas.openxmlformats.org/spreadsheetml/2006/main" xmlns:r="http://schemas.openxmlformats.org/officeDocument/2006/relationships" count="116" uniqueCount="116">
  <si>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</si>
  <si>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</si>
  <si>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</si>
  <si>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</si>
  <si>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</si>
  <si>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</si>
  <si>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</si>
  <si>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</si>
  <si>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</si>
  <si>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</si>
  <si>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</si>
  <si>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</si>
  <si>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</si>
  <si>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</si>
  <si>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</si>
  <si>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</si>
  <si>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</si>
  <si>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</si>
  <si>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</si>
  <si>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</si>
  <si>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</si>
  <si>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</si>
  <si>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</si>
  <si>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</si>
  <si>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</si>
  <si>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</si>
  <si>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</si>
  <si>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</si>
  <si>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</si>
  <si>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</si>
  <si>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</si>
  <si>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</si>
  <si>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</si>
  <si>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</si>
  <si>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</si>
  <si>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</si>
  <si>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</si>
  <si>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</si>
  <si>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</si>
  <si>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</si>
  <si>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</si>
  <si>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</si>
  <si>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</si>
  <si>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</si>
  <si>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</si>
  <si>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</si>
  <si>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</si>
  <si>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</si>
  <si>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</si>
  <si>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</si>
  <si>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</si>
  <si>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</si>
  <si>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</si>
  <si>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</si>
  <si>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</si>
  <si>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</si>
  <si>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</si>
  <si>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</si>
  <si>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</si>
  <si>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</si>
  <si>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</si>
  <si>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</si>
  <si>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</si>
  <si>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</si>
  <si>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</si>
  <si>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</si>
  <si>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</si>
  <si>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</si>
  <si>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</si>
  <si>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</si>
  <si>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</si>
  <si>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</si>
  <si>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</si>
  <si>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</si>
  <si>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</si>
  <si>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</si>
  <si>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</si>
  <si>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</si>
  <si>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</si>
  <si>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</si>
  <si>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</si>
  <si>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</si>
  <si>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</si>
  <si>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</si>
  <si>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</si>
  <si>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</si>
  <si>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</si>
  <si>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</si>
  <si>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</si>
  <si>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</si>
  <si>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</si>
  <si>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</si>
  <si>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</si>
  <si>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</si>
  <si>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</si>
  <si>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</si>
  <si>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</si>
  <si>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四万十町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</si>
  <si>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</si>
  <si>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</si>
  <si>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</si>
  <si>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</si>
  <si>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</si>
  <si>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</si>
  <si>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</si>
  <si>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</si>
  <si>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</si>
  <si>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</si>
  <si>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</si>
  <si>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</si>
  <si>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</si>
  <si>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</si>
  <si>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</si>
  <si>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xml:space="preserve"> 整備が完了していることから、今後も維持管理を適正に行っていく。
　また、老朽化した機器等の更新には、国庫補助事業を活用し、町の財政負担を軽減しつつ、より確実な水処理を目指し、町民の生活環境の向上に努めていく。</t>
  </si>
  <si>
    <r>
      <t>　大正クリーンセンターの処理場および管路は整備済みであり、現在の主な支出は建設時の起債の償還と機器の修繕費が主となっている。経費回収率は前年度比で約13%の減となっており、収支不足は他会計からの繰入金に依存している。</t>
    </r>
    <r>
      <rPr>
        <sz val="11"/>
        <color theme="1"/>
        <rFont val="ＭＳ ゴシック"/>
      </rPr>
      <t>そのため、令和７年度に実施する経営戦略策定業務により料金の改定や処理費の削減等検討していく。
　今後も老朽化した機器の更新が必要となるが、使用料収入の増加は見込まれない事から、国庫補助（ストックマネジメント事業）等を活用し調査分析を実施する予定である。調査結果によっては新たな修繕や更新等が発生する可能性があるため修繕費用負担の平準化や修繕等の費用を見込んだ料金改定が必要となってくる。
　施設利用率、水洗化率の効率性は平均値を上回っている状況である。</t>
    </r>
    <rPh sb="113" eb="115">
      <t>レイワ</t>
    </rPh>
    <rPh sb="116" eb="118">
      <t>ネンド</t>
    </rPh>
    <rPh sb="119" eb="121">
      <t>ジッシ</t>
    </rPh>
    <rPh sb="123" eb="125">
      <t>ケイエイ</t>
    </rPh>
    <rPh sb="125" eb="127">
      <t>センリャク</t>
    </rPh>
    <rPh sb="127" eb="129">
      <t>サクテイ</t>
    </rPh>
    <rPh sb="129" eb="131">
      <t>ギョウム</t>
    </rPh>
    <rPh sb="134" eb="136">
      <t>リョウキン</t>
    </rPh>
    <rPh sb="137" eb="139">
      <t>カイテイ</t>
    </rPh>
    <rPh sb="140" eb="143">
      <t>ショリヒ</t>
    </rPh>
    <rPh sb="144" eb="147">
      <t>サクゲントウ</t>
    </rPh>
    <rPh sb="147" eb="149">
      <t>ケントウ</t>
    </rPh>
    <phoneticPr fontId="1"/>
  </si>
  <si>
    <r>
      <t xml:space="preserve"> 大正クリーンセンターは平成１４年４月より稼働しているが、近年設備の不具合が徐々に発生している。水処理の要となる機器類については、早急に対応する必要があるため、町単独費で交換・修繕を行っている。しかしながら、経年劣化や老朽化が進行しており突発的に機器が作動しなくなる恐れがある。
　そのため、</t>
    </r>
    <r>
      <rPr>
        <sz val="11"/>
        <color theme="1"/>
        <rFont val="ＭＳ ゴシック"/>
      </rPr>
      <t>令和８年度を目処にストックマネジメント手法を用いて最適化構想を策定し、計画的に機器の更新・修繕・交換を行っていく予定である。</t>
    </r>
    <rPh sb="146" eb="148">
      <t>レイワ</t>
    </rPh>
    <rPh sb="149" eb="151">
      <t>ネンド</t>
    </rPh>
    <rPh sb="152" eb="154">
      <t>メド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</si>
</sst>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c:v>
                </c:pt>
                <c:pt idx="1">
                  <c:v>65.75</c:v>
                </c:pt>
                <c:pt idx="2">
                  <c:v>65.75</c:v>
                </c:pt>
                <c:pt idx="3">
                  <c:v>62.25</c:v>
                </c:pt>
                <c:pt idx="4">
                  <c:v>59.5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96.88</c:v>
                </c:pt>
                <c:pt idx="1">
                  <c:v>97.32</c:v>
                </c:pt>
                <c:pt idx="2">
                  <c:v>98.76</c:v>
                </c:pt>
                <c:pt idx="3">
                  <c:v>98.71</c:v>
                </c:pt>
                <c:pt idx="4">
                  <c:v>99.16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98.2</c:v>
                </c:pt>
                <c:pt idx="1">
                  <c:v>97.93</c:v>
                </c:pt>
                <c:pt idx="2">
                  <c:v>92.22</c:v>
                </c:pt>
                <c:pt idx="3">
                  <c:v>85.52</c:v>
                </c:pt>
                <c:pt idx="4">
                  <c:v>85.84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64.47</c:v>
                </c:pt>
                <c:pt idx="1">
                  <c:v>85.07</c:v>
                </c:pt>
                <c:pt idx="2">
                  <c:v>80.53</c:v>
                </c:pt>
                <c:pt idx="3">
                  <c:v>59.02</c:v>
                </c:pt>
                <c:pt idx="4">
                  <c:v>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240.84</c:v>
                </c:pt>
                <c:pt idx="1">
                  <c:v>186.66</c:v>
                </c:pt>
                <c:pt idx="2">
                  <c:v>196.16</c:v>
                </c:pt>
                <c:pt idx="3">
                  <c:v>267.64999999999998</c:v>
                </c:pt>
                <c:pt idx="4">
                  <c:v>315.76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四万十町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15398</v>
      </c>
      <c r="AM8" s="21"/>
      <c r="AN8" s="21"/>
      <c r="AO8" s="21"/>
      <c r="AP8" s="21"/>
      <c r="AQ8" s="21"/>
      <c r="AR8" s="21"/>
      <c r="AS8" s="21"/>
      <c r="AT8" s="7">
        <f>データ!T6</f>
        <v>642.28</v>
      </c>
      <c r="AU8" s="7"/>
      <c r="AV8" s="7"/>
      <c r="AW8" s="7"/>
      <c r="AX8" s="7"/>
      <c r="AY8" s="7"/>
      <c r="AZ8" s="7"/>
      <c r="BA8" s="7"/>
      <c r="BB8" s="7">
        <f>データ!U6</f>
        <v>23.97</v>
      </c>
      <c r="BC8" s="7"/>
      <c r="BD8" s="7"/>
      <c r="BE8" s="7"/>
      <c r="BF8" s="7"/>
      <c r="BG8" s="7"/>
      <c r="BH8" s="7"/>
      <c r="BI8" s="7"/>
      <c r="BJ8" s="3"/>
      <c r="BK8" s="3"/>
      <c r="BL8" s="27" t="s">
        <v>16</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5.46</v>
      </c>
      <c r="Q10" s="7"/>
      <c r="R10" s="7"/>
      <c r="S10" s="7"/>
      <c r="T10" s="7"/>
      <c r="U10" s="7"/>
      <c r="V10" s="7"/>
      <c r="W10" s="7">
        <f>データ!Q6</f>
        <v>95.99</v>
      </c>
      <c r="X10" s="7"/>
      <c r="Y10" s="7"/>
      <c r="Z10" s="7"/>
      <c r="AA10" s="7"/>
      <c r="AB10" s="7"/>
      <c r="AC10" s="7"/>
      <c r="AD10" s="21">
        <f>データ!R6</f>
        <v>2610</v>
      </c>
      <c r="AE10" s="21"/>
      <c r="AF10" s="21"/>
      <c r="AG10" s="21"/>
      <c r="AH10" s="21"/>
      <c r="AI10" s="21"/>
      <c r="AJ10" s="21"/>
      <c r="AK10" s="2"/>
      <c r="AL10" s="21">
        <f>データ!V6</f>
        <v>830</v>
      </c>
      <c r="AM10" s="21"/>
      <c r="AN10" s="21"/>
      <c r="AO10" s="21"/>
      <c r="AP10" s="21"/>
      <c r="AQ10" s="21"/>
      <c r="AR10" s="21"/>
      <c r="AS10" s="21"/>
      <c r="AT10" s="7">
        <f>データ!W6</f>
        <v>0.44</v>
      </c>
      <c r="AU10" s="7"/>
      <c r="AV10" s="7"/>
      <c r="AW10" s="7"/>
      <c r="AX10" s="7"/>
      <c r="AY10" s="7"/>
      <c r="AZ10" s="7"/>
      <c r="BA10" s="7"/>
      <c r="BB10" s="7">
        <f>データ!X6</f>
        <v>1886.36</v>
      </c>
      <c r="BC10" s="7"/>
      <c r="BD10" s="7"/>
      <c r="BE10" s="7"/>
      <c r="BF10" s="7"/>
      <c r="BG10" s="7"/>
      <c r="BH10" s="7"/>
      <c r="BI10" s="7"/>
      <c r="BJ10" s="2"/>
      <c r="BK10" s="2"/>
      <c r="BL10" s="29" t="s">
        <v>37</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【1,156.82】</v>
      </c>
      <c r="I86" s="12" t="str">
        <f>データ!CA6</f>
        <v>【75.33】</v>
      </c>
      <c r="J86" s="12" t="str">
        <f>データ!CL6</f>
        <v>【215.73】</v>
      </c>
      <c r="K86" s="12" t="str">
        <f>データ!CW6</f>
        <v>【43.28】</v>
      </c>
      <c r="L86" s="12" t="str">
        <f>データ!DH6</f>
        <v>【86.21】</v>
      </c>
      <c r="M86" s="12" t="s">
        <v>39</v>
      </c>
      <c r="N86" s="12" t="s">
        <v>39</v>
      </c>
      <c r="O86" s="12" t="str">
        <f>データ!EO6</f>
        <v>【0.11】</v>
      </c>
    </row>
  </sheetData>
  <sheetProtection algorithmName="SHA-512" hashValue="5sMBMAQqCIXMsPw3vDLMZ4oNyl6usQhfVV+IDhicgjpAigcfmRnDa+W/1SqKquPcCSfMZUMqcfaXj5rQSkdaOQ==" saltValue="jlunGPXQP0rvmFD0vGLXG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21</v>
      </c>
      <c r="B3" s="64" t="s">
        <v>2</v>
      </c>
      <c r="C3" s="64" t="s">
        <v>59</v>
      </c>
      <c r="D3" s="64" t="s">
        <v>60</v>
      </c>
      <c r="E3" s="64" t="s">
        <v>7</v>
      </c>
      <c r="F3" s="64" t="s">
        <v>6</v>
      </c>
      <c r="G3" s="64" t="s">
        <v>28</v>
      </c>
      <c r="H3" s="70" t="s">
        <v>56</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61</v>
      </c>
      <c r="B4" s="65"/>
      <c r="C4" s="65"/>
      <c r="D4" s="65"/>
      <c r="E4" s="65"/>
      <c r="F4" s="65"/>
      <c r="G4" s="65"/>
      <c r="H4" s="71"/>
      <c r="I4" s="74"/>
      <c r="J4" s="74"/>
      <c r="K4" s="74"/>
      <c r="L4" s="74"/>
      <c r="M4" s="74"/>
      <c r="N4" s="74"/>
      <c r="O4" s="74"/>
      <c r="P4" s="74"/>
      <c r="Q4" s="74"/>
      <c r="R4" s="74"/>
      <c r="S4" s="74"/>
      <c r="T4" s="74"/>
      <c r="U4" s="74"/>
      <c r="V4" s="74"/>
      <c r="W4" s="74"/>
      <c r="X4" s="79"/>
      <c r="Y4" s="82" t="s">
        <v>27</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c r="A5" s="62" t="s">
        <v>70</v>
      </c>
      <c r="B5" s="66"/>
      <c r="C5" s="66"/>
      <c r="D5" s="66"/>
      <c r="E5" s="66"/>
      <c r="F5" s="66"/>
      <c r="G5" s="66"/>
      <c r="H5" s="72" t="s">
        <v>58</v>
      </c>
      <c r="I5" s="72" t="s">
        <v>71</v>
      </c>
      <c r="J5" s="72" t="s">
        <v>72</v>
      </c>
      <c r="K5" s="72" t="s">
        <v>73</v>
      </c>
      <c r="L5" s="72" t="s">
        <v>74</v>
      </c>
      <c r="M5" s="72" t="s">
        <v>8</v>
      </c>
      <c r="N5" s="72" t="s">
        <v>75</v>
      </c>
      <c r="O5" s="72" t="s">
        <v>76</v>
      </c>
      <c r="P5" s="72" t="s">
        <v>77</v>
      </c>
      <c r="Q5" s="72" t="s">
        <v>78</v>
      </c>
      <c r="R5" s="72" t="s">
        <v>79</v>
      </c>
      <c r="S5" s="72" t="s">
        <v>80</v>
      </c>
      <c r="T5" s="72" t="s">
        <v>81</v>
      </c>
      <c r="U5" s="72" t="s">
        <v>64</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45</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5" s="61" customFormat="1">
      <c r="A6" s="62" t="s">
        <v>96</v>
      </c>
      <c r="B6" s="67">
        <f t="shared" ref="B6:X6" si="1">B7</f>
        <v>2023</v>
      </c>
      <c r="C6" s="67">
        <f t="shared" si="1"/>
        <v>394122</v>
      </c>
      <c r="D6" s="67">
        <f t="shared" si="1"/>
        <v>47</v>
      </c>
      <c r="E6" s="67">
        <f t="shared" si="1"/>
        <v>17</v>
      </c>
      <c r="F6" s="67">
        <f t="shared" si="1"/>
        <v>4</v>
      </c>
      <c r="G6" s="67">
        <f t="shared" si="1"/>
        <v>0</v>
      </c>
      <c r="H6" s="67" t="str">
        <f t="shared" si="1"/>
        <v>高知県　四万十町</v>
      </c>
      <c r="I6" s="67" t="str">
        <f t="shared" si="1"/>
        <v>法非適用</v>
      </c>
      <c r="J6" s="67" t="str">
        <f t="shared" si="1"/>
        <v>下水道事業</v>
      </c>
      <c r="K6" s="67" t="str">
        <f t="shared" si="1"/>
        <v>特定環境保全公共下水道</v>
      </c>
      <c r="L6" s="67" t="str">
        <f t="shared" si="1"/>
        <v>D2</v>
      </c>
      <c r="M6" s="67" t="str">
        <f t="shared" si="1"/>
        <v>非設置</v>
      </c>
      <c r="N6" s="75" t="str">
        <f t="shared" si="1"/>
        <v>-</v>
      </c>
      <c r="O6" s="75" t="str">
        <f t="shared" si="1"/>
        <v>該当数値なし</v>
      </c>
      <c r="P6" s="75">
        <f t="shared" si="1"/>
        <v>5.46</v>
      </c>
      <c r="Q6" s="75">
        <f t="shared" si="1"/>
        <v>95.99</v>
      </c>
      <c r="R6" s="75">
        <f t="shared" si="1"/>
        <v>2610</v>
      </c>
      <c r="S6" s="75">
        <f t="shared" si="1"/>
        <v>15398</v>
      </c>
      <c r="T6" s="75">
        <f t="shared" si="1"/>
        <v>642.28</v>
      </c>
      <c r="U6" s="75">
        <f t="shared" si="1"/>
        <v>23.97</v>
      </c>
      <c r="V6" s="75">
        <f t="shared" si="1"/>
        <v>830</v>
      </c>
      <c r="W6" s="75">
        <f t="shared" si="1"/>
        <v>0.44</v>
      </c>
      <c r="X6" s="75">
        <f t="shared" si="1"/>
        <v>1886.36</v>
      </c>
      <c r="Y6" s="83">
        <f t="shared" ref="Y6:AH6" si="2">IF(Y7="",NA(),Y7)</f>
        <v>98.2</v>
      </c>
      <c r="Z6" s="83">
        <f t="shared" si="2"/>
        <v>97.93</v>
      </c>
      <c r="AA6" s="83">
        <f t="shared" si="2"/>
        <v>92.22</v>
      </c>
      <c r="AB6" s="83">
        <f t="shared" si="2"/>
        <v>85.52</v>
      </c>
      <c r="AC6" s="83">
        <f t="shared" si="2"/>
        <v>85.84</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1206.79</v>
      </c>
      <c r="BL6" s="83">
        <f t="shared" si="5"/>
        <v>1258.43</v>
      </c>
      <c r="BM6" s="83">
        <f t="shared" si="5"/>
        <v>1163.75</v>
      </c>
      <c r="BN6" s="83">
        <f t="shared" si="5"/>
        <v>1195.47</v>
      </c>
      <c r="BO6" s="83">
        <f t="shared" si="5"/>
        <v>1168.69</v>
      </c>
      <c r="BP6" s="75" t="str">
        <f>IF(BP7="","",IF(BP7="-","【-】","【"&amp;SUBSTITUTE(TEXT(BP7,"#,##0.00"),"-","△")&amp;"】"))</f>
        <v>【1,156.82】</v>
      </c>
      <c r="BQ6" s="83">
        <f t="shared" ref="BQ6:BZ6" si="6">IF(BQ7="",NA(),BQ7)</f>
        <v>64.47</v>
      </c>
      <c r="BR6" s="83">
        <f t="shared" si="6"/>
        <v>85.07</v>
      </c>
      <c r="BS6" s="83">
        <f t="shared" si="6"/>
        <v>80.53</v>
      </c>
      <c r="BT6" s="83">
        <f t="shared" si="6"/>
        <v>59.02</v>
      </c>
      <c r="BU6" s="83">
        <f t="shared" si="6"/>
        <v>46</v>
      </c>
      <c r="BV6" s="83">
        <f t="shared" si="6"/>
        <v>71.84</v>
      </c>
      <c r="BW6" s="83">
        <f t="shared" si="6"/>
        <v>73.36</v>
      </c>
      <c r="BX6" s="83">
        <f t="shared" si="6"/>
        <v>72.599999999999994</v>
      </c>
      <c r="BY6" s="83">
        <f t="shared" si="6"/>
        <v>69.430000000000007</v>
      </c>
      <c r="BZ6" s="83">
        <f t="shared" si="6"/>
        <v>70.709999999999994</v>
      </c>
      <c r="CA6" s="75" t="str">
        <f>IF(CA7="","",IF(CA7="-","【-】","【"&amp;SUBSTITUTE(TEXT(CA7,"#,##0.00"),"-","△")&amp;"】"))</f>
        <v>【75.33】</v>
      </c>
      <c r="CB6" s="83">
        <f t="shared" ref="CB6:CK6" si="7">IF(CB7="",NA(),CB7)</f>
        <v>240.84</v>
      </c>
      <c r="CC6" s="83">
        <f t="shared" si="7"/>
        <v>186.66</v>
      </c>
      <c r="CD6" s="83">
        <f t="shared" si="7"/>
        <v>196.16</v>
      </c>
      <c r="CE6" s="83">
        <f t="shared" si="7"/>
        <v>267.64999999999998</v>
      </c>
      <c r="CF6" s="83">
        <f t="shared" si="7"/>
        <v>315.76</v>
      </c>
      <c r="CG6" s="83">
        <f t="shared" si="7"/>
        <v>228.47</v>
      </c>
      <c r="CH6" s="83">
        <f t="shared" si="7"/>
        <v>224.88</v>
      </c>
      <c r="CI6" s="83">
        <f t="shared" si="7"/>
        <v>228.64</v>
      </c>
      <c r="CJ6" s="83">
        <f t="shared" si="7"/>
        <v>239.46</v>
      </c>
      <c r="CK6" s="83">
        <f t="shared" si="7"/>
        <v>233.15</v>
      </c>
      <c r="CL6" s="75" t="str">
        <f>IF(CL7="","",IF(CL7="-","【-】","【"&amp;SUBSTITUTE(TEXT(CL7,"#,##0.00"),"-","△")&amp;"】"))</f>
        <v>【215.73】</v>
      </c>
      <c r="CM6" s="83">
        <f t="shared" ref="CM6:CV6" si="8">IF(CM7="",NA(),CM7)</f>
        <v>70</v>
      </c>
      <c r="CN6" s="83">
        <f t="shared" si="8"/>
        <v>65.75</v>
      </c>
      <c r="CO6" s="83">
        <f t="shared" si="8"/>
        <v>65.75</v>
      </c>
      <c r="CP6" s="83">
        <f t="shared" si="8"/>
        <v>62.25</v>
      </c>
      <c r="CQ6" s="83">
        <f t="shared" si="8"/>
        <v>59.5</v>
      </c>
      <c r="CR6" s="83">
        <f t="shared" si="8"/>
        <v>42.47</v>
      </c>
      <c r="CS6" s="83">
        <f t="shared" si="8"/>
        <v>42.4</v>
      </c>
      <c r="CT6" s="83">
        <f t="shared" si="8"/>
        <v>42.28</v>
      </c>
      <c r="CU6" s="83">
        <f t="shared" si="8"/>
        <v>41.06</v>
      </c>
      <c r="CV6" s="83">
        <f t="shared" si="8"/>
        <v>42.09</v>
      </c>
      <c r="CW6" s="75" t="str">
        <f>IF(CW7="","",IF(CW7="-","【-】","【"&amp;SUBSTITUTE(TEXT(CW7,"#,##0.00"),"-","△")&amp;"】"))</f>
        <v>【43.28】</v>
      </c>
      <c r="CX6" s="83">
        <f t="shared" ref="CX6:DG6" si="9">IF(CX7="",NA(),CX7)</f>
        <v>96.88</v>
      </c>
      <c r="CY6" s="83">
        <f t="shared" si="9"/>
        <v>97.32</v>
      </c>
      <c r="CZ6" s="83">
        <f t="shared" si="9"/>
        <v>98.76</v>
      </c>
      <c r="DA6" s="83">
        <f t="shared" si="9"/>
        <v>98.71</v>
      </c>
      <c r="DB6" s="83">
        <f t="shared" si="9"/>
        <v>99.16</v>
      </c>
      <c r="DC6" s="83">
        <f t="shared" si="9"/>
        <v>83.75</v>
      </c>
      <c r="DD6" s="83">
        <f t="shared" si="9"/>
        <v>84.19</v>
      </c>
      <c r="DE6" s="83">
        <f t="shared" si="9"/>
        <v>84.34</v>
      </c>
      <c r="DF6" s="83">
        <f t="shared" si="9"/>
        <v>84.34</v>
      </c>
      <c r="DG6" s="83">
        <f t="shared" si="9"/>
        <v>84.73</v>
      </c>
      <c r="DH6" s="75" t="str">
        <f>IF(DH7="","",IF(DH7="-","【-】","【"&amp;SUBSTITUTE(TEXT(DH7,"#,##0.00"),"-","△")&amp;"】"))</f>
        <v>【86.21】</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0.36</v>
      </c>
      <c r="EK6" s="83">
        <f t="shared" si="12"/>
        <v>0.39</v>
      </c>
      <c r="EL6" s="83">
        <f t="shared" si="12"/>
        <v>0.1</v>
      </c>
      <c r="EM6" s="83">
        <f t="shared" si="12"/>
        <v>8.e-002</v>
      </c>
      <c r="EN6" s="83">
        <f t="shared" si="12"/>
        <v>6.e-002</v>
      </c>
      <c r="EO6" s="75" t="str">
        <f>IF(EO7="","",IF(EO7="-","【-】","【"&amp;SUBSTITUTE(TEXT(EO7,"#,##0.00"),"-","△")&amp;"】"))</f>
        <v>【0.11】</v>
      </c>
    </row>
    <row r="7" spans="1:145" s="61" customFormat="1">
      <c r="A7" s="62"/>
      <c r="B7" s="68">
        <v>2023</v>
      </c>
      <c r="C7" s="68">
        <v>394122</v>
      </c>
      <c r="D7" s="68">
        <v>47</v>
      </c>
      <c r="E7" s="68">
        <v>17</v>
      </c>
      <c r="F7" s="68">
        <v>4</v>
      </c>
      <c r="G7" s="68">
        <v>0</v>
      </c>
      <c r="H7" s="68" t="s">
        <v>97</v>
      </c>
      <c r="I7" s="68" t="s">
        <v>98</v>
      </c>
      <c r="J7" s="68" t="s">
        <v>99</v>
      </c>
      <c r="K7" s="68" t="s">
        <v>15</v>
      </c>
      <c r="L7" s="68" t="s">
        <v>100</v>
      </c>
      <c r="M7" s="68" t="s">
        <v>101</v>
      </c>
      <c r="N7" s="76" t="s">
        <v>39</v>
      </c>
      <c r="O7" s="76" t="s">
        <v>102</v>
      </c>
      <c r="P7" s="76">
        <v>5.46</v>
      </c>
      <c r="Q7" s="76">
        <v>95.99</v>
      </c>
      <c r="R7" s="76">
        <v>2610</v>
      </c>
      <c r="S7" s="76">
        <v>15398</v>
      </c>
      <c r="T7" s="76">
        <v>642.28</v>
      </c>
      <c r="U7" s="76">
        <v>23.97</v>
      </c>
      <c r="V7" s="76">
        <v>830</v>
      </c>
      <c r="W7" s="76">
        <v>0.44</v>
      </c>
      <c r="X7" s="76">
        <v>1886.36</v>
      </c>
      <c r="Y7" s="76">
        <v>98.2</v>
      </c>
      <c r="Z7" s="76">
        <v>97.93</v>
      </c>
      <c r="AA7" s="76">
        <v>92.22</v>
      </c>
      <c r="AB7" s="76">
        <v>85.52</v>
      </c>
      <c r="AC7" s="76">
        <v>85.84</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1206.79</v>
      </c>
      <c r="BL7" s="76">
        <v>1258.43</v>
      </c>
      <c r="BM7" s="76">
        <v>1163.75</v>
      </c>
      <c r="BN7" s="76">
        <v>1195.47</v>
      </c>
      <c r="BO7" s="76">
        <v>1168.69</v>
      </c>
      <c r="BP7" s="76">
        <v>1156.82</v>
      </c>
      <c r="BQ7" s="76">
        <v>64.47</v>
      </c>
      <c r="BR7" s="76">
        <v>85.07</v>
      </c>
      <c r="BS7" s="76">
        <v>80.53</v>
      </c>
      <c r="BT7" s="76">
        <v>59.02</v>
      </c>
      <c r="BU7" s="76">
        <v>46</v>
      </c>
      <c r="BV7" s="76">
        <v>71.84</v>
      </c>
      <c r="BW7" s="76">
        <v>73.36</v>
      </c>
      <c r="BX7" s="76">
        <v>72.599999999999994</v>
      </c>
      <c r="BY7" s="76">
        <v>69.430000000000007</v>
      </c>
      <c r="BZ7" s="76">
        <v>70.709999999999994</v>
      </c>
      <c r="CA7" s="76">
        <v>75.33</v>
      </c>
      <c r="CB7" s="76">
        <v>240.84</v>
      </c>
      <c r="CC7" s="76">
        <v>186.66</v>
      </c>
      <c r="CD7" s="76">
        <v>196.16</v>
      </c>
      <c r="CE7" s="76">
        <v>267.64999999999998</v>
      </c>
      <c r="CF7" s="76">
        <v>315.76</v>
      </c>
      <c r="CG7" s="76">
        <v>228.47</v>
      </c>
      <c r="CH7" s="76">
        <v>224.88</v>
      </c>
      <c r="CI7" s="76">
        <v>228.64</v>
      </c>
      <c r="CJ7" s="76">
        <v>239.46</v>
      </c>
      <c r="CK7" s="76">
        <v>233.15</v>
      </c>
      <c r="CL7" s="76">
        <v>215.73</v>
      </c>
      <c r="CM7" s="76">
        <v>70</v>
      </c>
      <c r="CN7" s="76">
        <v>65.75</v>
      </c>
      <c r="CO7" s="76">
        <v>65.75</v>
      </c>
      <c r="CP7" s="76">
        <v>62.25</v>
      </c>
      <c r="CQ7" s="76">
        <v>59.5</v>
      </c>
      <c r="CR7" s="76">
        <v>42.47</v>
      </c>
      <c r="CS7" s="76">
        <v>42.4</v>
      </c>
      <c r="CT7" s="76">
        <v>42.28</v>
      </c>
      <c r="CU7" s="76">
        <v>41.06</v>
      </c>
      <c r="CV7" s="76">
        <v>42.09</v>
      </c>
      <c r="CW7" s="76">
        <v>43.28</v>
      </c>
      <c r="CX7" s="76">
        <v>96.88</v>
      </c>
      <c r="CY7" s="76">
        <v>97.32</v>
      </c>
      <c r="CZ7" s="76">
        <v>98.76</v>
      </c>
      <c r="DA7" s="76">
        <v>98.71</v>
      </c>
      <c r="DB7" s="76">
        <v>99.16</v>
      </c>
      <c r="DC7" s="76">
        <v>83.75</v>
      </c>
      <c r="DD7" s="76">
        <v>84.19</v>
      </c>
      <c r="DE7" s="76">
        <v>84.34</v>
      </c>
      <c r="DF7" s="76">
        <v>84.34</v>
      </c>
      <c r="DG7" s="76">
        <v>84.73</v>
      </c>
      <c r="DH7" s="76">
        <v>86.21</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0.36</v>
      </c>
      <c r="EK7" s="76">
        <v>0.39</v>
      </c>
      <c r="EL7" s="76">
        <v>0.1</v>
      </c>
      <c r="EM7" s="76">
        <v>8.e-002</v>
      </c>
      <c r="EN7" s="76">
        <v>6.e-002</v>
      </c>
      <c r="EO7" s="76">
        <v>0.11</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dcterms:created xsi:type="dcterms:W3CDTF">2025-01-24T07:31:58Z</dcterms:created>
  <dcterms:modified xsi:type="dcterms:W3CDTF">2025-03-03T23:59:14Z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2025-03-03T23:59:14Z</vt:filetime>
  </property>
</Properties>
</file>