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mp8HgNOssgf4rfQaofaaBRL7hAKySrIvGFjA8bzT4fIugamLsINbFUiswagsy3xiGIpt/P0yGZw80xevg4sPQ==" workbookSaltValue="+NaHFYQR7afVTPp78gUQug==" workbookSpinCount="100000"/>
  <bookViews>
    <workbookView xWindow="3915" yWindow="735" windowWidth="24480" windowHeight="1509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<sst xmlns="http://schemas.openxmlformats.org/spreadsheetml/2006/main" xmlns:r="http://schemas.openxmlformats.org/officeDocument/2006/relationships" count="116" uniqueCount="116">
  <si>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</si>
  <si>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</si>
  <si>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</si>
  <si>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</si>
  <si>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</si>
  <si>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</si>
  <si>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</si>
  <si>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</si>
  <si>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</si>
  <si>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</si>
  <si>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</si>
  <si>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</si>
  <si>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</si>
  <si>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</si>
  <si>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</si>
  <si>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</si>
  <si>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</si>
  <si>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</si>
  <si>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</si>
  <si>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</si>
  <si>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</si>
  <si>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</si>
  <si>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</si>
  <si>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</si>
  <si>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</si>
  <si>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</si>
  <si>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</si>
  <si>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</si>
  <si>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</si>
  <si>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</si>
  <si>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</si>
  <si>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</si>
  <si>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</si>
  <si>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</si>
  <si>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</si>
  <si>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</si>
  <si>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</si>
  <si>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</si>
  <si>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</si>
  <si>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</si>
  <si>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</si>
  <si>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</si>
  <si>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</si>
  <si>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</si>
  <si>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</si>
  <si>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</si>
  <si>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</si>
  <si>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</si>
  <si>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</si>
  <si>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</si>
  <si>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</si>
  <si>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</si>
  <si>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</si>
  <si>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</si>
  <si>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</si>
  <si>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</si>
  <si>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</si>
  <si>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</si>
  <si>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</si>
  <si>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</si>
  <si>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</si>
  <si>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</si>
  <si>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</si>
  <si>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</si>
  <si>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</si>
  <si>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</si>
  <si>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</si>
  <si>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</si>
  <si>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</si>
  <si>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</si>
  <si>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</si>
  <si>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</si>
  <si>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</si>
  <si>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</si>
  <si>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</si>
  <si>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</si>
  <si>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</si>
  <si>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</si>
  <si>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</si>
  <si>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</si>
  <si>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</si>
  <si>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</si>
  <si>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</si>
  <si>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</si>
  <si>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</si>
  <si>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</si>
  <si>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</si>
  <si>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</si>
  <si>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</si>
  <si>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</si>
  <si>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</si>
  <si>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</si>
  <si>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</si>
  <si>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</si>
  <si>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</si>
  <si>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</si>
  <si>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　四万十町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</si>
  <si>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</si>
  <si>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</si>
  <si>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</si>
  <si>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</si>
  <si>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</si>
  <si>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</si>
  <si>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</si>
  <si>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</si>
  <si>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</si>
  <si>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</si>
  <si>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</si>
  <si>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</si>
  <si>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</si>
  <si>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</si>
  <si>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</si>
  <si>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</si>
  <si>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四万十町の農業集落排水施設は２か所あり、２か所とも処理場および管路は整備済みである。現在の主な支出は建設時の起債の償還と機器の修繕費が主となっている。
　今後は老朽化した機器の更新が必要であるが、使用料収入の増加は見込まれない事から、国庫補助事業（農山漁村地域整備交付金）を活用しての整備計画策定や修繕が必要となってくると考える。
　令和３年度以降は機器の修繕が必要となっており、汚水処理原価が高くなり、経費回収率も減少している。収支不足は他会計からの繰入金に依存しており、今後も修繕が多くなってくることから、料金改定を視野に入れた見直しが必要と言える。</t>
  </si>
  <si>
    <t>　面的整備が完了していることから、今後も維持管理を適正に行っていくとともに、より一層の経営の健全化に取り組んでいく必要がある。
　また、施設の最適化構想を基に老朽化した機器等の更新や点検修繕を適切に実施し、より確実な水処理を目指し、町民の生活環境の向上に努めていく。</t>
  </si>
  <si>
    <r>
      <t>　町内の農業集落排水施設は宮内地区が平成１３年より、江師地区が平成９年より稼働しているが、近年設備の不具合が徐々に発生している。水処理の要となるポンプやブロア類については、町の単独費で修繕・交換をしているが、機器類の老朽化により突発的に機器が作動しなくなる恐れがある。
　そのため令和元年度に策定した最適整備構想</t>
    </r>
    <r>
      <rPr>
        <sz val="11"/>
        <color theme="1"/>
        <rFont val="ＭＳ ゴシック"/>
      </rPr>
      <t>（令和2年～令和41年の計画）をもとに、計画的に修繕・交換等を行い機器の更新を行っていく予定である。</t>
    </r>
    <rPh sb="157" eb="159">
      <t>レイワ</t>
    </rPh>
    <rPh sb="160" eb="161">
      <t>ネン</t>
    </rPh>
    <rPh sb="162" eb="164">
      <t>レイワ</t>
    </rPh>
    <rPh sb="166" eb="167">
      <t>ネン</t>
    </rPh>
    <rPh sb="168" eb="170">
      <t>ケイカク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</si>
</sst>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35.96</c:v>
                </c:pt>
                <c:pt idx="1">
                  <c:v>35.96</c:v>
                </c:pt>
                <c:pt idx="2">
                  <c:v>35.96</c:v>
                </c:pt>
                <c:pt idx="3">
                  <c:v>35.96</c:v>
                </c:pt>
                <c:pt idx="4">
                  <c:v>43.82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86.87</c:v>
                </c:pt>
                <c:pt idx="1">
                  <c:v>80.63</c:v>
                </c:pt>
                <c:pt idx="2">
                  <c:v>76.47</c:v>
                </c:pt>
                <c:pt idx="3">
                  <c:v>76.47</c:v>
                </c:pt>
                <c:pt idx="4">
                  <c:v>86.6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94.7</c:v>
                </c:pt>
                <c:pt idx="3">
                  <c:v>86.86</c:v>
                </c:pt>
                <c:pt idx="4">
                  <c:v>94.86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41.06</c:v>
                </c:pt>
                <c:pt idx="1">
                  <c:v>72.22</c:v>
                </c:pt>
                <c:pt idx="2">
                  <c:v>44.38</c:v>
                </c:pt>
                <c:pt idx="3">
                  <c:v>40.08</c:v>
                </c:pt>
                <c:pt idx="4">
                  <c:v>29.4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203.57</c:v>
                </c:pt>
                <c:pt idx="1">
                  <c:v>119.35</c:v>
                </c:pt>
                <c:pt idx="2">
                  <c:v>208.91</c:v>
                </c:pt>
                <c:pt idx="3">
                  <c:v>231.71</c:v>
                </c:pt>
                <c:pt idx="4">
                  <c:v>292.08999999999997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四万十町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15398</v>
      </c>
      <c r="AM8" s="21"/>
      <c r="AN8" s="21"/>
      <c r="AO8" s="21"/>
      <c r="AP8" s="21"/>
      <c r="AQ8" s="21"/>
      <c r="AR8" s="21"/>
      <c r="AS8" s="21"/>
      <c r="AT8" s="7">
        <f>データ!T6</f>
        <v>642.28</v>
      </c>
      <c r="AU8" s="7"/>
      <c r="AV8" s="7"/>
      <c r="AW8" s="7"/>
      <c r="AX8" s="7"/>
      <c r="AY8" s="7"/>
      <c r="AZ8" s="7"/>
      <c r="BA8" s="7"/>
      <c r="BB8" s="7">
        <f>データ!U6</f>
        <v>23.97</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1.91</v>
      </c>
      <c r="Q10" s="7"/>
      <c r="R10" s="7"/>
      <c r="S10" s="7"/>
      <c r="T10" s="7"/>
      <c r="U10" s="7"/>
      <c r="V10" s="7"/>
      <c r="W10" s="7">
        <f>データ!Q6</f>
        <v>97</v>
      </c>
      <c r="X10" s="7"/>
      <c r="Y10" s="7"/>
      <c r="Z10" s="7"/>
      <c r="AA10" s="7"/>
      <c r="AB10" s="7"/>
      <c r="AC10" s="7"/>
      <c r="AD10" s="21">
        <f>データ!R6</f>
        <v>2610</v>
      </c>
      <c r="AE10" s="21"/>
      <c r="AF10" s="21"/>
      <c r="AG10" s="21"/>
      <c r="AH10" s="21"/>
      <c r="AI10" s="21"/>
      <c r="AJ10" s="21"/>
      <c r="AK10" s="2"/>
      <c r="AL10" s="21">
        <f>データ!V6</f>
        <v>291</v>
      </c>
      <c r="AM10" s="21"/>
      <c r="AN10" s="21"/>
      <c r="AO10" s="21"/>
      <c r="AP10" s="21"/>
      <c r="AQ10" s="21"/>
      <c r="AR10" s="21"/>
      <c r="AS10" s="21"/>
      <c r="AT10" s="7">
        <f>データ!W6</f>
        <v>0.24</v>
      </c>
      <c r="AU10" s="7"/>
      <c r="AV10" s="7"/>
      <c r="AW10" s="7"/>
      <c r="AX10" s="7"/>
      <c r="AY10" s="7"/>
      <c r="AZ10" s="7"/>
      <c r="BA10" s="7"/>
      <c r="BB10" s="7">
        <f>データ!X6</f>
        <v>1212.5</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115</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11</v>
      </c>
      <c r="J85" s="12" t="s">
        <v>49</v>
      </c>
      <c r="K85" s="12" t="s">
        <v>50</v>
      </c>
      <c r="L85" s="12" t="s">
        <v>4</v>
      </c>
      <c r="M85" s="12" t="s">
        <v>34</v>
      </c>
      <c r="N85" s="12" t="s">
        <v>51</v>
      </c>
      <c r="O85" s="12" t="s">
        <v>53</v>
      </c>
    </row>
    <row r="86" spans="1:78" hidden="1">
      <c r="B86" s="12"/>
      <c r="C86" s="12"/>
      <c r="D86" s="12"/>
      <c r="E86" s="12" t="str">
        <f>データ!AI6</f>
        <v/>
      </c>
      <c r="F86" s="12" t="s">
        <v>38</v>
      </c>
      <c r="G86" s="12" t="s">
        <v>38</v>
      </c>
      <c r="H86" s="12" t="str">
        <f>データ!BP6</f>
        <v>【785.10】</v>
      </c>
      <c r="I86" s="12" t="str">
        <f>データ!CA6</f>
        <v>【56.93】</v>
      </c>
      <c r="J86" s="12" t="str">
        <f>データ!CL6</f>
        <v>【271.15】</v>
      </c>
      <c r="K86" s="12" t="str">
        <f>データ!CW6</f>
        <v>【49.87】</v>
      </c>
      <c r="L86" s="12" t="str">
        <f>データ!DH6</f>
        <v>【87.54】</v>
      </c>
      <c r="M86" s="12" t="s">
        <v>38</v>
      </c>
      <c r="N86" s="12" t="s">
        <v>38</v>
      </c>
      <c r="O86" s="12" t="str">
        <f>データ!EO6</f>
        <v>【0.02】</v>
      </c>
    </row>
  </sheetData>
  <sheetProtection algorithmName="SHA-512" hashValue="jzdPPlLVOHI5qqFUna9MJ/d4zeNs79HTmzkS9LS8kpOak626H/QMD+XiEhXEctx9u9QWvqKRp3yfTO4duz2S8g==" saltValue="Hlqs+4sy/KHH1qB/FQyDy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2</v>
      </c>
      <c r="C3" s="64" t="s">
        <v>58</v>
      </c>
      <c r="D3" s="64" t="s">
        <v>59</v>
      </c>
      <c r="E3" s="64" t="s">
        <v>7</v>
      </c>
      <c r="F3" s="64" t="s">
        <v>6</v>
      </c>
      <c r="G3" s="64" t="s">
        <v>27</v>
      </c>
      <c r="H3" s="70" t="s">
        <v>55</v>
      </c>
      <c r="I3" s="73"/>
      <c r="J3" s="73"/>
      <c r="K3" s="73"/>
      <c r="L3" s="73"/>
      <c r="M3" s="73"/>
      <c r="N3" s="73"/>
      <c r="O3" s="73"/>
      <c r="P3" s="73"/>
      <c r="Q3" s="73"/>
      <c r="R3" s="73"/>
      <c r="S3" s="73"/>
      <c r="T3" s="73"/>
      <c r="U3" s="73"/>
      <c r="V3" s="73"/>
      <c r="W3" s="73"/>
      <c r="X3" s="78"/>
      <c r="Y3" s="81" t="s">
        <v>52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60</v>
      </c>
      <c r="B4" s="65"/>
      <c r="C4" s="65"/>
      <c r="D4" s="65"/>
      <c r="E4" s="65"/>
      <c r="F4" s="65"/>
      <c r="G4" s="65"/>
      <c r="H4" s="71"/>
      <c r="I4" s="74"/>
      <c r="J4" s="74"/>
      <c r="K4" s="74"/>
      <c r="L4" s="74"/>
      <c r="M4" s="74"/>
      <c r="N4" s="74"/>
      <c r="O4" s="74"/>
      <c r="P4" s="74"/>
      <c r="Q4" s="74"/>
      <c r="R4" s="74"/>
      <c r="S4" s="74"/>
      <c r="T4" s="74"/>
      <c r="U4" s="74"/>
      <c r="V4" s="74"/>
      <c r="W4" s="74"/>
      <c r="X4" s="79"/>
      <c r="Y4" s="82" t="s">
        <v>26</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62</v>
      </c>
      <c r="BG4" s="82"/>
      <c r="BH4" s="82"/>
      <c r="BI4" s="82"/>
      <c r="BJ4" s="82"/>
      <c r="BK4" s="82"/>
      <c r="BL4" s="82"/>
      <c r="BM4" s="82"/>
      <c r="BN4" s="82"/>
      <c r="BO4" s="82"/>
      <c r="BP4" s="82"/>
      <c r="BQ4" s="82" t="s">
        <v>0</v>
      </c>
      <c r="BR4" s="82"/>
      <c r="BS4" s="82"/>
      <c r="BT4" s="82"/>
      <c r="BU4" s="82"/>
      <c r="BV4" s="82"/>
      <c r="BW4" s="82"/>
      <c r="BX4" s="82"/>
      <c r="BY4" s="82"/>
      <c r="BZ4" s="82"/>
      <c r="CA4" s="82"/>
      <c r="CB4" s="82" t="s">
        <v>61</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c r="A5" s="62" t="s">
        <v>69</v>
      </c>
      <c r="B5" s="66"/>
      <c r="C5" s="66"/>
      <c r="D5" s="66"/>
      <c r="E5" s="66"/>
      <c r="F5" s="66"/>
      <c r="G5" s="66"/>
      <c r="H5" s="72" t="s">
        <v>57</v>
      </c>
      <c r="I5" s="72" t="s">
        <v>70</v>
      </c>
      <c r="J5" s="72" t="s">
        <v>71</v>
      </c>
      <c r="K5" s="72" t="s">
        <v>72</v>
      </c>
      <c r="L5" s="72" t="s">
        <v>73</v>
      </c>
      <c r="M5" s="72" t="s">
        <v>8</v>
      </c>
      <c r="N5" s="72" t="s">
        <v>74</v>
      </c>
      <c r="O5" s="72" t="s">
        <v>75</v>
      </c>
      <c r="P5" s="72" t="s">
        <v>76</v>
      </c>
      <c r="Q5" s="72" t="s">
        <v>77</v>
      </c>
      <c r="R5" s="72" t="s">
        <v>78</v>
      </c>
      <c r="S5" s="72" t="s">
        <v>79</v>
      </c>
      <c r="T5" s="72" t="s">
        <v>80</v>
      </c>
      <c r="U5" s="72" t="s">
        <v>63</v>
      </c>
      <c r="V5" s="72" t="s">
        <v>81</v>
      </c>
      <c r="W5" s="72" t="s">
        <v>82</v>
      </c>
      <c r="X5" s="72" t="s">
        <v>83</v>
      </c>
      <c r="Y5" s="72" t="s">
        <v>84</v>
      </c>
      <c r="Z5" s="72" t="s">
        <v>85</v>
      </c>
      <c r="AA5" s="72" t="s">
        <v>86</v>
      </c>
      <c r="AB5" s="72" t="s">
        <v>87</v>
      </c>
      <c r="AC5" s="72" t="s">
        <v>88</v>
      </c>
      <c r="AD5" s="72" t="s">
        <v>90</v>
      </c>
      <c r="AE5" s="72" t="s">
        <v>91</v>
      </c>
      <c r="AF5" s="72" t="s">
        <v>92</v>
      </c>
      <c r="AG5" s="72" t="s">
        <v>93</v>
      </c>
      <c r="AH5" s="72" t="s">
        <v>94</v>
      </c>
      <c r="AI5" s="72" t="s">
        <v>44</v>
      </c>
      <c r="AJ5" s="72" t="s">
        <v>84</v>
      </c>
      <c r="AK5" s="72" t="s">
        <v>85</v>
      </c>
      <c r="AL5" s="72" t="s">
        <v>86</v>
      </c>
      <c r="AM5" s="72" t="s">
        <v>87</v>
      </c>
      <c r="AN5" s="72" t="s">
        <v>88</v>
      </c>
      <c r="AO5" s="72" t="s">
        <v>90</v>
      </c>
      <c r="AP5" s="72" t="s">
        <v>91</v>
      </c>
      <c r="AQ5" s="72" t="s">
        <v>92</v>
      </c>
      <c r="AR5" s="72" t="s">
        <v>93</v>
      </c>
      <c r="AS5" s="72" t="s">
        <v>94</v>
      </c>
      <c r="AT5" s="72" t="s">
        <v>89</v>
      </c>
      <c r="AU5" s="72" t="s">
        <v>84</v>
      </c>
      <c r="AV5" s="72" t="s">
        <v>85</v>
      </c>
      <c r="AW5" s="72" t="s">
        <v>86</v>
      </c>
      <c r="AX5" s="72" t="s">
        <v>87</v>
      </c>
      <c r="AY5" s="72" t="s">
        <v>88</v>
      </c>
      <c r="AZ5" s="72" t="s">
        <v>90</v>
      </c>
      <c r="BA5" s="72" t="s">
        <v>91</v>
      </c>
      <c r="BB5" s="72" t="s">
        <v>92</v>
      </c>
      <c r="BC5" s="72" t="s">
        <v>93</v>
      </c>
      <c r="BD5" s="72" t="s">
        <v>94</v>
      </c>
      <c r="BE5" s="72" t="s">
        <v>89</v>
      </c>
      <c r="BF5" s="72" t="s">
        <v>84</v>
      </c>
      <c r="BG5" s="72" t="s">
        <v>85</v>
      </c>
      <c r="BH5" s="72" t="s">
        <v>86</v>
      </c>
      <c r="BI5" s="72" t="s">
        <v>87</v>
      </c>
      <c r="BJ5" s="72" t="s">
        <v>88</v>
      </c>
      <c r="BK5" s="72" t="s">
        <v>90</v>
      </c>
      <c r="BL5" s="72" t="s">
        <v>91</v>
      </c>
      <c r="BM5" s="72" t="s">
        <v>92</v>
      </c>
      <c r="BN5" s="72" t="s">
        <v>93</v>
      </c>
      <c r="BO5" s="72" t="s">
        <v>94</v>
      </c>
      <c r="BP5" s="72" t="s">
        <v>89</v>
      </c>
      <c r="BQ5" s="72" t="s">
        <v>84</v>
      </c>
      <c r="BR5" s="72" t="s">
        <v>85</v>
      </c>
      <c r="BS5" s="72" t="s">
        <v>86</v>
      </c>
      <c r="BT5" s="72" t="s">
        <v>87</v>
      </c>
      <c r="BU5" s="72" t="s">
        <v>88</v>
      </c>
      <c r="BV5" s="72" t="s">
        <v>90</v>
      </c>
      <c r="BW5" s="72" t="s">
        <v>91</v>
      </c>
      <c r="BX5" s="72" t="s">
        <v>92</v>
      </c>
      <c r="BY5" s="72" t="s">
        <v>93</v>
      </c>
      <c r="BZ5" s="72" t="s">
        <v>94</v>
      </c>
      <c r="CA5" s="72" t="s">
        <v>89</v>
      </c>
      <c r="CB5" s="72" t="s">
        <v>84</v>
      </c>
      <c r="CC5" s="72" t="s">
        <v>85</v>
      </c>
      <c r="CD5" s="72" t="s">
        <v>86</v>
      </c>
      <c r="CE5" s="72" t="s">
        <v>87</v>
      </c>
      <c r="CF5" s="72" t="s">
        <v>88</v>
      </c>
      <c r="CG5" s="72" t="s">
        <v>90</v>
      </c>
      <c r="CH5" s="72" t="s">
        <v>91</v>
      </c>
      <c r="CI5" s="72" t="s">
        <v>92</v>
      </c>
      <c r="CJ5" s="72" t="s">
        <v>93</v>
      </c>
      <c r="CK5" s="72" t="s">
        <v>94</v>
      </c>
      <c r="CL5" s="72" t="s">
        <v>89</v>
      </c>
      <c r="CM5" s="72" t="s">
        <v>84</v>
      </c>
      <c r="CN5" s="72" t="s">
        <v>85</v>
      </c>
      <c r="CO5" s="72" t="s">
        <v>86</v>
      </c>
      <c r="CP5" s="72" t="s">
        <v>87</v>
      </c>
      <c r="CQ5" s="72" t="s">
        <v>88</v>
      </c>
      <c r="CR5" s="72" t="s">
        <v>90</v>
      </c>
      <c r="CS5" s="72" t="s">
        <v>91</v>
      </c>
      <c r="CT5" s="72" t="s">
        <v>92</v>
      </c>
      <c r="CU5" s="72" t="s">
        <v>93</v>
      </c>
      <c r="CV5" s="72" t="s">
        <v>94</v>
      </c>
      <c r="CW5" s="72" t="s">
        <v>89</v>
      </c>
      <c r="CX5" s="72" t="s">
        <v>84</v>
      </c>
      <c r="CY5" s="72" t="s">
        <v>85</v>
      </c>
      <c r="CZ5" s="72" t="s">
        <v>86</v>
      </c>
      <c r="DA5" s="72" t="s">
        <v>87</v>
      </c>
      <c r="DB5" s="72" t="s">
        <v>88</v>
      </c>
      <c r="DC5" s="72" t="s">
        <v>90</v>
      </c>
      <c r="DD5" s="72" t="s">
        <v>91</v>
      </c>
      <c r="DE5" s="72" t="s">
        <v>92</v>
      </c>
      <c r="DF5" s="72" t="s">
        <v>93</v>
      </c>
      <c r="DG5" s="72" t="s">
        <v>94</v>
      </c>
      <c r="DH5" s="72" t="s">
        <v>89</v>
      </c>
      <c r="DI5" s="72" t="s">
        <v>84</v>
      </c>
      <c r="DJ5" s="72" t="s">
        <v>85</v>
      </c>
      <c r="DK5" s="72" t="s">
        <v>86</v>
      </c>
      <c r="DL5" s="72" t="s">
        <v>87</v>
      </c>
      <c r="DM5" s="72" t="s">
        <v>88</v>
      </c>
      <c r="DN5" s="72" t="s">
        <v>90</v>
      </c>
      <c r="DO5" s="72" t="s">
        <v>91</v>
      </c>
      <c r="DP5" s="72" t="s">
        <v>92</v>
      </c>
      <c r="DQ5" s="72" t="s">
        <v>93</v>
      </c>
      <c r="DR5" s="72" t="s">
        <v>94</v>
      </c>
      <c r="DS5" s="72" t="s">
        <v>89</v>
      </c>
      <c r="DT5" s="72" t="s">
        <v>84</v>
      </c>
      <c r="DU5" s="72" t="s">
        <v>85</v>
      </c>
      <c r="DV5" s="72" t="s">
        <v>86</v>
      </c>
      <c r="DW5" s="72" t="s">
        <v>87</v>
      </c>
      <c r="DX5" s="72" t="s">
        <v>88</v>
      </c>
      <c r="DY5" s="72" t="s">
        <v>90</v>
      </c>
      <c r="DZ5" s="72" t="s">
        <v>91</v>
      </c>
      <c r="EA5" s="72" t="s">
        <v>92</v>
      </c>
      <c r="EB5" s="72" t="s">
        <v>93</v>
      </c>
      <c r="EC5" s="72" t="s">
        <v>94</v>
      </c>
      <c r="ED5" s="72" t="s">
        <v>89</v>
      </c>
      <c r="EE5" s="72" t="s">
        <v>84</v>
      </c>
      <c r="EF5" s="72" t="s">
        <v>85</v>
      </c>
      <c r="EG5" s="72" t="s">
        <v>86</v>
      </c>
      <c r="EH5" s="72" t="s">
        <v>87</v>
      </c>
      <c r="EI5" s="72" t="s">
        <v>88</v>
      </c>
      <c r="EJ5" s="72" t="s">
        <v>90</v>
      </c>
      <c r="EK5" s="72" t="s">
        <v>91</v>
      </c>
      <c r="EL5" s="72" t="s">
        <v>92</v>
      </c>
      <c r="EM5" s="72" t="s">
        <v>93</v>
      </c>
      <c r="EN5" s="72" t="s">
        <v>94</v>
      </c>
      <c r="EO5" s="72" t="s">
        <v>89</v>
      </c>
    </row>
    <row r="6" spans="1:145" s="61" customFormat="1">
      <c r="A6" s="62" t="s">
        <v>95</v>
      </c>
      <c r="B6" s="67">
        <f t="shared" ref="B6:X6" si="1">B7</f>
        <v>2023</v>
      </c>
      <c r="C6" s="67">
        <f t="shared" si="1"/>
        <v>394122</v>
      </c>
      <c r="D6" s="67">
        <f t="shared" si="1"/>
        <v>47</v>
      </c>
      <c r="E6" s="67">
        <f t="shared" si="1"/>
        <v>17</v>
      </c>
      <c r="F6" s="67">
        <f t="shared" si="1"/>
        <v>5</v>
      </c>
      <c r="G6" s="67">
        <f t="shared" si="1"/>
        <v>0</v>
      </c>
      <c r="H6" s="67" t="str">
        <f t="shared" si="1"/>
        <v>高知県　四万十町</v>
      </c>
      <c r="I6" s="67" t="str">
        <f t="shared" si="1"/>
        <v>法非適用</v>
      </c>
      <c r="J6" s="67" t="str">
        <f t="shared" si="1"/>
        <v>下水道事業</v>
      </c>
      <c r="K6" s="67" t="str">
        <f t="shared" si="1"/>
        <v>農業集落排水</v>
      </c>
      <c r="L6" s="67" t="str">
        <f t="shared" si="1"/>
        <v>F2</v>
      </c>
      <c r="M6" s="67" t="str">
        <f t="shared" si="1"/>
        <v>非設置</v>
      </c>
      <c r="N6" s="75" t="str">
        <f t="shared" si="1"/>
        <v>-</v>
      </c>
      <c r="O6" s="75" t="str">
        <f t="shared" si="1"/>
        <v>該当数値なし</v>
      </c>
      <c r="P6" s="75">
        <f t="shared" si="1"/>
        <v>1.91</v>
      </c>
      <c r="Q6" s="75">
        <f t="shared" si="1"/>
        <v>97</v>
      </c>
      <c r="R6" s="75">
        <f t="shared" si="1"/>
        <v>2610</v>
      </c>
      <c r="S6" s="75">
        <f t="shared" si="1"/>
        <v>15398</v>
      </c>
      <c r="T6" s="75">
        <f t="shared" si="1"/>
        <v>642.28</v>
      </c>
      <c r="U6" s="75">
        <f t="shared" si="1"/>
        <v>23.97</v>
      </c>
      <c r="V6" s="75">
        <f t="shared" si="1"/>
        <v>291</v>
      </c>
      <c r="W6" s="75">
        <f t="shared" si="1"/>
        <v>0.24</v>
      </c>
      <c r="X6" s="75">
        <f t="shared" si="1"/>
        <v>1212.5</v>
      </c>
      <c r="Y6" s="83">
        <f t="shared" ref="Y6:AH6" si="2">IF(Y7="",NA(),Y7)</f>
        <v>100</v>
      </c>
      <c r="Z6" s="83">
        <f t="shared" si="2"/>
        <v>100</v>
      </c>
      <c r="AA6" s="83">
        <f t="shared" si="2"/>
        <v>94.7</v>
      </c>
      <c r="AB6" s="83">
        <f t="shared" si="2"/>
        <v>86.86</v>
      </c>
      <c r="AC6" s="83">
        <f t="shared" si="2"/>
        <v>94.86</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75">
        <f t="shared" ref="BF6:BO6" si="5">IF(BF7="",NA(),BF7)</f>
        <v>0</v>
      </c>
      <c r="BG6" s="75">
        <f t="shared" si="5"/>
        <v>0</v>
      </c>
      <c r="BH6" s="75">
        <f t="shared" si="5"/>
        <v>0</v>
      </c>
      <c r="BI6" s="75">
        <f t="shared" si="5"/>
        <v>0</v>
      </c>
      <c r="BJ6" s="75">
        <f t="shared" si="5"/>
        <v>0</v>
      </c>
      <c r="BK6" s="83">
        <f t="shared" si="5"/>
        <v>826.83</v>
      </c>
      <c r="BL6" s="83">
        <f t="shared" si="5"/>
        <v>867.83</v>
      </c>
      <c r="BM6" s="83">
        <f t="shared" si="5"/>
        <v>791.76</v>
      </c>
      <c r="BN6" s="83">
        <f t="shared" si="5"/>
        <v>900.82</v>
      </c>
      <c r="BO6" s="83">
        <f t="shared" si="5"/>
        <v>839.21</v>
      </c>
      <c r="BP6" s="75" t="str">
        <f>IF(BP7="","",IF(BP7="-","【-】","【"&amp;SUBSTITUTE(TEXT(BP7,"#,##0.00"),"-","△")&amp;"】"))</f>
        <v>【785.10】</v>
      </c>
      <c r="BQ6" s="83">
        <f t="shared" ref="BQ6:BZ6" si="6">IF(BQ7="",NA(),BQ7)</f>
        <v>41.06</v>
      </c>
      <c r="BR6" s="83">
        <f t="shared" si="6"/>
        <v>72.22</v>
      </c>
      <c r="BS6" s="83">
        <f t="shared" si="6"/>
        <v>44.38</v>
      </c>
      <c r="BT6" s="83">
        <f t="shared" si="6"/>
        <v>40.08</v>
      </c>
      <c r="BU6" s="83">
        <f t="shared" si="6"/>
        <v>29.4</v>
      </c>
      <c r="BV6" s="83">
        <f t="shared" si="6"/>
        <v>57.31</v>
      </c>
      <c r="BW6" s="83">
        <f t="shared" si="6"/>
        <v>57.08</v>
      </c>
      <c r="BX6" s="83">
        <f t="shared" si="6"/>
        <v>56.26</v>
      </c>
      <c r="BY6" s="83">
        <f t="shared" si="6"/>
        <v>52.94</v>
      </c>
      <c r="BZ6" s="83">
        <f t="shared" si="6"/>
        <v>52.05</v>
      </c>
      <c r="CA6" s="75" t="str">
        <f>IF(CA7="","",IF(CA7="-","【-】","【"&amp;SUBSTITUTE(TEXT(CA7,"#,##0.00"),"-","△")&amp;"】"))</f>
        <v>【56.93】</v>
      </c>
      <c r="CB6" s="83">
        <f t="shared" ref="CB6:CK6" si="7">IF(CB7="",NA(),CB7)</f>
        <v>203.57</v>
      </c>
      <c r="CC6" s="83">
        <f t="shared" si="7"/>
        <v>119.35</v>
      </c>
      <c r="CD6" s="83">
        <f t="shared" si="7"/>
        <v>208.91</v>
      </c>
      <c r="CE6" s="83">
        <f t="shared" si="7"/>
        <v>231.71</v>
      </c>
      <c r="CF6" s="83">
        <f t="shared" si="7"/>
        <v>292.08999999999997</v>
      </c>
      <c r="CG6" s="83">
        <f t="shared" si="7"/>
        <v>273.52</v>
      </c>
      <c r="CH6" s="83">
        <f t="shared" si="7"/>
        <v>274.99</v>
      </c>
      <c r="CI6" s="83">
        <f t="shared" si="7"/>
        <v>282.08999999999997</v>
      </c>
      <c r="CJ6" s="83">
        <f t="shared" si="7"/>
        <v>303.27999999999997</v>
      </c>
      <c r="CK6" s="83">
        <f t="shared" si="7"/>
        <v>301.86</v>
      </c>
      <c r="CL6" s="75" t="str">
        <f>IF(CL7="","",IF(CL7="-","【-】","【"&amp;SUBSTITUTE(TEXT(CL7,"#,##0.00"),"-","△")&amp;"】"))</f>
        <v>【271.15】</v>
      </c>
      <c r="CM6" s="83">
        <f t="shared" ref="CM6:CV6" si="8">IF(CM7="",NA(),CM7)</f>
        <v>35.96</v>
      </c>
      <c r="CN6" s="83">
        <f t="shared" si="8"/>
        <v>35.96</v>
      </c>
      <c r="CO6" s="83">
        <f t="shared" si="8"/>
        <v>35.96</v>
      </c>
      <c r="CP6" s="83">
        <f t="shared" si="8"/>
        <v>35.96</v>
      </c>
      <c r="CQ6" s="83">
        <f t="shared" si="8"/>
        <v>43.82</v>
      </c>
      <c r="CR6" s="83">
        <f t="shared" si="8"/>
        <v>50.14</v>
      </c>
      <c r="CS6" s="83">
        <f t="shared" si="8"/>
        <v>54.83</v>
      </c>
      <c r="CT6" s="83">
        <f t="shared" si="8"/>
        <v>66.53</v>
      </c>
      <c r="CU6" s="83">
        <f t="shared" si="8"/>
        <v>52.35</v>
      </c>
      <c r="CV6" s="83">
        <f t="shared" si="8"/>
        <v>46.25</v>
      </c>
      <c r="CW6" s="75" t="str">
        <f>IF(CW7="","",IF(CW7="-","【-】","【"&amp;SUBSTITUTE(TEXT(CW7,"#,##0.00"),"-","△")&amp;"】"))</f>
        <v>【49.87】</v>
      </c>
      <c r="CX6" s="83">
        <f t="shared" ref="CX6:DG6" si="9">IF(CX7="",NA(),CX7)</f>
        <v>86.87</v>
      </c>
      <c r="CY6" s="83">
        <f t="shared" si="9"/>
        <v>80.63</v>
      </c>
      <c r="CZ6" s="83">
        <f t="shared" si="9"/>
        <v>76.47</v>
      </c>
      <c r="DA6" s="83">
        <f t="shared" si="9"/>
        <v>76.47</v>
      </c>
      <c r="DB6" s="83">
        <f t="shared" si="9"/>
        <v>86.6</v>
      </c>
      <c r="DC6" s="83">
        <f t="shared" si="9"/>
        <v>84.98</v>
      </c>
      <c r="DD6" s="83">
        <f t="shared" si="9"/>
        <v>84.7</v>
      </c>
      <c r="DE6" s="83">
        <f t="shared" si="9"/>
        <v>84.67</v>
      </c>
      <c r="DF6" s="83">
        <f t="shared" si="9"/>
        <v>84.39</v>
      </c>
      <c r="DG6" s="83">
        <f t="shared" si="9"/>
        <v>83.96</v>
      </c>
      <c r="DH6" s="75" t="str">
        <f>IF(DH7="","",IF(DH7="-","【-】","【"&amp;SUBSTITUTE(TEXT(DH7,"#,##0.00"),"-","△")&amp;"】"))</f>
        <v>【87.54】</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83">
        <f t="shared" si="12"/>
        <v>2.e-002</v>
      </c>
      <c r="EK6" s="83">
        <f t="shared" si="12"/>
        <v>0.25</v>
      </c>
      <c r="EL6" s="83">
        <f t="shared" si="12"/>
        <v>5.e-002</v>
      </c>
      <c r="EM6" s="83">
        <f t="shared" si="12"/>
        <v>3.e-002</v>
      </c>
      <c r="EN6" s="83">
        <f t="shared" si="12"/>
        <v>3.e-002</v>
      </c>
      <c r="EO6" s="75" t="str">
        <f>IF(EO7="","",IF(EO7="-","【-】","【"&amp;SUBSTITUTE(TEXT(EO7,"#,##0.00"),"-","△")&amp;"】"))</f>
        <v>【0.02】</v>
      </c>
    </row>
    <row r="7" spans="1:145" s="61" customFormat="1">
      <c r="A7" s="62"/>
      <c r="B7" s="68">
        <v>2023</v>
      </c>
      <c r="C7" s="68">
        <v>394122</v>
      </c>
      <c r="D7" s="68">
        <v>47</v>
      </c>
      <c r="E7" s="68">
        <v>17</v>
      </c>
      <c r="F7" s="68">
        <v>5</v>
      </c>
      <c r="G7" s="68">
        <v>0</v>
      </c>
      <c r="H7" s="68" t="s">
        <v>96</v>
      </c>
      <c r="I7" s="68" t="s">
        <v>97</v>
      </c>
      <c r="J7" s="68" t="s">
        <v>98</v>
      </c>
      <c r="K7" s="68" t="s">
        <v>99</v>
      </c>
      <c r="L7" s="68" t="s">
        <v>100</v>
      </c>
      <c r="M7" s="68" t="s">
        <v>101</v>
      </c>
      <c r="N7" s="76" t="s">
        <v>38</v>
      </c>
      <c r="O7" s="76" t="s">
        <v>102</v>
      </c>
      <c r="P7" s="76">
        <v>1.91</v>
      </c>
      <c r="Q7" s="76">
        <v>97</v>
      </c>
      <c r="R7" s="76">
        <v>2610</v>
      </c>
      <c r="S7" s="76">
        <v>15398</v>
      </c>
      <c r="T7" s="76">
        <v>642.28</v>
      </c>
      <c r="U7" s="76">
        <v>23.97</v>
      </c>
      <c r="V7" s="76">
        <v>291</v>
      </c>
      <c r="W7" s="76">
        <v>0.24</v>
      </c>
      <c r="X7" s="76">
        <v>1212.5</v>
      </c>
      <c r="Y7" s="76">
        <v>100</v>
      </c>
      <c r="Z7" s="76">
        <v>100</v>
      </c>
      <c r="AA7" s="76">
        <v>94.7</v>
      </c>
      <c r="AB7" s="76">
        <v>86.86</v>
      </c>
      <c r="AC7" s="76">
        <v>94.86</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0</v>
      </c>
      <c r="BG7" s="76">
        <v>0</v>
      </c>
      <c r="BH7" s="76">
        <v>0</v>
      </c>
      <c r="BI7" s="76">
        <v>0</v>
      </c>
      <c r="BJ7" s="76">
        <v>0</v>
      </c>
      <c r="BK7" s="76">
        <v>826.83</v>
      </c>
      <c r="BL7" s="76">
        <v>867.83</v>
      </c>
      <c r="BM7" s="76">
        <v>791.76</v>
      </c>
      <c r="BN7" s="76">
        <v>900.82</v>
      </c>
      <c r="BO7" s="76">
        <v>839.21</v>
      </c>
      <c r="BP7" s="76">
        <v>785.1</v>
      </c>
      <c r="BQ7" s="76">
        <v>41.06</v>
      </c>
      <c r="BR7" s="76">
        <v>72.22</v>
      </c>
      <c r="BS7" s="76">
        <v>44.38</v>
      </c>
      <c r="BT7" s="76">
        <v>40.08</v>
      </c>
      <c r="BU7" s="76">
        <v>29.4</v>
      </c>
      <c r="BV7" s="76">
        <v>57.31</v>
      </c>
      <c r="BW7" s="76">
        <v>57.08</v>
      </c>
      <c r="BX7" s="76">
        <v>56.26</v>
      </c>
      <c r="BY7" s="76">
        <v>52.94</v>
      </c>
      <c r="BZ7" s="76">
        <v>52.05</v>
      </c>
      <c r="CA7" s="76">
        <v>56.93</v>
      </c>
      <c r="CB7" s="76">
        <v>203.57</v>
      </c>
      <c r="CC7" s="76">
        <v>119.35</v>
      </c>
      <c r="CD7" s="76">
        <v>208.91</v>
      </c>
      <c r="CE7" s="76">
        <v>231.71</v>
      </c>
      <c r="CF7" s="76">
        <v>292.08999999999997</v>
      </c>
      <c r="CG7" s="76">
        <v>273.52</v>
      </c>
      <c r="CH7" s="76">
        <v>274.99</v>
      </c>
      <c r="CI7" s="76">
        <v>282.08999999999997</v>
      </c>
      <c r="CJ7" s="76">
        <v>303.27999999999997</v>
      </c>
      <c r="CK7" s="76">
        <v>301.86</v>
      </c>
      <c r="CL7" s="76">
        <v>271.14999999999998</v>
      </c>
      <c r="CM7" s="76">
        <v>35.96</v>
      </c>
      <c r="CN7" s="76">
        <v>35.96</v>
      </c>
      <c r="CO7" s="76">
        <v>35.96</v>
      </c>
      <c r="CP7" s="76">
        <v>35.96</v>
      </c>
      <c r="CQ7" s="76">
        <v>43.82</v>
      </c>
      <c r="CR7" s="76">
        <v>50.14</v>
      </c>
      <c r="CS7" s="76">
        <v>54.83</v>
      </c>
      <c r="CT7" s="76">
        <v>66.53</v>
      </c>
      <c r="CU7" s="76">
        <v>52.35</v>
      </c>
      <c r="CV7" s="76">
        <v>46.25</v>
      </c>
      <c r="CW7" s="76">
        <v>49.87</v>
      </c>
      <c r="CX7" s="76">
        <v>86.87</v>
      </c>
      <c r="CY7" s="76">
        <v>80.63</v>
      </c>
      <c r="CZ7" s="76">
        <v>76.47</v>
      </c>
      <c r="DA7" s="76">
        <v>76.47</v>
      </c>
      <c r="DB7" s="76">
        <v>86.6</v>
      </c>
      <c r="DC7" s="76">
        <v>84.98</v>
      </c>
      <c r="DD7" s="76">
        <v>84.7</v>
      </c>
      <c r="DE7" s="76">
        <v>84.67</v>
      </c>
      <c r="DF7" s="76">
        <v>84.39</v>
      </c>
      <c r="DG7" s="76">
        <v>83.96</v>
      </c>
      <c r="DH7" s="76">
        <v>87.54</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2.e-002</v>
      </c>
      <c r="EK7" s="76">
        <v>0.25</v>
      </c>
      <c r="EL7" s="76">
        <v>5.e-002</v>
      </c>
      <c r="EM7" s="76">
        <v>3.e-002</v>
      </c>
      <c r="EN7" s="76">
        <v>3.e-002</v>
      </c>
      <c r="EO7" s="76">
        <v>2.e-002</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908346</cp:lastModifiedBy>
  <dcterms:created xsi:type="dcterms:W3CDTF">2025-01-24T07:36:28Z</dcterms:created>
  <dcterms:modified xsi:type="dcterms:W3CDTF">2025-03-04T00:00:34Z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2025-03-04T00:00:34Z</vt:filetime>
  </property>
</Properties>
</file>