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mp8HgNOssgf4rfQaofaaBRL7hAKySrIvGFjA8bzT4fIugamLsINbFUiswagsy3xiGIpt/P0yGZw80xevg4sPQ==" workbookSaltValue="+NaHFYQR7afVTPp78gUQug==" workbookSpinCount="100000"/>
  <bookViews>
    <workbookView xWindow="3915" yWindow="735" windowWidth="24480" windowHeight="1509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<sst xmlns="http://schemas.openxmlformats.org/spreadsheetml/2006/main" xmlns:r="http://schemas.openxmlformats.org/officeDocument/2006/relationships" count="116" uniqueCount="116">
  <si>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</si>
  <si>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</si>
  <si>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</si>
  <si>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</si>
  <si>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</si>
  <si>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</si>
  <si>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</si>
  <si>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</si>
  <si>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</si>
  <si>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</si>
  <si>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</si>
  <si>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</si>
  <si>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</si>
  <si>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</si>
  <si>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</si>
  <si>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</si>
  <si>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</si>
  <si>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</si>
  <si>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</si>
  <si>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</si>
  <si>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</si>
  <si>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</si>
  <si>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</si>
  <si>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</si>
  <si>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</si>
  <si>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</si>
  <si>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</si>
  <si>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</si>
  <si>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</si>
  <si>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</si>
  <si>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</si>
  <si>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</si>
  <si>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</si>
  <si>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</si>
  <si>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</si>
  <si>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</si>
  <si>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</si>
  <si>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</si>
  <si>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</si>
  <si>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</si>
  <si>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</si>
  <si>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</si>
  <si>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</si>
  <si>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</si>
  <si>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</si>
  <si>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</si>
  <si>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</si>
  <si>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</si>
  <si>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</si>
  <si>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</si>
  <si>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</si>
  <si>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</si>
  <si>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</si>
  <si>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</si>
  <si>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</si>
  <si>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</si>
  <si>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</si>
  <si>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</si>
  <si>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</si>
  <si>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</si>
  <si>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</si>
  <si>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</si>
  <si>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</si>
  <si>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</si>
  <si>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</si>
  <si>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</si>
  <si>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</si>
  <si>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</si>
  <si>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</si>
  <si>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</si>
  <si>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</si>
  <si>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</si>
  <si>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</si>
  <si>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</si>
  <si>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</si>
  <si>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</si>
  <si>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</si>
  <si>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</si>
  <si>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</si>
  <si>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</si>
  <si>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</si>
  <si>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</si>
  <si>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</si>
  <si>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</si>
  <si>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</si>
  <si>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</si>
  <si>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</si>
  <si>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</si>
  <si>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</si>
  <si>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</si>
  <si>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</si>
  <si>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</si>
  <si>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</si>
  <si>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</si>
  <si>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</si>
  <si>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</si>
  <si>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四万十町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</si>
  <si>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</si>
  <si>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</si>
  <si>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</si>
  <si>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</si>
  <si>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</si>
  <si>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</si>
  <si>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</si>
  <si>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</si>
  <si>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</si>
  <si>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</si>
  <si>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</si>
  <si>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</si>
  <si>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</si>
  <si>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</si>
  <si>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</si>
  <si>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</si>
  <si>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四万十町の農業集落排水施設は２か所あり、２か所とも処理場および管路は整備済みである。現在の主な支出は建設時の起債の償還と機器の修繕費が主となっている。
　今後は老朽化した機器の更新が必要であるが、使用料収入の増加は見込まれない事から、国庫補助事業（農山漁村地域整備交付金）を活用しての整備計画策定や修繕が必要となってくると考える。
　令和３年度以降は機器の修繕が必要となっており、汚水処理原価が高くなり、経費回収率も減少している。収支不足は他会計からの繰入金に依存しており、今後も修繕が多くなってくることから、料金改定を視野に入れた見直しが必要と言える。</t>
  </si>
  <si>
    <t>　面的整備が完了していることから、今後も維持管理を適正に行っていくとともに、より一層の経営の健全化に取り組んでいく必要がある。
　また、施設の最適化構想を基に老朽化した機器等の更新や点検修繕を適切に実施し、より確実な水処理を目指し、町民の生活環境の向上に努めていく。</t>
  </si>
  <si>
    <r>
      <t>　町内の農業集落排水施設は宮内地区が平成１３年より、江師地区が平成９年より稼働しているが、近年設備の不具合が徐々に発生している。水処理の要となるポンプやブロア類については、町の単独費で修繕・交換をしているが、機器類の老朽化により突発的に機器が作動しなくなる恐れがある。
　そのため令和元年度に策定した最適整備構想</t>
    </r>
    <r>
      <rPr>
        <sz val="11"/>
        <color theme="1"/>
        <rFont val="ＭＳ ゴシック"/>
      </rPr>
      <t>（令和2年～令和41年の計画）をもとに、計画的に修繕・交換等を行い機器の更新を行っていく予定である。</t>
    </r>
    <rPh sb="157" eb="159">
      <t>レイワ</t>
    </rPh>
    <rPh sb="160" eb="161">
      <t>ネン</t>
    </rPh>
    <rPh sb="162" eb="164">
      <t>レイワ</t>
    </rPh>
    <rPh sb="166" eb="167">
      <t>ネン</t>
    </rPh>
    <rPh sb="168" eb="170">
      <t>ケイカク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</si>
</sst>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94.7</c:v>
                </c:pt>
                <c:pt idx="3">
                  <c:v>86.86</c:v>
                </c:pt>
                <c:pt idx="4">
                  <c:v>94.86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41.06</c:v>
                </c:pt>
                <c:pt idx="1">
                  <c:v>72.22</c:v>
                </c:pt>
                <c:pt idx="2">
                  <c:v>44.38</c:v>
                </c:pt>
                <c:pt idx="3">
                  <c:v>40.08</c:v>
                </c:pt>
                <c:pt idx="4">
                  <c:v>29.4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203.57</c:v>
                </c:pt>
                <c:pt idx="1">
                  <c:v>119.35</c:v>
                </c:pt>
                <c:pt idx="2">
                  <c:v>208.91</c:v>
                </c:pt>
                <c:pt idx="3">
                  <c:v>231.71</c:v>
                </c:pt>
                <c:pt idx="4">
                  <c:v>292.08999999999997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35.96</c:v>
                </c:pt>
                <c:pt idx="1">
                  <c:v>35.96</c:v>
                </c:pt>
                <c:pt idx="2">
                  <c:v>35.96</c:v>
                </c:pt>
                <c:pt idx="3">
                  <c:v>35.96</c:v>
                </c:pt>
                <c:pt idx="4">
                  <c:v>43.82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86.87</c:v>
                </c:pt>
                <c:pt idx="1">
                  <c:v>80.63</c:v>
                </c:pt>
                <c:pt idx="2">
                  <c:v>76.47</c:v>
                </c:pt>
                <c:pt idx="3">
                  <c:v>76.47</c:v>
                </c:pt>
                <c:pt idx="4">
                  <c:v>86.6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四万十町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15398</v>
      </c>
      <c r="AM8" s="21"/>
      <c r="AN8" s="21"/>
      <c r="AO8" s="21"/>
      <c r="AP8" s="21"/>
      <c r="AQ8" s="21"/>
      <c r="AR8" s="21"/>
      <c r="AS8" s="21"/>
      <c r="AT8" s="7">
        <f>データ!T6</f>
        <v>642.28</v>
      </c>
      <c r="AU8" s="7"/>
      <c r="AV8" s="7"/>
      <c r="AW8" s="7"/>
      <c r="AX8" s="7"/>
      <c r="AY8" s="7"/>
      <c r="AZ8" s="7"/>
      <c r="BA8" s="7"/>
      <c r="BB8" s="7">
        <f>データ!U6</f>
        <v>23.97</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1.91</v>
      </c>
      <c r="Q10" s="7"/>
      <c r="R10" s="7"/>
      <c r="S10" s="7"/>
      <c r="T10" s="7"/>
      <c r="U10" s="7"/>
      <c r="V10" s="7"/>
      <c r="W10" s="7">
        <f>データ!Q6</f>
        <v>97</v>
      </c>
      <c r="X10" s="7"/>
      <c r="Y10" s="7"/>
      <c r="Z10" s="7"/>
      <c r="AA10" s="7"/>
      <c r="AB10" s="7"/>
      <c r="AC10" s="7"/>
      <c r="AD10" s="21">
        <f>データ!R6</f>
        <v>2610</v>
      </c>
      <c r="AE10" s="21"/>
      <c r="AF10" s="21"/>
      <c r="AG10" s="21"/>
      <c r="AH10" s="21"/>
      <c r="AI10" s="21"/>
      <c r="AJ10" s="21"/>
      <c r="AK10" s="2"/>
      <c r="AL10" s="21">
        <f>データ!V6</f>
        <v>291</v>
      </c>
      <c r="AM10" s="21"/>
      <c r="AN10" s="21"/>
      <c r="AO10" s="21"/>
      <c r="AP10" s="21"/>
      <c r="AQ10" s="21"/>
      <c r="AR10" s="21"/>
      <c r="AS10" s="21"/>
      <c r="AT10" s="7">
        <f>データ!W6</f>
        <v>0.24</v>
      </c>
      <c r="AU10" s="7"/>
      <c r="AV10" s="7"/>
      <c r="AW10" s="7"/>
      <c r="AX10" s="7"/>
      <c r="AY10" s="7"/>
      <c r="AZ10" s="7"/>
      <c r="BA10" s="7"/>
      <c r="BB10" s="7">
        <f>データ!X6</f>
        <v>1212.5</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115</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【785.10】</v>
      </c>
      <c r="I86" s="12" t="str">
        <f>データ!CA6</f>
        <v>【56.93】</v>
      </c>
      <c r="J86" s="12" t="str">
        <f>データ!CL6</f>
        <v>【271.15】</v>
      </c>
      <c r="K86" s="12" t="str">
        <f>データ!CW6</f>
        <v>【49.87】</v>
      </c>
      <c r="L86" s="12" t="str">
        <f>データ!DH6</f>
        <v>【87.54】</v>
      </c>
      <c r="M86" s="12" t="s">
        <v>38</v>
      </c>
      <c r="N86" s="12" t="s">
        <v>38</v>
      </c>
      <c r="O86" s="12" t="str">
        <f>データ!EO6</f>
        <v>【0.02】</v>
      </c>
    </row>
  </sheetData>
  <sheetProtection algorithmName="SHA-512" hashValue="jzdPPlLVOHI5qqFUna9MJ/d4zeNs79HTmzkS9LS8kpOak626H/QMD+XiEhXEctx9u9QWvqKRp3yfTO4duz2S8g==" saltValue="Hlqs+4sy/KHH1qB/FQyDy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58</v>
      </c>
      <c r="D3" s="64" t="s">
        <v>59</v>
      </c>
      <c r="E3" s="64" t="s">
        <v>7</v>
      </c>
      <c r="F3" s="64" t="s">
        <v>6</v>
      </c>
      <c r="G3" s="64" t="s">
        <v>27</v>
      </c>
      <c r="H3" s="70" t="s">
        <v>55</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44</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5" s="61" customFormat="1">
      <c r="A6" s="62" t="s">
        <v>95</v>
      </c>
      <c r="B6" s="67">
        <f t="shared" ref="B6:X6" si="1">B7</f>
        <v>2023</v>
      </c>
      <c r="C6" s="67">
        <f t="shared" si="1"/>
        <v>394122</v>
      </c>
      <c r="D6" s="67">
        <f t="shared" si="1"/>
        <v>47</v>
      </c>
      <c r="E6" s="67">
        <f t="shared" si="1"/>
        <v>17</v>
      </c>
      <c r="F6" s="67">
        <f t="shared" si="1"/>
        <v>5</v>
      </c>
      <c r="G6" s="67">
        <f t="shared" si="1"/>
        <v>0</v>
      </c>
      <c r="H6" s="67" t="str">
        <f t="shared" si="1"/>
        <v>高知県　四万十町</v>
      </c>
      <c r="I6" s="67" t="str">
        <f t="shared" si="1"/>
        <v>法非適用</v>
      </c>
      <c r="J6" s="67" t="str">
        <f t="shared" si="1"/>
        <v>下水道事業</v>
      </c>
      <c r="K6" s="67" t="str">
        <f t="shared" si="1"/>
        <v>農業集落排水</v>
      </c>
      <c r="L6" s="67" t="str">
        <f t="shared" si="1"/>
        <v>F2</v>
      </c>
      <c r="M6" s="67" t="str">
        <f t="shared" si="1"/>
        <v>非設置</v>
      </c>
      <c r="N6" s="75" t="str">
        <f t="shared" si="1"/>
        <v>-</v>
      </c>
      <c r="O6" s="75" t="str">
        <f t="shared" si="1"/>
        <v>該当数値なし</v>
      </c>
      <c r="P6" s="75">
        <f t="shared" si="1"/>
        <v>1.91</v>
      </c>
      <c r="Q6" s="75">
        <f t="shared" si="1"/>
        <v>97</v>
      </c>
      <c r="R6" s="75">
        <f t="shared" si="1"/>
        <v>2610</v>
      </c>
      <c r="S6" s="75">
        <f t="shared" si="1"/>
        <v>15398</v>
      </c>
      <c r="T6" s="75">
        <f t="shared" si="1"/>
        <v>642.28</v>
      </c>
      <c r="U6" s="75">
        <f t="shared" si="1"/>
        <v>23.97</v>
      </c>
      <c r="V6" s="75">
        <f t="shared" si="1"/>
        <v>291</v>
      </c>
      <c r="W6" s="75">
        <f t="shared" si="1"/>
        <v>0.24</v>
      </c>
      <c r="X6" s="75">
        <f t="shared" si="1"/>
        <v>1212.5</v>
      </c>
      <c r="Y6" s="83">
        <f t="shared" ref="Y6:AH6" si="2">IF(Y7="",NA(),Y7)</f>
        <v>100</v>
      </c>
      <c r="Z6" s="83">
        <f t="shared" si="2"/>
        <v>100</v>
      </c>
      <c r="AA6" s="83">
        <f t="shared" si="2"/>
        <v>94.7</v>
      </c>
      <c r="AB6" s="83">
        <f t="shared" si="2"/>
        <v>86.86</v>
      </c>
      <c r="AC6" s="83">
        <f t="shared" si="2"/>
        <v>94.86</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826.83</v>
      </c>
      <c r="BL6" s="83">
        <f t="shared" si="5"/>
        <v>867.83</v>
      </c>
      <c r="BM6" s="83">
        <f t="shared" si="5"/>
        <v>791.76</v>
      </c>
      <c r="BN6" s="83">
        <f t="shared" si="5"/>
        <v>900.82</v>
      </c>
      <c r="BO6" s="83">
        <f t="shared" si="5"/>
        <v>839.21</v>
      </c>
      <c r="BP6" s="75" t="str">
        <f>IF(BP7="","",IF(BP7="-","【-】","【"&amp;SUBSTITUTE(TEXT(BP7,"#,##0.00"),"-","△")&amp;"】"))</f>
        <v>【785.10】</v>
      </c>
      <c r="BQ6" s="83">
        <f t="shared" ref="BQ6:BZ6" si="6">IF(BQ7="",NA(),BQ7)</f>
        <v>41.06</v>
      </c>
      <c r="BR6" s="83">
        <f t="shared" si="6"/>
        <v>72.22</v>
      </c>
      <c r="BS6" s="83">
        <f t="shared" si="6"/>
        <v>44.38</v>
      </c>
      <c r="BT6" s="83">
        <f t="shared" si="6"/>
        <v>40.08</v>
      </c>
      <c r="BU6" s="83">
        <f t="shared" si="6"/>
        <v>29.4</v>
      </c>
      <c r="BV6" s="83">
        <f t="shared" si="6"/>
        <v>57.31</v>
      </c>
      <c r="BW6" s="83">
        <f t="shared" si="6"/>
        <v>57.08</v>
      </c>
      <c r="BX6" s="83">
        <f t="shared" si="6"/>
        <v>56.26</v>
      </c>
      <c r="BY6" s="83">
        <f t="shared" si="6"/>
        <v>52.94</v>
      </c>
      <c r="BZ6" s="83">
        <f t="shared" si="6"/>
        <v>52.05</v>
      </c>
      <c r="CA6" s="75" t="str">
        <f>IF(CA7="","",IF(CA7="-","【-】","【"&amp;SUBSTITUTE(TEXT(CA7,"#,##0.00"),"-","△")&amp;"】"))</f>
        <v>【56.93】</v>
      </c>
      <c r="CB6" s="83">
        <f t="shared" ref="CB6:CK6" si="7">IF(CB7="",NA(),CB7)</f>
        <v>203.57</v>
      </c>
      <c r="CC6" s="83">
        <f t="shared" si="7"/>
        <v>119.35</v>
      </c>
      <c r="CD6" s="83">
        <f t="shared" si="7"/>
        <v>208.91</v>
      </c>
      <c r="CE6" s="83">
        <f t="shared" si="7"/>
        <v>231.71</v>
      </c>
      <c r="CF6" s="83">
        <f t="shared" si="7"/>
        <v>292.08999999999997</v>
      </c>
      <c r="CG6" s="83">
        <f t="shared" si="7"/>
        <v>273.52</v>
      </c>
      <c r="CH6" s="83">
        <f t="shared" si="7"/>
        <v>274.99</v>
      </c>
      <c r="CI6" s="83">
        <f t="shared" si="7"/>
        <v>282.08999999999997</v>
      </c>
      <c r="CJ6" s="83">
        <f t="shared" si="7"/>
        <v>303.27999999999997</v>
      </c>
      <c r="CK6" s="83">
        <f t="shared" si="7"/>
        <v>301.86</v>
      </c>
      <c r="CL6" s="75" t="str">
        <f>IF(CL7="","",IF(CL7="-","【-】","【"&amp;SUBSTITUTE(TEXT(CL7,"#,##0.00"),"-","△")&amp;"】"))</f>
        <v>【271.15】</v>
      </c>
      <c r="CM6" s="83">
        <f t="shared" ref="CM6:CV6" si="8">IF(CM7="",NA(),CM7)</f>
        <v>35.96</v>
      </c>
      <c r="CN6" s="83">
        <f t="shared" si="8"/>
        <v>35.96</v>
      </c>
      <c r="CO6" s="83">
        <f t="shared" si="8"/>
        <v>35.96</v>
      </c>
      <c r="CP6" s="83">
        <f t="shared" si="8"/>
        <v>35.96</v>
      </c>
      <c r="CQ6" s="83">
        <f t="shared" si="8"/>
        <v>43.82</v>
      </c>
      <c r="CR6" s="83">
        <f t="shared" si="8"/>
        <v>50.14</v>
      </c>
      <c r="CS6" s="83">
        <f t="shared" si="8"/>
        <v>54.83</v>
      </c>
      <c r="CT6" s="83">
        <f t="shared" si="8"/>
        <v>66.53</v>
      </c>
      <c r="CU6" s="83">
        <f t="shared" si="8"/>
        <v>52.35</v>
      </c>
      <c r="CV6" s="83">
        <f t="shared" si="8"/>
        <v>46.25</v>
      </c>
      <c r="CW6" s="75" t="str">
        <f>IF(CW7="","",IF(CW7="-","【-】","【"&amp;SUBSTITUTE(TEXT(CW7,"#,##0.00"),"-","△")&amp;"】"))</f>
        <v>【49.87】</v>
      </c>
      <c r="CX6" s="83">
        <f t="shared" ref="CX6:DG6" si="9">IF(CX7="",NA(),CX7)</f>
        <v>86.87</v>
      </c>
      <c r="CY6" s="83">
        <f t="shared" si="9"/>
        <v>80.63</v>
      </c>
      <c r="CZ6" s="83">
        <f t="shared" si="9"/>
        <v>76.47</v>
      </c>
      <c r="DA6" s="83">
        <f t="shared" si="9"/>
        <v>76.47</v>
      </c>
      <c r="DB6" s="83">
        <f t="shared" si="9"/>
        <v>86.6</v>
      </c>
      <c r="DC6" s="83">
        <f t="shared" si="9"/>
        <v>84.98</v>
      </c>
      <c r="DD6" s="83">
        <f t="shared" si="9"/>
        <v>84.7</v>
      </c>
      <c r="DE6" s="83">
        <f t="shared" si="9"/>
        <v>84.67</v>
      </c>
      <c r="DF6" s="83">
        <f t="shared" si="9"/>
        <v>84.39</v>
      </c>
      <c r="DG6" s="83">
        <f t="shared" si="9"/>
        <v>83.96</v>
      </c>
      <c r="DH6" s="75" t="str">
        <f>IF(DH7="","",IF(DH7="-","【-】","【"&amp;SUBSTITUTE(TEXT(DH7,"#,##0.00"),"-","△")&amp;"】"))</f>
        <v>【87.54】</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2.e-002</v>
      </c>
      <c r="EK6" s="83">
        <f t="shared" si="12"/>
        <v>0.25</v>
      </c>
      <c r="EL6" s="83">
        <f t="shared" si="12"/>
        <v>5.e-002</v>
      </c>
      <c r="EM6" s="83">
        <f t="shared" si="12"/>
        <v>3.e-002</v>
      </c>
      <c r="EN6" s="83">
        <f t="shared" si="12"/>
        <v>3.e-002</v>
      </c>
      <c r="EO6" s="75" t="str">
        <f>IF(EO7="","",IF(EO7="-","【-】","【"&amp;SUBSTITUTE(TEXT(EO7,"#,##0.00"),"-","△")&amp;"】"))</f>
        <v>【0.02】</v>
      </c>
    </row>
    <row r="7" spans="1:145" s="61" customFormat="1">
      <c r="A7" s="62"/>
      <c r="B7" s="68">
        <v>2023</v>
      </c>
      <c r="C7" s="68">
        <v>394122</v>
      </c>
      <c r="D7" s="68">
        <v>47</v>
      </c>
      <c r="E7" s="68">
        <v>17</v>
      </c>
      <c r="F7" s="68">
        <v>5</v>
      </c>
      <c r="G7" s="68">
        <v>0</v>
      </c>
      <c r="H7" s="68" t="s">
        <v>96</v>
      </c>
      <c r="I7" s="68" t="s">
        <v>97</v>
      </c>
      <c r="J7" s="68" t="s">
        <v>98</v>
      </c>
      <c r="K7" s="68" t="s">
        <v>99</v>
      </c>
      <c r="L7" s="68" t="s">
        <v>100</v>
      </c>
      <c r="M7" s="68" t="s">
        <v>101</v>
      </c>
      <c r="N7" s="76" t="s">
        <v>38</v>
      </c>
      <c r="O7" s="76" t="s">
        <v>102</v>
      </c>
      <c r="P7" s="76">
        <v>1.91</v>
      </c>
      <c r="Q7" s="76">
        <v>97</v>
      </c>
      <c r="R7" s="76">
        <v>2610</v>
      </c>
      <c r="S7" s="76">
        <v>15398</v>
      </c>
      <c r="T7" s="76">
        <v>642.28</v>
      </c>
      <c r="U7" s="76">
        <v>23.97</v>
      </c>
      <c r="V7" s="76">
        <v>291</v>
      </c>
      <c r="W7" s="76">
        <v>0.24</v>
      </c>
      <c r="X7" s="76">
        <v>1212.5</v>
      </c>
      <c r="Y7" s="76">
        <v>100</v>
      </c>
      <c r="Z7" s="76">
        <v>100</v>
      </c>
      <c r="AA7" s="76">
        <v>94.7</v>
      </c>
      <c r="AB7" s="76">
        <v>86.86</v>
      </c>
      <c r="AC7" s="76">
        <v>94.86</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826.83</v>
      </c>
      <c r="BL7" s="76">
        <v>867.83</v>
      </c>
      <c r="BM7" s="76">
        <v>791.76</v>
      </c>
      <c r="BN7" s="76">
        <v>900.82</v>
      </c>
      <c r="BO7" s="76">
        <v>839.21</v>
      </c>
      <c r="BP7" s="76">
        <v>785.1</v>
      </c>
      <c r="BQ7" s="76">
        <v>41.06</v>
      </c>
      <c r="BR7" s="76">
        <v>72.22</v>
      </c>
      <c r="BS7" s="76">
        <v>44.38</v>
      </c>
      <c r="BT7" s="76">
        <v>40.08</v>
      </c>
      <c r="BU7" s="76">
        <v>29.4</v>
      </c>
      <c r="BV7" s="76">
        <v>57.31</v>
      </c>
      <c r="BW7" s="76">
        <v>57.08</v>
      </c>
      <c r="BX7" s="76">
        <v>56.26</v>
      </c>
      <c r="BY7" s="76">
        <v>52.94</v>
      </c>
      <c r="BZ7" s="76">
        <v>52.05</v>
      </c>
      <c r="CA7" s="76">
        <v>56.93</v>
      </c>
      <c r="CB7" s="76">
        <v>203.57</v>
      </c>
      <c r="CC7" s="76">
        <v>119.35</v>
      </c>
      <c r="CD7" s="76">
        <v>208.91</v>
      </c>
      <c r="CE7" s="76">
        <v>231.71</v>
      </c>
      <c r="CF7" s="76">
        <v>292.08999999999997</v>
      </c>
      <c r="CG7" s="76">
        <v>273.52</v>
      </c>
      <c r="CH7" s="76">
        <v>274.99</v>
      </c>
      <c r="CI7" s="76">
        <v>282.08999999999997</v>
      </c>
      <c r="CJ7" s="76">
        <v>303.27999999999997</v>
      </c>
      <c r="CK7" s="76">
        <v>301.86</v>
      </c>
      <c r="CL7" s="76">
        <v>271.14999999999998</v>
      </c>
      <c r="CM7" s="76">
        <v>35.96</v>
      </c>
      <c r="CN7" s="76">
        <v>35.96</v>
      </c>
      <c r="CO7" s="76">
        <v>35.96</v>
      </c>
      <c r="CP7" s="76">
        <v>35.96</v>
      </c>
      <c r="CQ7" s="76">
        <v>43.82</v>
      </c>
      <c r="CR7" s="76">
        <v>50.14</v>
      </c>
      <c r="CS7" s="76">
        <v>54.83</v>
      </c>
      <c r="CT7" s="76">
        <v>66.53</v>
      </c>
      <c r="CU7" s="76">
        <v>52.35</v>
      </c>
      <c r="CV7" s="76">
        <v>46.25</v>
      </c>
      <c r="CW7" s="76">
        <v>49.87</v>
      </c>
      <c r="CX7" s="76">
        <v>86.87</v>
      </c>
      <c r="CY7" s="76">
        <v>80.63</v>
      </c>
      <c r="CZ7" s="76">
        <v>76.47</v>
      </c>
      <c r="DA7" s="76">
        <v>76.47</v>
      </c>
      <c r="DB7" s="76">
        <v>86.6</v>
      </c>
      <c r="DC7" s="76">
        <v>84.98</v>
      </c>
      <c r="DD7" s="76">
        <v>84.7</v>
      </c>
      <c r="DE7" s="76">
        <v>84.67</v>
      </c>
      <c r="DF7" s="76">
        <v>84.39</v>
      </c>
      <c r="DG7" s="76">
        <v>83.96</v>
      </c>
      <c r="DH7" s="76">
        <v>87.54</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2.e-002</v>
      </c>
      <c r="EK7" s="76">
        <v>0.25</v>
      </c>
      <c r="EL7" s="76">
        <v>5.e-002</v>
      </c>
      <c r="EM7" s="76">
        <v>3.e-002</v>
      </c>
      <c r="EN7" s="76">
        <v>3.e-002</v>
      </c>
      <c r="EO7" s="76">
        <v>2.e-002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dcterms:created xsi:type="dcterms:W3CDTF">2025-01-24T07:36:28Z</dcterms:created>
  <dcterms:modified xsi:type="dcterms:W3CDTF">2025-03-04T00:00:34Z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2025-03-04T00:00:34Z</vt:filetime>
  </property>
</Properties>
</file>