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Bad9Z8Iq59n5siaIkcf5mQkpcgWwlUEjwgUsY3s1uDUDFJ5wjeA9dAXc3mFSyf39pTVu+kY5qIlKI0s4umQow==" workbookSaltValue="7t+tPMfY6gAgzTZtw4VnKg==" workbookSpinCount="100000"/>
  <bookViews>
    <workbookView xWindow="0" yWindow="0" windowWidth="16665" windowHeight="1039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<sst xmlns="http://schemas.openxmlformats.org/spreadsheetml/2006/main" xmlns:r="http://schemas.openxmlformats.org/officeDocument/2006/relationships" count="116" uniqueCount="116">
  <si>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</si>
  <si>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</si>
  <si>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</si>
  <si>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</si>
  <si>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</si>
  <si>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</si>
  <si>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</si>
  <si>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</si>
  <si>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</si>
  <si>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</si>
  <si>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</si>
  <si>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</si>
  <si>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</si>
  <si>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</si>
  <si>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</si>
  <si>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</si>
  <si>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</si>
  <si>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</si>
  <si>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</si>
  <si>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</si>
  <si>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</si>
  <si>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</si>
  <si>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</si>
  <si>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</si>
  <si>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</si>
  <si>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</si>
  <si>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</si>
  <si>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</si>
  <si>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</si>
  <si>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</si>
  <si>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</si>
  <si>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</si>
  <si>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</si>
  <si>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</si>
  <si>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</si>
  <si>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</si>
  <si>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</si>
  <si>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</si>
  <si>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</si>
  <si>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</si>
  <si>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</si>
  <si>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</si>
  <si>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</si>
  <si>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</si>
  <si>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</si>
  <si>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</si>
  <si>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</si>
  <si>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</si>
  <si>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</si>
  <si>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</si>
  <si>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</si>
  <si>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</si>
  <si>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</si>
  <si>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</si>
  <si>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</si>
  <si>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</si>
  <si>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</si>
  <si>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</si>
  <si>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</si>
  <si>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</si>
  <si>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</si>
  <si>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</si>
  <si>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</si>
  <si>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</si>
  <si>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</si>
  <si>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</si>
  <si>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</si>
  <si>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</si>
  <si>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</si>
  <si>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</si>
  <si>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</si>
  <si>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</si>
  <si>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</si>
  <si>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</si>
  <si>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</si>
  <si>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</si>
  <si>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</si>
  <si>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</si>
  <si>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</si>
  <si>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</si>
  <si>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</si>
  <si>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</si>
  <si>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</si>
  <si>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</si>
  <si>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</si>
  <si>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</si>
  <si>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</si>
  <si>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</si>
  <si>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</si>
  <si>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</si>
  <si>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</si>
  <si>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</si>
  <si>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</si>
  <si>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</si>
  <si>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</si>
  <si>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</si>
  <si>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高知県　大月町</t>
  </si>
  <si>
    <t>法非適用</t>
  </si>
  <si>
    <t>下水道事業</t>
  </si>
  <si>
    <t>漁業集落排水</t>
  </si>
  <si>
    <t>Ｎ－４年度</t>
    <rPh sb="3" eb="5">
      <t>ネンド</t>
    </rPh>
    <phoneticPr fontId="1"/>
  </si>
  <si>
    <t>H1</t>
  </si>
  <si>
    <t>非設置</t>
  </si>
  <si>
    <t>該当数値なし</t>
  </si>
  <si>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</si>
  <si>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</si>
  <si>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</si>
  <si>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</si>
  <si>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</si>
  <si>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</si>
  <si>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</si>
  <si>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</si>
  <si>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</si>
  <si>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これまでは、料金収入のみで経営できていたが、人口減少により料金収入が減少傾向にあり、施設の更新に取り掛かったことで、経営状況はさらに悪化するものと思われる。
　今後も事業を継続させるためには、実情に合った施設規模の縮小を早期に完了させるとともに、加入率向上の取り組みをや料金改定の検討を進め料金収入の維持に努めていく必要がある。</t>
    <rPh sb="7" eb="11">
      <t>リョウキンシュウニュウ</t>
    </rPh>
    <rPh sb="14" eb="16">
      <t>ケイエイ</t>
    </rPh>
    <rPh sb="23" eb="27">
      <t>ジンコウゲンショウ</t>
    </rPh>
    <rPh sb="35" eb="39">
      <t>ゲンショウケイコウ</t>
    </rPh>
    <rPh sb="43" eb="45">
      <t>シセツ</t>
    </rPh>
    <rPh sb="46" eb="48">
      <t>コウシン</t>
    </rPh>
    <rPh sb="49" eb="50">
      <t>ト</t>
    </rPh>
    <rPh sb="51" eb="52">
      <t>カ</t>
    </rPh>
    <rPh sb="59" eb="63">
      <t>ケイエイジョウキョウ</t>
    </rPh>
    <rPh sb="67" eb="69">
      <t>アッカ</t>
    </rPh>
    <rPh sb="74" eb="75">
      <t>オモ</t>
    </rPh>
    <rPh sb="81" eb="83">
      <t>コンゴ</t>
    </rPh>
    <rPh sb="84" eb="86">
      <t>ジギョウ</t>
    </rPh>
    <rPh sb="87" eb="89">
      <t>ケイゾク</t>
    </rPh>
    <rPh sb="97" eb="99">
      <t>ジツジョウ</t>
    </rPh>
    <rPh sb="100" eb="101">
      <t>ア</t>
    </rPh>
    <rPh sb="103" eb="107">
      <t>シセツキボ</t>
    </rPh>
    <rPh sb="108" eb="110">
      <t>シュクショウ</t>
    </rPh>
    <rPh sb="111" eb="113">
      <t>ソウキ</t>
    </rPh>
    <rPh sb="114" eb="116">
      <t>カンリョウ</t>
    </rPh>
    <rPh sb="124" eb="129">
      <t>カニュウリツコウジョウ</t>
    </rPh>
    <rPh sb="130" eb="131">
      <t>ト</t>
    </rPh>
    <rPh sb="132" eb="133">
      <t>ク</t>
    </rPh>
    <rPh sb="136" eb="140">
      <t>リョウキンカイテイ</t>
    </rPh>
    <rPh sb="141" eb="143">
      <t>ケントウ</t>
    </rPh>
    <rPh sb="144" eb="145">
      <t>スス</t>
    </rPh>
    <rPh sb="146" eb="150">
      <t>リョウキンシュウニュウ</t>
    </rPh>
    <rPh sb="151" eb="153">
      <t>イジ</t>
    </rPh>
    <rPh sb="154" eb="155">
      <t>ツト</t>
    </rPh>
    <rPh sb="159" eb="161">
      <t>ヒツヨウ</t>
    </rPh>
    <phoneticPr fontId="1"/>
  </si>
  <si>
    <t>　漁業集落排水処理施設については、概ね7年～10年ごとに小規模な施設改修を行っているが、管渠については行っておらず、今後は、機能保全計画に基づいた調査、更新を行う予定としている。また、令和７年度までにダウンサイジングを実施し、それに伴う周辺施設の更新を行う計画としている。</t>
    <rPh sb="1" eb="11">
      <t>ギョギョウシュウラクハイスイショリシセツ</t>
    </rPh>
    <rPh sb="17" eb="18">
      <t>オオム</t>
    </rPh>
    <rPh sb="20" eb="21">
      <t>ネン</t>
    </rPh>
    <rPh sb="24" eb="25">
      <t>ネン</t>
    </rPh>
    <rPh sb="28" eb="31">
      <t>ショウキボ</t>
    </rPh>
    <rPh sb="32" eb="36">
      <t>シセツカイシュウ</t>
    </rPh>
    <rPh sb="37" eb="38">
      <t>オコナ</t>
    </rPh>
    <rPh sb="44" eb="46">
      <t>カンキョ</t>
    </rPh>
    <rPh sb="51" eb="52">
      <t>オコナ</t>
    </rPh>
    <rPh sb="58" eb="60">
      <t>コンゴ</t>
    </rPh>
    <rPh sb="81" eb="83">
      <t>ヨテイ</t>
    </rPh>
    <rPh sb="92" eb="94">
      <t>レイワ</t>
    </rPh>
    <rPh sb="95" eb="97">
      <t>ネンド</t>
    </rPh>
    <rPh sb="116" eb="117">
      <t>トモナ</t>
    </rPh>
    <rPh sb="118" eb="122">
      <t>シュウヘンシセツ</t>
    </rPh>
    <rPh sb="123" eb="125">
      <t>コウシン</t>
    </rPh>
    <rPh sb="126" eb="127">
      <t>オコナ</t>
    </rPh>
    <rPh sb="128" eb="130">
      <t>ケイカク</t>
    </rPh>
    <phoneticPr fontId="1"/>
  </si>
  <si>
    <r>
      <t xml:space="preserve">①R6年度からの公会計移行に伴う打ち切り決算のため、R5年度の料金収入の減により収益的収支比率は、100％を下回る結果となった。施設の更新を進めていくうえで、益々経営状況は悪化する見込みであるため、施設規模の適正化を図ることとしている。
</t>
    </r>
    <r>
      <rPr>
        <sz val="11"/>
        <color theme="1"/>
        <rFont val="ＭＳ ゴシック"/>
      </rPr>
      <t>④処理施設の更新を実施しているので企業債残高対事業規模比率の増加が見込まれる。投資規模や料金水準等の経営改善や見直しを図っていく必要がある。
⑤経費回収率は、人口減少等により料金収入が減少し続けるため、経費削減に合わせ料金改定の検討を始める必要がある。
⑥汚水処理原価は、増加傾向にあるものの、類似団体平均を大きく下回る数値で推移している。
⑦施設利用率は、平均値を下回っており、人口減により、減少傾向にあることから、施設規模の適正化を図っているところである。
⑧水洗化率向上のための普及啓発活動を強化し、汚水処理を適切に行うとともに、料金改定の検討を行い料金収入を確保する必要がある。</t>
    </r>
    <rPh sb="3" eb="5">
      <t>ネンド</t>
    </rPh>
    <rPh sb="8" eb="11">
      <t>コウカイケイ</t>
    </rPh>
    <rPh sb="11" eb="13">
      <t>イコウ</t>
    </rPh>
    <rPh sb="14" eb="15">
      <t>トモナ</t>
    </rPh>
    <rPh sb="16" eb="17">
      <t>ウ</t>
    </rPh>
    <rPh sb="18" eb="19">
      <t>キ</t>
    </rPh>
    <rPh sb="20" eb="22">
      <t>ケッサン</t>
    </rPh>
    <rPh sb="28" eb="30">
      <t>ネンド</t>
    </rPh>
    <rPh sb="31" eb="35">
      <t>リョウキンシュウニュウ</t>
    </rPh>
    <rPh sb="36" eb="37">
      <t>ゲン</t>
    </rPh>
    <rPh sb="40" eb="47">
      <t>シュウエキテキシュウシヒリツ</t>
    </rPh>
    <rPh sb="202" eb="203">
      <t>トウ</t>
    </rPh>
    <rPh sb="395" eb="396">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</si>
</sst>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formatCode="#,##0.00;&quot;△&quot;#,##0.00;&quot;-&quot;">
                  <c:v>1.e-002</c:v>
                </c:pt>
                <c:pt idx="2">
                  <c:v>0</c:v>
                </c:pt>
                <c:pt idx="3" formatCode="#,##0.00;&quot;△&quot;#,##0.00;&quot;-&quot;">
                  <c:v>2.e-002</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29.22</c:v>
                </c:pt>
                <c:pt idx="1">
                  <c:v>28.4</c:v>
                </c:pt>
                <c:pt idx="2">
                  <c:v>27.98</c:v>
                </c:pt>
                <c:pt idx="3">
                  <c:v>27.57</c:v>
                </c:pt>
                <c:pt idx="4">
                  <c:v>27.57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39.130000000000003</c:v>
                </c:pt>
                <c:pt idx="1">
                  <c:v>40.29</c:v>
                </c:pt>
                <c:pt idx="2">
                  <c:v>40.11</c:v>
                </c:pt>
                <c:pt idx="3">
                  <c:v>37.67</c:v>
                </c:pt>
                <c:pt idx="4">
                  <c:v>30.99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72.31</c:v>
                </c:pt>
                <c:pt idx="1">
                  <c:v>68.400000000000006</c:v>
                </c:pt>
                <c:pt idx="2">
                  <c:v>68.05</c:v>
                </c:pt>
                <c:pt idx="3">
                  <c:v>69.959999999999994</c:v>
                </c:pt>
                <c:pt idx="4">
                  <c:v>68.28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86.33</c:v>
                </c:pt>
                <c:pt idx="1">
                  <c:v>87.49</c:v>
                </c:pt>
                <c:pt idx="2">
                  <c:v>87.61</c:v>
                </c:pt>
                <c:pt idx="3">
                  <c:v>87.94</c:v>
                </c:pt>
                <c:pt idx="4">
                  <c:v>85.45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102.78</c:v>
                </c:pt>
                <c:pt idx="1">
                  <c:v>111.14</c:v>
                </c:pt>
                <c:pt idx="2">
                  <c:v>100.73</c:v>
                </c:pt>
                <c:pt idx="3">
                  <c:v>93.96</c:v>
                </c:pt>
                <c:pt idx="4">
                  <c:v>68.709999999999994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86.96</c:v>
                </c:pt>
                <c:pt idx="1">
                  <c:v>148.76</c:v>
                </c:pt>
                <c:pt idx="2">
                  <c:v>147.44</c:v>
                </c:pt>
                <c:pt idx="3">
                  <c:v>354.86</c:v>
                </c:pt>
                <c:pt idx="4">
                  <c:v>706.41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641.42999999999995</c:v>
                </c:pt>
                <c:pt idx="1">
                  <c:v>807.81</c:v>
                </c:pt>
                <c:pt idx="2">
                  <c:v>733.23</c:v>
                </c:pt>
                <c:pt idx="3">
                  <c:v>607.88</c:v>
                </c:pt>
                <c:pt idx="4">
                  <c:v>892.29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102.78</c:v>
                </c:pt>
                <c:pt idx="1">
                  <c:v>110.98</c:v>
                </c:pt>
                <c:pt idx="2">
                  <c:v>100.66</c:v>
                </c:pt>
                <c:pt idx="3">
                  <c:v>93.87</c:v>
                </c:pt>
                <c:pt idx="4">
                  <c:v>66.790000000000006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56.93</c:v>
                </c:pt>
                <c:pt idx="1">
                  <c:v>49.44</c:v>
                </c:pt>
                <c:pt idx="2">
                  <c:v>54.39</c:v>
                </c:pt>
                <c:pt idx="3">
                  <c:v>48.98</c:v>
                </c:pt>
                <c:pt idx="4">
                  <c:v>46.45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164.63</c:v>
                </c:pt>
                <c:pt idx="1">
                  <c:v>152.46</c:v>
                </c:pt>
                <c:pt idx="2">
                  <c:v>171.72</c:v>
                </c:pt>
                <c:pt idx="3">
                  <c:v>179.94</c:v>
                </c:pt>
                <c:pt idx="4">
                  <c:v>243.84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300.17</c:v>
                </c:pt>
                <c:pt idx="1">
                  <c:v>343.49</c:v>
                </c:pt>
                <c:pt idx="2">
                  <c:v>318.06</c:v>
                </c:pt>
                <c:pt idx="3">
                  <c:v>362.51</c:v>
                </c:pt>
                <c:pt idx="4">
                  <c:v>361.83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【1,069.89】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【80.73】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【28.16】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【426.52】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【39.89】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大月町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H1</v>
      </c>
      <c r="X8" s="6"/>
      <c r="Y8" s="6"/>
      <c r="Z8" s="6"/>
      <c r="AA8" s="6"/>
      <c r="AB8" s="6"/>
      <c r="AC8" s="6"/>
      <c r="AD8" s="20" t="str">
        <f>データ!$M$6</f>
        <v>非設置</v>
      </c>
      <c r="AE8" s="20"/>
      <c r="AF8" s="20"/>
      <c r="AG8" s="20"/>
      <c r="AH8" s="20"/>
      <c r="AI8" s="20"/>
      <c r="AJ8" s="20"/>
      <c r="AK8" s="3"/>
      <c r="AL8" s="21">
        <f>データ!S6</f>
        <v>4477</v>
      </c>
      <c r="AM8" s="21"/>
      <c r="AN8" s="21"/>
      <c r="AO8" s="21"/>
      <c r="AP8" s="21"/>
      <c r="AQ8" s="21"/>
      <c r="AR8" s="21"/>
      <c r="AS8" s="21"/>
      <c r="AT8" s="7">
        <f>データ!T6</f>
        <v>102.73</v>
      </c>
      <c r="AU8" s="7"/>
      <c r="AV8" s="7"/>
      <c r="AW8" s="7"/>
      <c r="AX8" s="7"/>
      <c r="AY8" s="7"/>
      <c r="AZ8" s="7"/>
      <c r="BA8" s="7"/>
      <c r="BB8" s="7">
        <f>データ!U6</f>
        <v>43.58</v>
      </c>
      <c r="BC8" s="7"/>
      <c r="BD8" s="7"/>
      <c r="BE8" s="7"/>
      <c r="BF8" s="7"/>
      <c r="BG8" s="7"/>
      <c r="BH8" s="7"/>
      <c r="BI8" s="7"/>
      <c r="BJ8" s="3"/>
      <c r="BK8" s="3"/>
      <c r="BL8" s="27" t="s">
        <v>15</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40"/>
      <c r="BN9" s="49"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5.13</v>
      </c>
      <c r="Q10" s="7"/>
      <c r="R10" s="7"/>
      <c r="S10" s="7"/>
      <c r="T10" s="7"/>
      <c r="U10" s="7"/>
      <c r="V10" s="7"/>
      <c r="W10" s="7">
        <f>データ!Q6</f>
        <v>100</v>
      </c>
      <c r="X10" s="7"/>
      <c r="Y10" s="7"/>
      <c r="Z10" s="7"/>
      <c r="AA10" s="7"/>
      <c r="AB10" s="7"/>
      <c r="AC10" s="7"/>
      <c r="AD10" s="21">
        <f>データ!R6</f>
        <v>2950</v>
      </c>
      <c r="AE10" s="21"/>
      <c r="AF10" s="21"/>
      <c r="AG10" s="21"/>
      <c r="AH10" s="21"/>
      <c r="AI10" s="21"/>
      <c r="AJ10" s="21"/>
      <c r="AK10" s="2"/>
      <c r="AL10" s="21">
        <f>データ!V6</f>
        <v>227</v>
      </c>
      <c r="AM10" s="21"/>
      <c r="AN10" s="21"/>
      <c r="AO10" s="21"/>
      <c r="AP10" s="21"/>
      <c r="AQ10" s="21"/>
      <c r="AR10" s="21"/>
      <c r="AS10" s="21"/>
      <c r="AT10" s="7">
        <f>データ!W6</f>
        <v>0.54</v>
      </c>
      <c r="AU10" s="7"/>
      <c r="AV10" s="7"/>
      <c r="AW10" s="7"/>
      <c r="AX10" s="7"/>
      <c r="AY10" s="7"/>
      <c r="AZ10" s="7"/>
      <c r="BA10" s="7"/>
      <c r="BB10" s="7">
        <f>データ!X6</f>
        <v>420.37</v>
      </c>
      <c r="BC10" s="7"/>
      <c r="BD10" s="7"/>
      <c r="BE10" s="7"/>
      <c r="BF10" s="7"/>
      <c r="BG10" s="7"/>
      <c r="BH10" s="7"/>
      <c r="BI10" s="7"/>
      <c r="BJ10" s="2"/>
      <c r="BK10" s="2"/>
      <c r="BL10" s="29" t="s">
        <v>36</v>
      </c>
      <c r="BM10" s="41"/>
      <c r="BN10" s="50"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5"/>
      <c r="BN47" s="45"/>
      <c r="BO47" s="45"/>
      <c r="BP47" s="45"/>
      <c r="BQ47" s="45"/>
      <c r="BR47" s="45"/>
      <c r="BS47" s="45"/>
      <c r="BT47" s="45"/>
      <c r="BU47" s="45"/>
      <c r="BV47" s="45"/>
      <c r="BW47" s="45"/>
      <c r="BX47" s="45"/>
      <c r="BY47" s="45"/>
      <c r="BZ47" s="5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5"/>
      <c r="BN48" s="45"/>
      <c r="BO48" s="45"/>
      <c r="BP48" s="45"/>
      <c r="BQ48" s="45"/>
      <c r="BR48" s="45"/>
      <c r="BS48" s="45"/>
      <c r="BT48" s="45"/>
      <c r="BU48" s="45"/>
      <c r="BV48" s="45"/>
      <c r="BW48" s="45"/>
      <c r="BX48" s="45"/>
      <c r="BY48" s="45"/>
      <c r="BZ48" s="5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5"/>
      <c r="BN49" s="45"/>
      <c r="BO49" s="45"/>
      <c r="BP49" s="45"/>
      <c r="BQ49" s="45"/>
      <c r="BR49" s="45"/>
      <c r="BS49" s="45"/>
      <c r="BT49" s="45"/>
      <c r="BU49" s="45"/>
      <c r="BV49" s="45"/>
      <c r="BW49" s="45"/>
      <c r="BX49" s="45"/>
      <c r="BY49" s="45"/>
      <c r="BZ49" s="5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5"/>
      <c r="BN50" s="45"/>
      <c r="BO50" s="45"/>
      <c r="BP50" s="45"/>
      <c r="BQ50" s="45"/>
      <c r="BR50" s="45"/>
      <c r="BS50" s="45"/>
      <c r="BT50" s="45"/>
      <c r="BU50" s="45"/>
      <c r="BV50" s="45"/>
      <c r="BW50" s="45"/>
      <c r="BX50" s="45"/>
      <c r="BY50" s="45"/>
      <c r="BZ50" s="5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5"/>
      <c r="BN51" s="45"/>
      <c r="BO51" s="45"/>
      <c r="BP51" s="45"/>
      <c r="BQ51" s="45"/>
      <c r="BR51" s="45"/>
      <c r="BS51" s="45"/>
      <c r="BT51" s="45"/>
      <c r="BU51" s="45"/>
      <c r="BV51" s="45"/>
      <c r="BW51" s="45"/>
      <c r="BX51" s="45"/>
      <c r="BY51" s="45"/>
      <c r="BZ51" s="5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5"/>
      <c r="BN52" s="45"/>
      <c r="BO52" s="45"/>
      <c r="BP52" s="45"/>
      <c r="BQ52" s="45"/>
      <c r="BR52" s="45"/>
      <c r="BS52" s="45"/>
      <c r="BT52" s="45"/>
      <c r="BU52" s="45"/>
      <c r="BV52" s="45"/>
      <c r="BW52" s="45"/>
      <c r="BX52" s="45"/>
      <c r="BY52" s="45"/>
      <c r="BZ52" s="5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5"/>
      <c r="BN53" s="45"/>
      <c r="BO53" s="45"/>
      <c r="BP53" s="45"/>
      <c r="BQ53" s="45"/>
      <c r="BR53" s="45"/>
      <c r="BS53" s="45"/>
      <c r="BT53" s="45"/>
      <c r="BU53" s="45"/>
      <c r="BV53" s="45"/>
      <c r="BW53" s="45"/>
      <c r="BX53" s="45"/>
      <c r="BY53" s="45"/>
      <c r="BZ53" s="5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5"/>
      <c r="BN54" s="45"/>
      <c r="BO54" s="45"/>
      <c r="BP54" s="45"/>
      <c r="BQ54" s="45"/>
      <c r="BR54" s="45"/>
      <c r="BS54" s="45"/>
      <c r="BT54" s="45"/>
      <c r="BU54" s="45"/>
      <c r="BV54" s="45"/>
      <c r="BW54" s="45"/>
      <c r="BX54" s="45"/>
      <c r="BY54" s="45"/>
      <c r="BZ54" s="5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5"/>
      <c r="BN55" s="45"/>
      <c r="BO55" s="45"/>
      <c r="BP55" s="45"/>
      <c r="BQ55" s="45"/>
      <c r="BR55" s="45"/>
      <c r="BS55" s="45"/>
      <c r="BT55" s="45"/>
      <c r="BU55" s="45"/>
      <c r="BV55" s="45"/>
      <c r="BW55" s="45"/>
      <c r="BX55" s="45"/>
      <c r="BY55" s="45"/>
      <c r="BZ55" s="57"/>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5"/>
      <c r="BN56" s="45"/>
      <c r="BO56" s="45"/>
      <c r="BP56" s="45"/>
      <c r="BQ56" s="45"/>
      <c r="BR56" s="45"/>
      <c r="BS56" s="45"/>
      <c r="BT56" s="45"/>
      <c r="BU56" s="45"/>
      <c r="BV56" s="45"/>
      <c r="BW56" s="45"/>
      <c r="BX56" s="45"/>
      <c r="BY56" s="45"/>
      <c r="BZ56" s="57"/>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5"/>
      <c r="BN57" s="45"/>
      <c r="BO57" s="45"/>
      <c r="BP57" s="45"/>
      <c r="BQ57" s="45"/>
      <c r="BR57" s="45"/>
      <c r="BS57" s="45"/>
      <c r="BT57" s="45"/>
      <c r="BU57" s="45"/>
      <c r="BV57" s="45"/>
      <c r="BW57" s="45"/>
      <c r="BX57" s="45"/>
      <c r="BY57" s="45"/>
      <c r="BZ57" s="57"/>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5"/>
      <c r="BN58" s="45"/>
      <c r="BO58" s="45"/>
      <c r="BP58" s="45"/>
      <c r="BQ58" s="45"/>
      <c r="BR58" s="45"/>
      <c r="BS58" s="45"/>
      <c r="BT58" s="45"/>
      <c r="BU58" s="45"/>
      <c r="BV58" s="45"/>
      <c r="BW58" s="45"/>
      <c r="BX58" s="45"/>
      <c r="BY58" s="45"/>
      <c r="BZ58" s="57"/>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5"/>
      <c r="BN59" s="45"/>
      <c r="BO59" s="45"/>
      <c r="BP59" s="45"/>
      <c r="BQ59" s="45"/>
      <c r="BR59" s="45"/>
      <c r="BS59" s="45"/>
      <c r="BT59" s="45"/>
      <c r="BU59" s="45"/>
      <c r="BV59" s="45"/>
      <c r="BW59" s="45"/>
      <c r="BX59" s="45"/>
      <c r="BY59" s="45"/>
      <c r="BZ59" s="57"/>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5"/>
      <c r="BN60" s="45"/>
      <c r="BO60" s="45"/>
      <c r="BP60" s="45"/>
      <c r="BQ60" s="45"/>
      <c r="BR60" s="45"/>
      <c r="BS60" s="45"/>
      <c r="BT60" s="45"/>
      <c r="BU60" s="45"/>
      <c r="BV60" s="45"/>
      <c r="BW60" s="45"/>
      <c r="BX60" s="45"/>
      <c r="BY60" s="45"/>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5"/>
      <c r="BN61" s="45"/>
      <c r="BO61" s="45"/>
      <c r="BP61" s="45"/>
      <c r="BQ61" s="45"/>
      <c r="BR61" s="45"/>
      <c r="BS61" s="45"/>
      <c r="BT61" s="45"/>
      <c r="BU61" s="45"/>
      <c r="BV61" s="45"/>
      <c r="BW61" s="45"/>
      <c r="BX61" s="45"/>
      <c r="BY61" s="45"/>
      <c r="BZ61" s="5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5"/>
      <c r="BN62" s="45"/>
      <c r="BO62" s="45"/>
      <c r="BP62" s="45"/>
      <c r="BQ62" s="45"/>
      <c r="BR62" s="45"/>
      <c r="BS62" s="45"/>
      <c r="BT62" s="45"/>
      <c r="BU62" s="45"/>
      <c r="BV62" s="45"/>
      <c r="BW62" s="45"/>
      <c r="BX62" s="45"/>
      <c r="BY62" s="45"/>
      <c r="BZ62" s="5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4"/>
      <c r="BN63" s="44"/>
      <c r="BO63" s="44"/>
      <c r="BP63" s="44"/>
      <c r="BQ63" s="44"/>
      <c r="BR63" s="44"/>
      <c r="BS63" s="44"/>
      <c r="BT63" s="44"/>
      <c r="BU63" s="44"/>
      <c r="BV63" s="44"/>
      <c r="BW63" s="44"/>
      <c r="BX63" s="44"/>
      <c r="BY63" s="44"/>
      <c r="BZ63" s="58"/>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113</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46</v>
      </c>
      <c r="F85" s="12" t="s">
        <v>47</v>
      </c>
      <c r="G85" s="12" t="s">
        <v>48</v>
      </c>
      <c r="H85" s="12" t="s">
        <v>41</v>
      </c>
      <c r="I85" s="12" t="s">
        <v>11</v>
      </c>
      <c r="J85" s="12" t="s">
        <v>49</v>
      </c>
      <c r="K85" s="12" t="s">
        <v>50</v>
      </c>
      <c r="L85" s="12" t="s">
        <v>4</v>
      </c>
      <c r="M85" s="12" t="s">
        <v>34</v>
      </c>
      <c r="N85" s="12" t="s">
        <v>51</v>
      </c>
      <c r="O85" s="12" t="s">
        <v>53</v>
      </c>
    </row>
    <row r="86" spans="1:78" hidden="1">
      <c r="B86" s="12"/>
      <c r="C86" s="12"/>
      <c r="D86" s="12"/>
      <c r="E86" s="12" t="str">
        <f>データ!AI6</f>
        <v/>
      </c>
      <c r="F86" s="12" t="s">
        <v>38</v>
      </c>
      <c r="G86" s="12" t="s">
        <v>38</v>
      </c>
      <c r="H86" s="12" t="str">
        <f>データ!BP6</f>
        <v>【1,069.89】</v>
      </c>
      <c r="I86" s="12" t="str">
        <f>データ!CA6</f>
        <v>【39.89】</v>
      </c>
      <c r="J86" s="12" t="str">
        <f>データ!CL6</f>
        <v>【426.52】</v>
      </c>
      <c r="K86" s="12" t="str">
        <f>データ!CW6</f>
        <v>【28.16】</v>
      </c>
      <c r="L86" s="12" t="str">
        <f>データ!DH6</f>
        <v>【80.73】</v>
      </c>
      <c r="M86" s="12" t="s">
        <v>38</v>
      </c>
      <c r="N86" s="12" t="s">
        <v>38</v>
      </c>
      <c r="O86" s="12" t="str">
        <f>データ!EO6</f>
        <v>【0.00】</v>
      </c>
    </row>
  </sheetData>
  <sheetProtection algorithmName="SHA-512" hashValue="w4QWPMMb5nmy5lPoEY2fL+x6M7bxanx/3bjMODYj1n4JLuHowxD/TLb40wpyUbnCn3vXAJIAkenBwL/Wc2Hpng==" saltValue="LAjskqVVlgkvOkQdFuExR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5">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20</v>
      </c>
      <c r="B3" s="64" t="s">
        <v>2</v>
      </c>
      <c r="C3" s="64" t="s">
        <v>58</v>
      </c>
      <c r="D3" s="64" t="s">
        <v>59</v>
      </c>
      <c r="E3" s="64" t="s">
        <v>7</v>
      </c>
      <c r="F3" s="64" t="s">
        <v>6</v>
      </c>
      <c r="G3" s="64" t="s">
        <v>27</v>
      </c>
      <c r="H3" s="70" t="s">
        <v>55</v>
      </c>
      <c r="I3" s="73"/>
      <c r="J3" s="73"/>
      <c r="K3" s="73"/>
      <c r="L3" s="73"/>
      <c r="M3" s="73"/>
      <c r="N3" s="73"/>
      <c r="O3" s="73"/>
      <c r="P3" s="73"/>
      <c r="Q3" s="73"/>
      <c r="R3" s="73"/>
      <c r="S3" s="73"/>
      <c r="T3" s="73"/>
      <c r="U3" s="73"/>
      <c r="V3" s="73"/>
      <c r="W3" s="73"/>
      <c r="X3" s="78"/>
      <c r="Y3" s="81" t="s">
        <v>52</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13</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62" t="s">
        <v>60</v>
      </c>
      <c r="B4" s="65"/>
      <c r="C4" s="65"/>
      <c r="D4" s="65"/>
      <c r="E4" s="65"/>
      <c r="F4" s="65"/>
      <c r="G4" s="65"/>
      <c r="H4" s="71"/>
      <c r="I4" s="74"/>
      <c r="J4" s="74"/>
      <c r="K4" s="74"/>
      <c r="L4" s="74"/>
      <c r="M4" s="74"/>
      <c r="N4" s="74"/>
      <c r="O4" s="74"/>
      <c r="P4" s="74"/>
      <c r="Q4" s="74"/>
      <c r="R4" s="74"/>
      <c r="S4" s="74"/>
      <c r="T4" s="74"/>
      <c r="U4" s="74"/>
      <c r="V4" s="74"/>
      <c r="W4" s="74"/>
      <c r="X4" s="79"/>
      <c r="Y4" s="82" t="s">
        <v>26</v>
      </c>
      <c r="Z4" s="82"/>
      <c r="AA4" s="82"/>
      <c r="AB4" s="82"/>
      <c r="AC4" s="82"/>
      <c r="AD4" s="82"/>
      <c r="AE4" s="82"/>
      <c r="AF4" s="82"/>
      <c r="AG4" s="82"/>
      <c r="AH4" s="82"/>
      <c r="AI4" s="82"/>
      <c r="AJ4" s="82" t="s">
        <v>45</v>
      </c>
      <c r="AK4" s="82"/>
      <c r="AL4" s="82"/>
      <c r="AM4" s="82"/>
      <c r="AN4" s="82"/>
      <c r="AO4" s="82"/>
      <c r="AP4" s="82"/>
      <c r="AQ4" s="82"/>
      <c r="AR4" s="82"/>
      <c r="AS4" s="82"/>
      <c r="AT4" s="82"/>
      <c r="AU4" s="82" t="s">
        <v>29</v>
      </c>
      <c r="AV4" s="82"/>
      <c r="AW4" s="82"/>
      <c r="AX4" s="82"/>
      <c r="AY4" s="82"/>
      <c r="AZ4" s="82"/>
      <c r="BA4" s="82"/>
      <c r="BB4" s="82"/>
      <c r="BC4" s="82"/>
      <c r="BD4" s="82"/>
      <c r="BE4" s="82"/>
      <c r="BF4" s="82" t="s">
        <v>62</v>
      </c>
      <c r="BG4" s="82"/>
      <c r="BH4" s="82"/>
      <c r="BI4" s="82"/>
      <c r="BJ4" s="82"/>
      <c r="BK4" s="82"/>
      <c r="BL4" s="82"/>
      <c r="BM4" s="82"/>
      <c r="BN4" s="82"/>
      <c r="BO4" s="82"/>
      <c r="BP4" s="82"/>
      <c r="BQ4" s="82" t="s">
        <v>0</v>
      </c>
      <c r="BR4" s="82"/>
      <c r="BS4" s="82"/>
      <c r="BT4" s="82"/>
      <c r="BU4" s="82"/>
      <c r="BV4" s="82"/>
      <c r="BW4" s="82"/>
      <c r="BX4" s="82"/>
      <c r="BY4" s="82"/>
      <c r="BZ4" s="82"/>
      <c r="CA4" s="82"/>
      <c r="CB4" s="82" t="s">
        <v>61</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c r="A5" s="62" t="s">
        <v>69</v>
      </c>
      <c r="B5" s="66"/>
      <c r="C5" s="66"/>
      <c r="D5" s="66"/>
      <c r="E5" s="66"/>
      <c r="F5" s="66"/>
      <c r="G5" s="66"/>
      <c r="H5" s="72" t="s">
        <v>57</v>
      </c>
      <c r="I5" s="72" t="s">
        <v>70</v>
      </c>
      <c r="J5" s="72" t="s">
        <v>71</v>
      </c>
      <c r="K5" s="72" t="s">
        <v>72</v>
      </c>
      <c r="L5" s="72" t="s">
        <v>73</v>
      </c>
      <c r="M5" s="72" t="s">
        <v>8</v>
      </c>
      <c r="N5" s="72" t="s">
        <v>74</v>
      </c>
      <c r="O5" s="72" t="s">
        <v>75</v>
      </c>
      <c r="P5" s="72" t="s">
        <v>76</v>
      </c>
      <c r="Q5" s="72" t="s">
        <v>77</v>
      </c>
      <c r="R5" s="72" t="s">
        <v>78</v>
      </c>
      <c r="S5" s="72" t="s">
        <v>79</v>
      </c>
      <c r="T5" s="72" t="s">
        <v>80</v>
      </c>
      <c r="U5" s="72" t="s">
        <v>63</v>
      </c>
      <c r="V5" s="72" t="s">
        <v>81</v>
      </c>
      <c r="W5" s="72" t="s">
        <v>82</v>
      </c>
      <c r="X5" s="72" t="s">
        <v>83</v>
      </c>
      <c r="Y5" s="72" t="s">
        <v>84</v>
      </c>
      <c r="Z5" s="72" t="s">
        <v>85</v>
      </c>
      <c r="AA5" s="72" t="s">
        <v>86</v>
      </c>
      <c r="AB5" s="72" t="s">
        <v>87</v>
      </c>
      <c r="AC5" s="72" t="s">
        <v>88</v>
      </c>
      <c r="AD5" s="72" t="s">
        <v>90</v>
      </c>
      <c r="AE5" s="72" t="s">
        <v>91</v>
      </c>
      <c r="AF5" s="72" t="s">
        <v>92</v>
      </c>
      <c r="AG5" s="72" t="s">
        <v>93</v>
      </c>
      <c r="AH5" s="72" t="s">
        <v>94</v>
      </c>
      <c r="AI5" s="72" t="s">
        <v>44</v>
      </c>
      <c r="AJ5" s="72" t="s">
        <v>84</v>
      </c>
      <c r="AK5" s="72" t="s">
        <v>85</v>
      </c>
      <c r="AL5" s="72" t="s">
        <v>86</v>
      </c>
      <c r="AM5" s="72" t="s">
        <v>87</v>
      </c>
      <c r="AN5" s="72" t="s">
        <v>88</v>
      </c>
      <c r="AO5" s="72" t="s">
        <v>90</v>
      </c>
      <c r="AP5" s="72" t="s">
        <v>91</v>
      </c>
      <c r="AQ5" s="72" t="s">
        <v>92</v>
      </c>
      <c r="AR5" s="72" t="s">
        <v>93</v>
      </c>
      <c r="AS5" s="72" t="s">
        <v>94</v>
      </c>
      <c r="AT5" s="72" t="s">
        <v>89</v>
      </c>
      <c r="AU5" s="72" t="s">
        <v>84</v>
      </c>
      <c r="AV5" s="72" t="s">
        <v>85</v>
      </c>
      <c r="AW5" s="72" t="s">
        <v>86</v>
      </c>
      <c r="AX5" s="72" t="s">
        <v>87</v>
      </c>
      <c r="AY5" s="72" t="s">
        <v>88</v>
      </c>
      <c r="AZ5" s="72" t="s">
        <v>90</v>
      </c>
      <c r="BA5" s="72" t="s">
        <v>91</v>
      </c>
      <c r="BB5" s="72" t="s">
        <v>92</v>
      </c>
      <c r="BC5" s="72" t="s">
        <v>93</v>
      </c>
      <c r="BD5" s="72" t="s">
        <v>94</v>
      </c>
      <c r="BE5" s="72" t="s">
        <v>89</v>
      </c>
      <c r="BF5" s="72" t="s">
        <v>84</v>
      </c>
      <c r="BG5" s="72" t="s">
        <v>85</v>
      </c>
      <c r="BH5" s="72" t="s">
        <v>86</v>
      </c>
      <c r="BI5" s="72" t="s">
        <v>87</v>
      </c>
      <c r="BJ5" s="72" t="s">
        <v>88</v>
      </c>
      <c r="BK5" s="72" t="s">
        <v>90</v>
      </c>
      <c r="BL5" s="72" t="s">
        <v>91</v>
      </c>
      <c r="BM5" s="72" t="s">
        <v>92</v>
      </c>
      <c r="BN5" s="72" t="s">
        <v>93</v>
      </c>
      <c r="BO5" s="72" t="s">
        <v>94</v>
      </c>
      <c r="BP5" s="72" t="s">
        <v>89</v>
      </c>
      <c r="BQ5" s="72" t="s">
        <v>84</v>
      </c>
      <c r="BR5" s="72" t="s">
        <v>85</v>
      </c>
      <c r="BS5" s="72" t="s">
        <v>86</v>
      </c>
      <c r="BT5" s="72" t="s">
        <v>87</v>
      </c>
      <c r="BU5" s="72" t="s">
        <v>88</v>
      </c>
      <c r="BV5" s="72" t="s">
        <v>90</v>
      </c>
      <c r="BW5" s="72" t="s">
        <v>91</v>
      </c>
      <c r="BX5" s="72" t="s">
        <v>92</v>
      </c>
      <c r="BY5" s="72" t="s">
        <v>93</v>
      </c>
      <c r="BZ5" s="72" t="s">
        <v>94</v>
      </c>
      <c r="CA5" s="72" t="s">
        <v>89</v>
      </c>
      <c r="CB5" s="72" t="s">
        <v>84</v>
      </c>
      <c r="CC5" s="72" t="s">
        <v>85</v>
      </c>
      <c r="CD5" s="72" t="s">
        <v>86</v>
      </c>
      <c r="CE5" s="72" t="s">
        <v>87</v>
      </c>
      <c r="CF5" s="72" t="s">
        <v>88</v>
      </c>
      <c r="CG5" s="72" t="s">
        <v>90</v>
      </c>
      <c r="CH5" s="72" t="s">
        <v>91</v>
      </c>
      <c r="CI5" s="72" t="s">
        <v>92</v>
      </c>
      <c r="CJ5" s="72" t="s">
        <v>93</v>
      </c>
      <c r="CK5" s="72" t="s">
        <v>94</v>
      </c>
      <c r="CL5" s="72" t="s">
        <v>89</v>
      </c>
      <c r="CM5" s="72" t="s">
        <v>84</v>
      </c>
      <c r="CN5" s="72" t="s">
        <v>85</v>
      </c>
      <c r="CO5" s="72" t="s">
        <v>86</v>
      </c>
      <c r="CP5" s="72" t="s">
        <v>87</v>
      </c>
      <c r="CQ5" s="72" t="s">
        <v>88</v>
      </c>
      <c r="CR5" s="72" t="s">
        <v>90</v>
      </c>
      <c r="CS5" s="72" t="s">
        <v>91</v>
      </c>
      <c r="CT5" s="72" t="s">
        <v>92</v>
      </c>
      <c r="CU5" s="72" t="s">
        <v>93</v>
      </c>
      <c r="CV5" s="72" t="s">
        <v>94</v>
      </c>
      <c r="CW5" s="72" t="s">
        <v>89</v>
      </c>
      <c r="CX5" s="72" t="s">
        <v>84</v>
      </c>
      <c r="CY5" s="72" t="s">
        <v>85</v>
      </c>
      <c r="CZ5" s="72" t="s">
        <v>86</v>
      </c>
      <c r="DA5" s="72" t="s">
        <v>87</v>
      </c>
      <c r="DB5" s="72" t="s">
        <v>88</v>
      </c>
      <c r="DC5" s="72" t="s">
        <v>90</v>
      </c>
      <c r="DD5" s="72" t="s">
        <v>91</v>
      </c>
      <c r="DE5" s="72" t="s">
        <v>92</v>
      </c>
      <c r="DF5" s="72" t="s">
        <v>93</v>
      </c>
      <c r="DG5" s="72" t="s">
        <v>94</v>
      </c>
      <c r="DH5" s="72" t="s">
        <v>89</v>
      </c>
      <c r="DI5" s="72" t="s">
        <v>84</v>
      </c>
      <c r="DJ5" s="72" t="s">
        <v>85</v>
      </c>
      <c r="DK5" s="72" t="s">
        <v>86</v>
      </c>
      <c r="DL5" s="72" t="s">
        <v>87</v>
      </c>
      <c r="DM5" s="72" t="s">
        <v>88</v>
      </c>
      <c r="DN5" s="72" t="s">
        <v>90</v>
      </c>
      <c r="DO5" s="72" t="s">
        <v>91</v>
      </c>
      <c r="DP5" s="72" t="s">
        <v>92</v>
      </c>
      <c r="DQ5" s="72" t="s">
        <v>93</v>
      </c>
      <c r="DR5" s="72" t="s">
        <v>94</v>
      </c>
      <c r="DS5" s="72" t="s">
        <v>89</v>
      </c>
      <c r="DT5" s="72" t="s">
        <v>84</v>
      </c>
      <c r="DU5" s="72" t="s">
        <v>85</v>
      </c>
      <c r="DV5" s="72" t="s">
        <v>86</v>
      </c>
      <c r="DW5" s="72" t="s">
        <v>87</v>
      </c>
      <c r="DX5" s="72" t="s">
        <v>88</v>
      </c>
      <c r="DY5" s="72" t="s">
        <v>90</v>
      </c>
      <c r="DZ5" s="72" t="s">
        <v>91</v>
      </c>
      <c r="EA5" s="72" t="s">
        <v>92</v>
      </c>
      <c r="EB5" s="72" t="s">
        <v>93</v>
      </c>
      <c r="EC5" s="72" t="s">
        <v>94</v>
      </c>
      <c r="ED5" s="72" t="s">
        <v>89</v>
      </c>
      <c r="EE5" s="72" t="s">
        <v>84</v>
      </c>
      <c r="EF5" s="72" t="s">
        <v>85</v>
      </c>
      <c r="EG5" s="72" t="s">
        <v>86</v>
      </c>
      <c r="EH5" s="72" t="s">
        <v>87</v>
      </c>
      <c r="EI5" s="72" t="s">
        <v>88</v>
      </c>
      <c r="EJ5" s="72" t="s">
        <v>90</v>
      </c>
      <c r="EK5" s="72" t="s">
        <v>91</v>
      </c>
      <c r="EL5" s="72" t="s">
        <v>92</v>
      </c>
      <c r="EM5" s="72" t="s">
        <v>93</v>
      </c>
      <c r="EN5" s="72" t="s">
        <v>94</v>
      </c>
      <c r="EO5" s="72" t="s">
        <v>89</v>
      </c>
    </row>
    <row r="6" spans="1:145" s="61" customFormat="1">
      <c r="A6" s="62" t="s">
        <v>95</v>
      </c>
      <c r="B6" s="67">
        <f t="shared" ref="B6:X6" si="1">B7</f>
        <v>2023</v>
      </c>
      <c r="C6" s="67">
        <f t="shared" si="1"/>
        <v>394246</v>
      </c>
      <c r="D6" s="67">
        <f t="shared" si="1"/>
        <v>47</v>
      </c>
      <c r="E6" s="67">
        <f t="shared" si="1"/>
        <v>17</v>
      </c>
      <c r="F6" s="67">
        <f t="shared" si="1"/>
        <v>6</v>
      </c>
      <c r="G6" s="67">
        <f t="shared" si="1"/>
        <v>0</v>
      </c>
      <c r="H6" s="67" t="str">
        <f t="shared" si="1"/>
        <v>高知県　大月町</v>
      </c>
      <c r="I6" s="67" t="str">
        <f t="shared" si="1"/>
        <v>法非適用</v>
      </c>
      <c r="J6" s="67" t="str">
        <f t="shared" si="1"/>
        <v>下水道事業</v>
      </c>
      <c r="K6" s="67" t="str">
        <f t="shared" si="1"/>
        <v>漁業集落排水</v>
      </c>
      <c r="L6" s="67" t="str">
        <f t="shared" si="1"/>
        <v>H1</v>
      </c>
      <c r="M6" s="67" t="str">
        <f t="shared" si="1"/>
        <v>非設置</v>
      </c>
      <c r="N6" s="75" t="str">
        <f t="shared" si="1"/>
        <v>-</v>
      </c>
      <c r="O6" s="75" t="str">
        <f t="shared" si="1"/>
        <v>該当数値なし</v>
      </c>
      <c r="P6" s="75">
        <f t="shared" si="1"/>
        <v>5.13</v>
      </c>
      <c r="Q6" s="75">
        <f t="shared" si="1"/>
        <v>100</v>
      </c>
      <c r="R6" s="75">
        <f t="shared" si="1"/>
        <v>2950</v>
      </c>
      <c r="S6" s="75">
        <f t="shared" si="1"/>
        <v>4477</v>
      </c>
      <c r="T6" s="75">
        <f t="shared" si="1"/>
        <v>102.73</v>
      </c>
      <c r="U6" s="75">
        <f t="shared" si="1"/>
        <v>43.58</v>
      </c>
      <c r="V6" s="75">
        <f t="shared" si="1"/>
        <v>227</v>
      </c>
      <c r="W6" s="75">
        <f t="shared" si="1"/>
        <v>0.54</v>
      </c>
      <c r="X6" s="75">
        <f t="shared" si="1"/>
        <v>420.37</v>
      </c>
      <c r="Y6" s="83">
        <f t="shared" ref="Y6:AH6" si="2">IF(Y7="",NA(),Y7)</f>
        <v>102.78</v>
      </c>
      <c r="Z6" s="83">
        <f t="shared" si="2"/>
        <v>111.14</v>
      </c>
      <c r="AA6" s="83">
        <f t="shared" si="2"/>
        <v>100.73</v>
      </c>
      <c r="AB6" s="83">
        <f t="shared" si="2"/>
        <v>93.96</v>
      </c>
      <c r="AC6" s="83">
        <f t="shared" si="2"/>
        <v>68.709999999999994</v>
      </c>
      <c r="AD6" s="75" t="e">
        <f t="shared" si="2"/>
        <v>#N/A</v>
      </c>
      <c r="AE6" s="75" t="e">
        <f t="shared" si="2"/>
        <v>#N/A</v>
      </c>
      <c r="AF6" s="75" t="e">
        <f t="shared" si="2"/>
        <v>#N/A</v>
      </c>
      <c r="AG6" s="75" t="e">
        <f t="shared" si="2"/>
        <v>#N/A</v>
      </c>
      <c r="AH6" s="75" t="e">
        <f t="shared" si="2"/>
        <v>#N/A</v>
      </c>
      <c r="AI6" s="75" t="str">
        <f>IF(AI7="","",IF(AI7="-","【-】","【"&amp;SUBSTITUTE(TEXT(AI7,"#,##0.00"),"-","△")&amp;"】"))</f>
        <v/>
      </c>
      <c r="AJ6" s="75" t="e">
        <f t="shared" ref="AJ6:AS6" si="3">IF(AJ7="",NA(),AJ7)</f>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e">
        <f t="shared" si="3"/>
        <v>#N/A</v>
      </c>
      <c r="AT6" s="75" t="str">
        <f>IF(AT7="","",IF(AT7="-","【-】","【"&amp;SUBSTITUTE(TEXT(AT7,"#,##0.00"),"-","△")&amp;"】"))</f>
        <v/>
      </c>
      <c r="AU6" s="75" t="e">
        <f t="shared" ref="AU6:BD6" si="4">IF(AU7="",NA(),AU7)</f>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e">
        <f t="shared" si="4"/>
        <v>#N/A</v>
      </c>
      <c r="BE6" s="75" t="str">
        <f>IF(BE7="","",IF(BE7="-","【-】","【"&amp;SUBSTITUTE(TEXT(BE7,"#,##0.00"),"-","△")&amp;"】"))</f>
        <v/>
      </c>
      <c r="BF6" s="83">
        <f t="shared" ref="BF6:BO6" si="5">IF(BF7="",NA(),BF7)</f>
        <v>86.96</v>
      </c>
      <c r="BG6" s="83">
        <f t="shared" si="5"/>
        <v>148.76</v>
      </c>
      <c r="BH6" s="83">
        <f t="shared" si="5"/>
        <v>147.44</v>
      </c>
      <c r="BI6" s="83">
        <f t="shared" si="5"/>
        <v>354.86</v>
      </c>
      <c r="BJ6" s="83">
        <f t="shared" si="5"/>
        <v>706.41</v>
      </c>
      <c r="BK6" s="83">
        <f t="shared" si="5"/>
        <v>641.42999999999995</v>
      </c>
      <c r="BL6" s="83">
        <f t="shared" si="5"/>
        <v>807.81</v>
      </c>
      <c r="BM6" s="83">
        <f t="shared" si="5"/>
        <v>733.23</v>
      </c>
      <c r="BN6" s="83">
        <f t="shared" si="5"/>
        <v>607.88</v>
      </c>
      <c r="BO6" s="83">
        <f t="shared" si="5"/>
        <v>892.29</v>
      </c>
      <c r="BP6" s="75" t="str">
        <f>IF(BP7="","",IF(BP7="-","【-】","【"&amp;SUBSTITUTE(TEXT(BP7,"#,##0.00"),"-","△")&amp;"】"))</f>
        <v>【1,069.89】</v>
      </c>
      <c r="BQ6" s="83">
        <f t="shared" ref="BQ6:BZ6" si="6">IF(BQ7="",NA(),BQ7)</f>
        <v>102.78</v>
      </c>
      <c r="BR6" s="83">
        <f t="shared" si="6"/>
        <v>110.98</v>
      </c>
      <c r="BS6" s="83">
        <f t="shared" si="6"/>
        <v>100.66</v>
      </c>
      <c r="BT6" s="83">
        <f t="shared" si="6"/>
        <v>93.87</v>
      </c>
      <c r="BU6" s="83">
        <f t="shared" si="6"/>
        <v>66.790000000000006</v>
      </c>
      <c r="BV6" s="83">
        <f t="shared" si="6"/>
        <v>56.93</v>
      </c>
      <c r="BW6" s="83">
        <f t="shared" si="6"/>
        <v>49.44</v>
      </c>
      <c r="BX6" s="83">
        <f t="shared" si="6"/>
        <v>54.39</v>
      </c>
      <c r="BY6" s="83">
        <f t="shared" si="6"/>
        <v>48.98</v>
      </c>
      <c r="BZ6" s="83">
        <f t="shared" si="6"/>
        <v>46.45</v>
      </c>
      <c r="CA6" s="75" t="str">
        <f>IF(CA7="","",IF(CA7="-","【-】","【"&amp;SUBSTITUTE(TEXT(CA7,"#,##0.00"),"-","△")&amp;"】"))</f>
        <v>【39.89】</v>
      </c>
      <c r="CB6" s="83">
        <f t="shared" ref="CB6:CK6" si="7">IF(CB7="",NA(),CB7)</f>
        <v>164.63</v>
      </c>
      <c r="CC6" s="83">
        <f t="shared" si="7"/>
        <v>152.46</v>
      </c>
      <c r="CD6" s="83">
        <f t="shared" si="7"/>
        <v>171.72</v>
      </c>
      <c r="CE6" s="83">
        <f t="shared" si="7"/>
        <v>179.94</v>
      </c>
      <c r="CF6" s="83">
        <f t="shared" si="7"/>
        <v>243.84</v>
      </c>
      <c r="CG6" s="83">
        <f t="shared" si="7"/>
        <v>300.17</v>
      </c>
      <c r="CH6" s="83">
        <f t="shared" si="7"/>
        <v>343.49</v>
      </c>
      <c r="CI6" s="83">
        <f t="shared" si="7"/>
        <v>318.06</v>
      </c>
      <c r="CJ6" s="83">
        <f t="shared" si="7"/>
        <v>362.51</v>
      </c>
      <c r="CK6" s="83">
        <f t="shared" si="7"/>
        <v>361.83</v>
      </c>
      <c r="CL6" s="75" t="str">
        <f>IF(CL7="","",IF(CL7="-","【-】","【"&amp;SUBSTITUTE(TEXT(CL7,"#,##0.00"),"-","△")&amp;"】"))</f>
        <v>【426.52】</v>
      </c>
      <c r="CM6" s="83">
        <f t="shared" ref="CM6:CV6" si="8">IF(CM7="",NA(),CM7)</f>
        <v>29.22</v>
      </c>
      <c r="CN6" s="83">
        <f t="shared" si="8"/>
        <v>28.4</v>
      </c>
      <c r="CO6" s="83">
        <f t="shared" si="8"/>
        <v>27.98</v>
      </c>
      <c r="CP6" s="83">
        <f t="shared" si="8"/>
        <v>27.57</v>
      </c>
      <c r="CQ6" s="83">
        <f t="shared" si="8"/>
        <v>27.57</v>
      </c>
      <c r="CR6" s="83">
        <f t="shared" si="8"/>
        <v>39.130000000000003</v>
      </c>
      <c r="CS6" s="83">
        <f t="shared" si="8"/>
        <v>40.29</v>
      </c>
      <c r="CT6" s="83">
        <f t="shared" si="8"/>
        <v>40.11</v>
      </c>
      <c r="CU6" s="83">
        <f t="shared" si="8"/>
        <v>37.67</v>
      </c>
      <c r="CV6" s="83">
        <f t="shared" si="8"/>
        <v>30.99</v>
      </c>
      <c r="CW6" s="75" t="str">
        <f>IF(CW7="","",IF(CW7="-","【-】","【"&amp;SUBSTITUTE(TEXT(CW7,"#,##0.00"),"-","△")&amp;"】"))</f>
        <v>【28.16】</v>
      </c>
      <c r="CX6" s="83">
        <f t="shared" ref="CX6:DG6" si="9">IF(CX7="",NA(),CX7)</f>
        <v>72.31</v>
      </c>
      <c r="CY6" s="83">
        <f t="shared" si="9"/>
        <v>68.400000000000006</v>
      </c>
      <c r="CZ6" s="83">
        <f t="shared" si="9"/>
        <v>68.05</v>
      </c>
      <c r="DA6" s="83">
        <f t="shared" si="9"/>
        <v>69.959999999999994</v>
      </c>
      <c r="DB6" s="83">
        <f t="shared" si="9"/>
        <v>68.28</v>
      </c>
      <c r="DC6" s="83">
        <f t="shared" si="9"/>
        <v>86.33</v>
      </c>
      <c r="DD6" s="83">
        <f t="shared" si="9"/>
        <v>87.49</v>
      </c>
      <c r="DE6" s="83">
        <f t="shared" si="9"/>
        <v>87.61</v>
      </c>
      <c r="DF6" s="83">
        <f t="shared" si="9"/>
        <v>87.94</v>
      </c>
      <c r="DG6" s="83">
        <f t="shared" si="9"/>
        <v>85.45</v>
      </c>
      <c r="DH6" s="75" t="str">
        <f>IF(DH7="","",IF(DH7="-","【-】","【"&amp;SUBSTITUTE(TEXT(DH7,"#,##0.00"),"-","△")&amp;"】"))</f>
        <v>【80.73】</v>
      </c>
      <c r="DI6" s="75" t="e">
        <f t="shared" ref="DI6:DR6" si="10">IF(DI7="",NA(),DI7)</f>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e">
        <f t="shared" si="10"/>
        <v>#N/A</v>
      </c>
      <c r="DS6" s="75" t="str">
        <f>IF(DS7="","",IF(DS7="-","【-】","【"&amp;SUBSTITUTE(TEXT(DS7,"#,##0.00"),"-","△")&amp;"】"))</f>
        <v/>
      </c>
      <c r="DT6" s="75" t="e">
        <f t="shared" ref="DT6:EC6" si="11">IF(DT7="",NA(),DT7)</f>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e">
        <f t="shared" si="11"/>
        <v>#N/A</v>
      </c>
      <c r="ED6" s="75" t="str">
        <f>IF(ED7="","",IF(ED7="-","【-】","【"&amp;SUBSTITUTE(TEXT(ED7,"#,##0.00"),"-","△")&amp;"】"))</f>
        <v/>
      </c>
      <c r="EE6" s="75">
        <f t="shared" ref="EE6:EN6" si="12">IF(EE7="",NA(),EE7)</f>
        <v>0</v>
      </c>
      <c r="EF6" s="75">
        <f t="shared" si="12"/>
        <v>0</v>
      </c>
      <c r="EG6" s="75">
        <f t="shared" si="12"/>
        <v>0</v>
      </c>
      <c r="EH6" s="75">
        <f t="shared" si="12"/>
        <v>0</v>
      </c>
      <c r="EI6" s="75">
        <f t="shared" si="12"/>
        <v>0</v>
      </c>
      <c r="EJ6" s="75">
        <f t="shared" si="12"/>
        <v>0</v>
      </c>
      <c r="EK6" s="83">
        <f t="shared" si="12"/>
        <v>1.e-002</v>
      </c>
      <c r="EL6" s="75">
        <f t="shared" si="12"/>
        <v>0</v>
      </c>
      <c r="EM6" s="83">
        <f t="shared" si="12"/>
        <v>2.e-002</v>
      </c>
      <c r="EN6" s="75">
        <f t="shared" si="12"/>
        <v>0</v>
      </c>
      <c r="EO6" s="75" t="str">
        <f>IF(EO7="","",IF(EO7="-","【-】","【"&amp;SUBSTITUTE(TEXT(EO7,"#,##0.00"),"-","△")&amp;"】"))</f>
        <v>【0.00】</v>
      </c>
    </row>
    <row r="7" spans="1:145" s="61" customFormat="1">
      <c r="A7" s="62"/>
      <c r="B7" s="68">
        <v>2023</v>
      </c>
      <c r="C7" s="68">
        <v>394246</v>
      </c>
      <c r="D7" s="68">
        <v>47</v>
      </c>
      <c r="E7" s="68">
        <v>17</v>
      </c>
      <c r="F7" s="68">
        <v>6</v>
      </c>
      <c r="G7" s="68">
        <v>0</v>
      </c>
      <c r="H7" s="68" t="s">
        <v>96</v>
      </c>
      <c r="I7" s="68" t="s">
        <v>97</v>
      </c>
      <c r="J7" s="68" t="s">
        <v>98</v>
      </c>
      <c r="K7" s="68" t="s">
        <v>99</v>
      </c>
      <c r="L7" s="68" t="s">
        <v>101</v>
      </c>
      <c r="M7" s="68" t="s">
        <v>102</v>
      </c>
      <c r="N7" s="76" t="s">
        <v>38</v>
      </c>
      <c r="O7" s="76" t="s">
        <v>103</v>
      </c>
      <c r="P7" s="76">
        <v>5.13</v>
      </c>
      <c r="Q7" s="76">
        <v>100</v>
      </c>
      <c r="R7" s="76">
        <v>2950</v>
      </c>
      <c r="S7" s="76">
        <v>4477</v>
      </c>
      <c r="T7" s="76">
        <v>102.73</v>
      </c>
      <c r="U7" s="76">
        <v>43.58</v>
      </c>
      <c r="V7" s="76">
        <v>227</v>
      </c>
      <c r="W7" s="76">
        <v>0.54</v>
      </c>
      <c r="X7" s="76">
        <v>420.37</v>
      </c>
      <c r="Y7" s="76">
        <v>102.78</v>
      </c>
      <c r="Z7" s="76">
        <v>111.14</v>
      </c>
      <c r="AA7" s="76">
        <v>100.73</v>
      </c>
      <c r="AB7" s="76">
        <v>93.96</v>
      </c>
      <c r="AC7" s="76">
        <v>68.709999999999994</v>
      </c>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v>86.96</v>
      </c>
      <c r="BG7" s="76">
        <v>148.76</v>
      </c>
      <c r="BH7" s="76">
        <v>147.44</v>
      </c>
      <c r="BI7" s="76">
        <v>354.86</v>
      </c>
      <c r="BJ7" s="76">
        <v>706.41</v>
      </c>
      <c r="BK7" s="76">
        <v>641.42999999999995</v>
      </c>
      <c r="BL7" s="76">
        <v>807.81</v>
      </c>
      <c r="BM7" s="76">
        <v>733.23</v>
      </c>
      <c r="BN7" s="76">
        <v>607.88</v>
      </c>
      <c r="BO7" s="76">
        <v>892.29</v>
      </c>
      <c r="BP7" s="76">
        <v>1069.8900000000001</v>
      </c>
      <c r="BQ7" s="76">
        <v>102.78</v>
      </c>
      <c r="BR7" s="76">
        <v>110.98</v>
      </c>
      <c r="BS7" s="76">
        <v>100.66</v>
      </c>
      <c r="BT7" s="76">
        <v>93.87</v>
      </c>
      <c r="BU7" s="76">
        <v>66.790000000000006</v>
      </c>
      <c r="BV7" s="76">
        <v>56.93</v>
      </c>
      <c r="BW7" s="76">
        <v>49.44</v>
      </c>
      <c r="BX7" s="76">
        <v>54.39</v>
      </c>
      <c r="BY7" s="76">
        <v>48.98</v>
      </c>
      <c r="BZ7" s="76">
        <v>46.45</v>
      </c>
      <c r="CA7" s="76">
        <v>39.89</v>
      </c>
      <c r="CB7" s="76">
        <v>164.63</v>
      </c>
      <c r="CC7" s="76">
        <v>152.46</v>
      </c>
      <c r="CD7" s="76">
        <v>171.72</v>
      </c>
      <c r="CE7" s="76">
        <v>179.94</v>
      </c>
      <c r="CF7" s="76">
        <v>243.84</v>
      </c>
      <c r="CG7" s="76">
        <v>300.17</v>
      </c>
      <c r="CH7" s="76">
        <v>343.49</v>
      </c>
      <c r="CI7" s="76">
        <v>318.06</v>
      </c>
      <c r="CJ7" s="76">
        <v>362.51</v>
      </c>
      <c r="CK7" s="76">
        <v>361.83</v>
      </c>
      <c r="CL7" s="76">
        <v>426.52</v>
      </c>
      <c r="CM7" s="76">
        <v>29.22</v>
      </c>
      <c r="CN7" s="76">
        <v>28.4</v>
      </c>
      <c r="CO7" s="76">
        <v>27.98</v>
      </c>
      <c r="CP7" s="76">
        <v>27.57</v>
      </c>
      <c r="CQ7" s="76">
        <v>27.57</v>
      </c>
      <c r="CR7" s="76">
        <v>39.130000000000003</v>
      </c>
      <c r="CS7" s="76">
        <v>40.29</v>
      </c>
      <c r="CT7" s="76">
        <v>40.11</v>
      </c>
      <c r="CU7" s="76">
        <v>37.67</v>
      </c>
      <c r="CV7" s="76">
        <v>30.99</v>
      </c>
      <c r="CW7" s="76">
        <v>28.16</v>
      </c>
      <c r="CX7" s="76">
        <v>72.31</v>
      </c>
      <c r="CY7" s="76">
        <v>68.400000000000006</v>
      </c>
      <c r="CZ7" s="76">
        <v>68.05</v>
      </c>
      <c r="DA7" s="76">
        <v>69.959999999999994</v>
      </c>
      <c r="DB7" s="76">
        <v>68.28</v>
      </c>
      <c r="DC7" s="76">
        <v>86.33</v>
      </c>
      <c r="DD7" s="76">
        <v>87.49</v>
      </c>
      <c r="DE7" s="76">
        <v>87.61</v>
      </c>
      <c r="DF7" s="76">
        <v>87.94</v>
      </c>
      <c r="DG7" s="76">
        <v>85.45</v>
      </c>
      <c r="DH7" s="76">
        <v>80.73</v>
      </c>
      <c r="DI7" s="76"/>
      <c r="DJ7" s="76"/>
      <c r="DK7" s="76"/>
      <c r="DL7" s="76"/>
      <c r="DM7" s="76"/>
      <c r="DN7" s="76"/>
      <c r="DO7" s="76"/>
      <c r="DP7" s="76"/>
      <c r="DQ7" s="76"/>
      <c r="DR7" s="76"/>
      <c r="DS7" s="76"/>
      <c r="DT7" s="76"/>
      <c r="DU7" s="76"/>
      <c r="DV7" s="76"/>
      <c r="DW7" s="76"/>
      <c r="DX7" s="76"/>
      <c r="DY7" s="76"/>
      <c r="DZ7" s="76"/>
      <c r="EA7" s="76"/>
      <c r="EB7" s="76"/>
      <c r="EC7" s="76"/>
      <c r="ED7" s="76"/>
      <c r="EE7" s="76">
        <v>0</v>
      </c>
      <c r="EF7" s="76">
        <v>0</v>
      </c>
      <c r="EG7" s="76">
        <v>0</v>
      </c>
      <c r="EH7" s="76">
        <v>0</v>
      </c>
      <c r="EI7" s="76">
        <v>0</v>
      </c>
      <c r="EJ7" s="76">
        <v>0</v>
      </c>
      <c r="EK7" s="76">
        <v>1.e-002</v>
      </c>
      <c r="EL7" s="76">
        <v>0</v>
      </c>
      <c r="EM7" s="76">
        <v>2.e-002</v>
      </c>
      <c r="EN7" s="76">
        <v>0</v>
      </c>
      <c r="EO7" s="76">
        <v>0</v>
      </c>
    </row>
    <row r="8" spans="1:145">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row>
    <row r="9" spans="1:145">
      <c r="A9" s="63"/>
      <c r="B9" s="63" t="s">
        <v>100</v>
      </c>
      <c r="C9" s="63" t="s">
        <v>104</v>
      </c>
      <c r="D9" s="63" t="s">
        <v>105</v>
      </c>
      <c r="E9" s="63" t="s">
        <v>106</v>
      </c>
      <c r="F9" s="63" t="s">
        <v>107</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5">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5">
      <c r="B11">
        <v>22</v>
      </c>
      <c r="C11">
        <v>21</v>
      </c>
      <c r="D11">
        <v>20</v>
      </c>
      <c r="E11">
        <v>19</v>
      </c>
      <c r="F11">
        <v>18</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908346</cp:lastModifiedBy>
  <cp:lastPrinted>2025-01-28T07:55:38Z</cp:lastPrinted>
  <dcterms:created xsi:type="dcterms:W3CDTF">2025-01-24T07:38:21Z</dcterms:created>
  <dcterms:modified xsi:type="dcterms:W3CDTF">2025-03-04T00:12:50Z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2025-03-04T00:12:50Z</vt:filetime>
  </property>
</Properties>
</file>