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敷地\建設1.2.3\建設2\２．水道\14　その他（水道）\公営企業に係る経営比較分析表（令和５年度決算）の分析等について\"/>
    </mc:Choice>
  </mc:AlternateContent>
  <workbookProtection workbookAlgorithmName="SHA-512" workbookHashValue="5qgt7b6EOhx2/7kqEtvqwaJmjZ0NfmxDkL/ce89vhlSmxsgI99tng1ZA6kjKJOoV6wLxsZHdSj6DIqUSjwlHcw==" workbookSaltValue="LygIZKpCJwnHILV+VISIrw==" workbookSpinCount="100000" lockStructure="1"/>
  <bookViews>
    <workbookView xWindow="0" yWindow="0" windowWidth="15675" windowHeight="795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<sst xmlns="http://schemas.openxmlformats.org/spreadsheetml/2006/main" count="232" uniqueCount="116">
  <si>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</si>
  <si>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</si>
  <si>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</si>
  <si>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</si>
  <si>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</si>
  <si>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</si>
  <si>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</si>
  <si>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</si>
  <si>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</si>
  <si>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</si>
  <si>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</si>
  <si>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</si>
  <si>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</si>
  <si>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</si>
  <si>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</si>
  <si>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</si>
  <si>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</si>
  <si>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</si>
  <si>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</si>
  <si>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</si>
  <si>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</si>
  <si>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</si>
  <si>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</si>
  <si>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</si>
  <si>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</si>
  <si>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</si>
  <si>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</si>
  <si>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</si>
  <si>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</si>
  <si>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</si>
  <si>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</si>
  <si>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</si>
  <si>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</si>
  <si>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</si>
  <si>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</si>
  <si>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</si>
  <si>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</si>
  <si>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</si>
  <si>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</si>
  <si>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</si>
  <si>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</si>
  <si>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</si>
  <si>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</si>
  <si>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</si>
  <si>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</si>
  <si>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</si>
  <si>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</si>
  <si>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</si>
  <si>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</si>
  <si>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</si>
  <si>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</si>
  <si>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</si>
  <si>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</si>
  <si>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</si>
  <si>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</si>
  <si>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</si>
  <si>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</si>
  <si>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</si>
  <si>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</si>
  <si>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</si>
  <si>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</si>
  <si>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</si>
  <si>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</si>
  <si>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</si>
  <si>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</si>
  <si>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</si>
  <si>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</si>
  <si>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</si>
  <si>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</si>
  <si>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</si>
  <si>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</si>
  <si>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</si>
  <si>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</si>
  <si>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</si>
  <si>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</si>
  <si>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</si>
  <si>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</si>
  <si>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</si>
  <si>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</si>
  <si>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</si>
  <si>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</si>
  <si>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</si>
  <si>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</si>
  <si>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</si>
  <si>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</si>
  <si>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</si>
  <si>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</si>
  <si>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</si>
  <si>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</si>
  <si>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</si>
  <si>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</si>
  <si>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</si>
  <si>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</si>
  <si>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</si>
  <si>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</si>
  <si>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</si>
  <si>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三原村</t>
  </si>
  <si>
    <t>法非適用</t>
  </si>
  <si>
    <t>水道事業</t>
  </si>
  <si>
    <t>簡易水道事業</t>
  </si>
  <si>
    <t>D4</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</si>
  <si>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</si>
  <si>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</si>
  <si>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</si>
  <si>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</si>
  <si>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</si>
  <si>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</si>
  <si>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</si>
  <si>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</si>
  <si>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</si>
  <si>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</si>
  <si>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</si>
  <si>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</si>
  <si>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今後は人口の減少に伴い年間総有収水量は減少していくと考えられる。
このような状況を踏まえ、水道事業の現状の分析を行い、将来の水需要量に見合った施設整備計画（長寿命化計画の策定）及び財政収支計画に基づいた経営改善に向けた取組みが必要である。</t>
  </si>
  <si>
    <t>給水人口が少ないため総収益が少なく、管路延長が人口の割に長いため維持管理費用が多い。また、令和2年から耐震管への管路更新のため工事費用が増加していることや、収益的収支比率、給水原価及び有収率は平均値を下回り、単年度赤字であることにより、水道料金の改定を踏まえた経営改善に向けた取組みが必要であると考えられる。</t>
    <rPh sb="32" eb="34">
      <t>イジ</t>
    </rPh>
    <rPh sb="34" eb="36">
      <t>カンリ</t>
    </rPh>
    <rPh sb="36" eb="38">
      <t>ヒヨウ</t>
    </rPh>
    <rPh sb="39" eb="40">
      <t>オオ</t>
    </rPh>
    <rPh sb="45" eb="47">
      <t>レイワ</t>
    </rPh>
    <rPh sb="48" eb="49">
      <t>ネン</t>
    </rPh>
    <rPh sb="51" eb="53">
      <t>タイシン</t>
    </rPh>
    <rPh sb="53" eb="54">
      <t>カン</t>
    </rPh>
    <rPh sb="56" eb="58">
      <t>カンロ</t>
    </rPh>
    <rPh sb="58" eb="60">
      <t>コウシン</t>
    </rPh>
    <rPh sb="63" eb="65">
      <t>コウジ</t>
    </rPh>
    <rPh sb="65" eb="67">
      <t>ヒヨウ</t>
    </rPh>
    <rPh sb="68" eb="70">
      <t>ゾウカ</t>
    </rPh>
    <phoneticPr fontId="4"/>
  </si>
  <si>
    <t>管路については布設後30年以上経過した老朽管もあり、漏水量が多いため多くの弊害が出ている。布設後30年以上経過した配水管路は今後計画的に耐震化を考慮した管路更新を進める必要がある。
施設についても竣工後40年以上経過した施設についても今後計画的に更新を進めていく。</t>
    <rPh sb="91" eb="93">
      <t>シセツ</t>
    </rPh>
    <rPh sb="98" eb="100">
      <t>シュンコウ</t>
    </rPh>
    <rPh sb="100" eb="101">
      <t>ゴ</t>
    </rPh>
    <rPh sb="103" eb="104">
      <t>ネン</t>
    </rPh>
    <rPh sb="104" eb="106">
      <t>イジョウ</t>
    </rPh>
    <rPh sb="106" eb="108">
      <t>ケイカ</t>
    </rPh>
    <rPh sb="110" eb="112">
      <t>シセツ</t>
    </rPh>
    <rPh sb="117" eb="119">
      <t>コンゴ</t>
    </rPh>
    <rPh sb="119" eb="122">
      <t>ケイカクテキ</t>
    </rPh>
    <rPh sb="123" eb="125">
      <t>コウシン</t>
    </rPh>
    <rPh sb="126" eb="12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</si>
</sst>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B0-4D4B-A9DB-81085794861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B4B0-4D4B-A9DB-81085794861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78.959999999999994</c:v>
                </c:pt>
                <c:pt idx="1">
                  <c:v>93.95</c:v>
                </c:pt>
                <c:pt idx="2">
                  <c:v>99.34</c:v>
                </c:pt>
                <c:pt idx="3">
                  <c:v>89.45</c:v>
                </c:pt>
                <c:pt idx="4">
                  <c:v>69.989999999999995</c:v>
                </c:pt>
              </c:numCache>
            </c:numRef>
          </c:val>
          <c:extLst>
            <c:ext xmlns:c16="http://schemas.microsoft.com/office/drawing/2014/chart" uri="{C3380CC4-5D6E-409C-BE32-E72D297353CC}">
              <c16:uniqueId val="{00000000-FF07-4A4D-B4EB-BCE287E6EA0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FF07-4A4D-B4EB-BCE287E6EA0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58.46</c:v>
                </c:pt>
                <c:pt idx="1">
                  <c:v>50.64</c:v>
                </c:pt>
                <c:pt idx="2">
                  <c:v>45.84</c:v>
                </c:pt>
                <c:pt idx="3">
                  <c:v>50.6</c:v>
                </c:pt>
                <c:pt idx="4">
                  <c:v>64.56</c:v>
                </c:pt>
              </c:numCache>
            </c:numRef>
          </c:val>
          <c:extLst>
            <c:ext xmlns:c16="http://schemas.microsoft.com/office/drawing/2014/chart" uri="{C3380CC4-5D6E-409C-BE32-E72D297353CC}">
              <c16:uniqueId val="{00000000-8609-4A42-AE24-3CDA1F10C81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8609-4A42-AE24-3CDA1F10C81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54.38</c:v>
                </c:pt>
                <c:pt idx="1">
                  <c:v>54.58</c:v>
                </c:pt>
                <c:pt idx="2">
                  <c:v>44.48</c:v>
                </c:pt>
                <c:pt idx="3">
                  <c:v>45.67</c:v>
                </c:pt>
                <c:pt idx="4">
                  <c:v>48.22</c:v>
                </c:pt>
              </c:numCache>
            </c:numRef>
          </c:val>
          <c:extLst>
            <c:ext xmlns:c16="http://schemas.microsoft.com/office/drawing/2014/chart" uri="{C3380CC4-5D6E-409C-BE32-E72D297353CC}">
              <c16:uniqueId val="{00000000-7914-40C3-B76D-F497E9038DB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7914-40C3-B76D-F497E9038DB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2E-4B3B-8232-92AE681FE5B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2E-4B3B-8232-92AE681FE5B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A9-4E4B-AC18-EACE38C64B9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A9-4E4B-AC18-EACE38C64B9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9B-4047-89A8-E80366FF64E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9B-4047-89A8-E80366FF64E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1E-4CE3-8902-7ADE419D17D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1E-4CE3-8902-7ADE419D17D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1130.06</c:v>
                </c:pt>
                <c:pt idx="1">
                  <c:v>1203.68</c:v>
                </c:pt>
                <c:pt idx="2">
                  <c:v>1406.3</c:v>
                </c:pt>
                <c:pt idx="3">
                  <c:v>1563.24</c:v>
                </c:pt>
                <c:pt idx="4">
                  <c:v>1659.17</c:v>
                </c:pt>
              </c:numCache>
            </c:numRef>
          </c:val>
          <c:extLst>
            <c:ext xmlns:c16="http://schemas.microsoft.com/office/drawing/2014/chart" uri="{C3380CC4-5D6E-409C-BE32-E72D297353CC}">
              <c16:uniqueId val="{00000000-0AB9-4B9E-92B1-8EB58ED7ED4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0AB9-4B9E-92B1-8EB58ED7ED4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46.22</c:v>
                </c:pt>
                <c:pt idx="1">
                  <c:v>46.95</c:v>
                </c:pt>
                <c:pt idx="2">
                  <c:v>39.06</c:v>
                </c:pt>
                <c:pt idx="3">
                  <c:v>40.4</c:v>
                </c:pt>
                <c:pt idx="4">
                  <c:v>43.01</c:v>
                </c:pt>
              </c:numCache>
            </c:numRef>
          </c:val>
          <c:extLst>
            <c:ext xmlns:c16="http://schemas.microsoft.com/office/drawing/2014/chart" uri="{C3380CC4-5D6E-409C-BE32-E72D297353CC}">
              <c16:uniqueId val="{00000000-430B-43FE-98BB-CB15EDF636E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430B-43FE-98BB-CB15EDF636E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279.58999999999997</c:v>
                </c:pt>
                <c:pt idx="1">
                  <c:v>272.06</c:v>
                </c:pt>
                <c:pt idx="2">
                  <c:v>332.29</c:v>
                </c:pt>
                <c:pt idx="3">
                  <c:v>320.91000000000003</c:v>
                </c:pt>
                <c:pt idx="4">
                  <c:v>295.17</c:v>
                </c:pt>
              </c:numCache>
            </c:numRef>
          </c:val>
          <c:extLst>
            <c:ext xmlns:c16="http://schemas.microsoft.com/office/drawing/2014/chart" uri="{C3380CC4-5D6E-409C-BE32-E72D297353CC}">
              <c16:uniqueId val="{00000000-F685-4979-A179-CB35B2570B1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F685-4979-A179-CB35B2570B1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8"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三原村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1415</v>
      </c>
      <c r="AM8" s="36"/>
      <c r="AN8" s="36"/>
      <c r="AO8" s="36"/>
      <c r="AP8" s="36"/>
      <c r="AQ8" s="36"/>
      <c r="AR8" s="36"/>
      <c r="AS8" s="36"/>
      <c r="AT8" s="37">
        <f>データ!$S$6</f>
        <v>85.37</v>
      </c>
      <c r="AU8" s="37"/>
      <c r="AV8" s="37"/>
      <c r="AW8" s="37"/>
      <c r="AX8" s="37"/>
      <c r="AY8" s="37"/>
      <c r="AZ8" s="37"/>
      <c r="BA8" s="37"/>
      <c r="BB8" s="37">
        <f>データ!$T$6</f>
        <v>16.57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f>データ!$N$6</f>
        <v>62.9</v>
      </c>
      <c r="C10" s="37"/>
      <c r="D10" s="37"/>
      <c r="E10" s="37"/>
      <c r="F10" s="37"/>
      <c r="G10" s="37"/>
      <c r="H10" s="37"/>
      <c r="I10" s="37" t="str">
        <f>データ!$O$6</f>
        <v>該当数値なし</v>
      </c>
      <c r="J10" s="37"/>
      <c r="K10" s="37"/>
      <c r="L10" s="37"/>
      <c r="M10" s="37"/>
      <c r="N10" s="37"/>
      <c r="O10" s="37"/>
      <c r="P10" s="37">
        <f>データ!$P$6</f>
        <v>99.86</v>
      </c>
      <c r="Q10" s="37"/>
      <c r="R10" s="37"/>
      <c r="S10" s="37"/>
      <c r="T10" s="37"/>
      <c r="U10" s="37"/>
      <c r="V10" s="37"/>
      <c r="W10" s="36">
        <f>データ!$Q$6</f>
        <v>2178</v>
      </c>
      <c r="X10" s="36"/>
      <c r="Y10" s="36"/>
      <c r="Z10" s="36"/>
      <c r="AA10" s="36"/>
      <c r="AB10" s="36"/>
      <c r="AC10" s="36"/>
      <c r="AD10" s="2"/>
      <c r="AE10" s="2"/>
      <c r="AF10" s="2"/>
      <c r="AG10" s="2"/>
      <c r="AH10" s="2"/>
      <c r="AI10" s="2"/>
      <c r="AJ10" s="2"/>
      <c r="AK10" s="2"/>
      <c r="AL10" s="36">
        <f>データ!$U$6</f>
        <v>1389</v>
      </c>
      <c r="AM10" s="36"/>
      <c r="AN10" s="36"/>
      <c r="AO10" s="36"/>
      <c r="AP10" s="36"/>
      <c r="AQ10" s="36"/>
      <c r="AR10" s="36"/>
      <c r="AS10" s="36"/>
      <c r="AT10" s="37">
        <f>データ!$V$6</f>
        <v>53.44</v>
      </c>
      <c r="AU10" s="37"/>
      <c r="AV10" s="37"/>
      <c r="AW10" s="37"/>
      <c r="AX10" s="37"/>
      <c r="AY10" s="37"/>
      <c r="AZ10" s="37"/>
      <c r="BA10" s="37"/>
      <c r="BB10" s="37">
        <f>データ!$W$6</f>
        <v>25.99</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114</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115</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113</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dQr9qbuIW/eYFrME+vUxrPZGpU5MAtsE/E80xl/XQzlNP9hnhzQc2KOhYt16du+Lf1X31j+YszOrRq6TxJ24VQ==" saltValue="OigH0imkl80Vs3BXm23iv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394271</v>
      </c>
      <c r="D6" s="20">
        <f t="shared" si="3"/>
        <v>47</v>
      </c>
      <c r="E6" s="20">
        <f t="shared" si="3"/>
        <v>1</v>
      </c>
      <c r="F6" s="20">
        <f t="shared" si="3"/>
        <v>0</v>
      </c>
      <c r="G6" s="20">
        <f t="shared" si="3"/>
        <v>0</v>
      </c>
      <c r="H6" s="20" t="str">
        <f t="shared" si="3"/>
        <v>高知県　三原村</v>
      </c>
      <c r="I6" s="20" t="str">
        <f t="shared" si="3"/>
        <v>法非適用</v>
      </c>
      <c r="J6" s="20" t="str">
        <f t="shared" si="3"/>
        <v>水道事業</v>
      </c>
      <c r="K6" s="20" t="str">
        <f t="shared" si="3"/>
        <v>簡易水道事業</v>
      </c>
      <c r="L6" s="20" t="str">
        <f t="shared" si="3"/>
        <v>D4</v>
      </c>
      <c r="M6" s="20" t="str">
        <f t="shared" si="3"/>
        <v>非設置</v>
      </c>
      <c r="N6" s="21">
        <f t="shared" si="3"/>
        <v>62.9</v>
      </c>
      <c r="O6" s="21" t="str">
        <f t="shared" si="3"/>
        <v>該当数値なし</v>
      </c>
      <c r="P6" s="21">
        <f t="shared" si="3"/>
        <v>99.86</v>
      </c>
      <c r="Q6" s="21">
        <f t="shared" si="3"/>
        <v>2178</v>
      </c>
      <c r="R6" s="21">
        <f t="shared" si="3"/>
        <v>1415</v>
      </c>
      <c r="S6" s="21">
        <f t="shared" si="3"/>
        <v>85.37</v>
      </c>
      <c r="T6" s="21">
        <f t="shared" si="3"/>
        <v>16.57</v>
      </c>
      <c r="U6" s="21">
        <f t="shared" si="3"/>
        <v>1389</v>
      </c>
      <c r="V6" s="21">
        <f t="shared" si="3"/>
        <v>53.44</v>
      </c>
      <c r="W6" s="21">
        <f t="shared" si="3"/>
        <v>25.99</v>
      </c>
      <c r="X6" s="22">
        <f>IF(X7="",NA(),X7)</f>
        <v>54.38</v>
      </c>
      <c r="Y6" s="22">
        <f t="shared" ref="Y6:AG6" si="4">IF(Y7="",NA(),Y7)</f>
        <v>54.58</v>
      </c>
      <c r="Z6" s="22">
        <f t="shared" si="4"/>
        <v>44.48</v>
      </c>
      <c r="AA6" s="22">
        <f t="shared" si="4"/>
        <v>45.67</v>
      </c>
      <c r="AB6" s="22">
        <f t="shared" si="4"/>
        <v>48.22</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1130.06</v>
      </c>
      <c r="BF6" s="22">
        <f t="shared" ref="BF6:BN6" si="7">IF(BF7="",NA(),BF7)</f>
        <v>1203.68</v>
      </c>
      <c r="BG6" s="22">
        <f t="shared" si="7"/>
        <v>1406.3</v>
      </c>
      <c r="BH6" s="22">
        <f t="shared" si="7"/>
        <v>1563.24</v>
      </c>
      <c r="BI6" s="22">
        <f t="shared" si="7"/>
        <v>1659.17</v>
      </c>
      <c r="BJ6" s="22">
        <f t="shared" si="7"/>
        <v>1183.92</v>
      </c>
      <c r="BK6" s="22">
        <f t="shared" si="7"/>
        <v>1128.72</v>
      </c>
      <c r="BL6" s="22">
        <f t="shared" si="7"/>
        <v>1125.25</v>
      </c>
      <c r="BM6" s="22">
        <f t="shared" si="7"/>
        <v>1157.05</v>
      </c>
      <c r="BN6" s="22">
        <f t="shared" si="7"/>
        <v>1228.8</v>
      </c>
      <c r="BO6" s="21" t="str">
        <f>IF(BO7="","",IF(BO7="-","【-】","【"&amp;SUBSTITUTE(TEXT(BO7,"#,##0.00"),"-","△")&amp;"】"))</f>
        <v>【1,045.20】</v>
      </c>
      <c r="BP6" s="22">
        <f>IF(BP7="",NA(),BP7)</f>
        <v>46.22</v>
      </c>
      <c r="BQ6" s="22">
        <f t="shared" ref="BQ6:BY6" si="8">IF(BQ7="",NA(),BQ7)</f>
        <v>46.95</v>
      </c>
      <c r="BR6" s="22">
        <f t="shared" si="8"/>
        <v>39.06</v>
      </c>
      <c r="BS6" s="22">
        <f t="shared" si="8"/>
        <v>40.4</v>
      </c>
      <c r="BT6" s="22">
        <f t="shared" si="8"/>
        <v>43.01</v>
      </c>
      <c r="BU6" s="22">
        <f t="shared" si="8"/>
        <v>42.5</v>
      </c>
      <c r="BV6" s="22">
        <f t="shared" si="8"/>
        <v>41.84</v>
      </c>
      <c r="BW6" s="22">
        <f t="shared" si="8"/>
        <v>41.44</v>
      </c>
      <c r="BX6" s="22">
        <f t="shared" si="8"/>
        <v>37.65</v>
      </c>
      <c r="BY6" s="22">
        <f t="shared" si="8"/>
        <v>37.31</v>
      </c>
      <c r="BZ6" s="21" t="str">
        <f>IF(BZ7="","",IF(BZ7="-","【-】","【"&amp;SUBSTITUTE(TEXT(BZ7,"#,##0.00"),"-","△")&amp;"】"))</f>
        <v>【49.51】</v>
      </c>
      <c r="CA6" s="22">
        <f>IF(CA7="",NA(),CA7)</f>
        <v>279.58999999999997</v>
      </c>
      <c r="CB6" s="22">
        <f t="shared" ref="CB6:CJ6" si="9">IF(CB7="",NA(),CB7)</f>
        <v>272.06</v>
      </c>
      <c r="CC6" s="22">
        <f t="shared" si="9"/>
        <v>332.29</v>
      </c>
      <c r="CD6" s="22">
        <f t="shared" si="9"/>
        <v>320.91000000000003</v>
      </c>
      <c r="CE6" s="22">
        <f t="shared" si="9"/>
        <v>295.17</v>
      </c>
      <c r="CF6" s="22">
        <f t="shared" si="9"/>
        <v>377.72</v>
      </c>
      <c r="CG6" s="22">
        <f t="shared" si="9"/>
        <v>390.47</v>
      </c>
      <c r="CH6" s="22">
        <f t="shared" si="9"/>
        <v>403.61</v>
      </c>
      <c r="CI6" s="22">
        <f t="shared" si="9"/>
        <v>442.82</v>
      </c>
      <c r="CJ6" s="22">
        <f t="shared" si="9"/>
        <v>425.76</v>
      </c>
      <c r="CK6" s="21" t="str">
        <f>IF(CK7="","",IF(CK7="-","【-】","【"&amp;SUBSTITUTE(TEXT(CK7,"#,##0.00"),"-","△")&amp;"】"))</f>
        <v>【317.14】</v>
      </c>
      <c r="CL6" s="22">
        <f>IF(CL7="",NA(),CL7)</f>
        <v>78.959999999999994</v>
      </c>
      <c r="CM6" s="22">
        <f t="shared" ref="CM6:CU6" si="10">IF(CM7="",NA(),CM7)</f>
        <v>93.95</v>
      </c>
      <c r="CN6" s="22">
        <f t="shared" si="10"/>
        <v>99.34</v>
      </c>
      <c r="CO6" s="22">
        <f t="shared" si="10"/>
        <v>89.45</v>
      </c>
      <c r="CP6" s="22">
        <f t="shared" si="10"/>
        <v>69.989999999999995</v>
      </c>
      <c r="CQ6" s="22">
        <f t="shared" si="10"/>
        <v>48.01</v>
      </c>
      <c r="CR6" s="22">
        <f t="shared" si="10"/>
        <v>49.08</v>
      </c>
      <c r="CS6" s="22">
        <f t="shared" si="10"/>
        <v>51.46</v>
      </c>
      <c r="CT6" s="22">
        <f t="shared" si="10"/>
        <v>51.84</v>
      </c>
      <c r="CU6" s="22">
        <f t="shared" si="10"/>
        <v>52.34</v>
      </c>
      <c r="CV6" s="21" t="str">
        <f>IF(CV7="","",IF(CV7="-","【-】","【"&amp;SUBSTITUTE(TEXT(CV7,"#,##0.00"),"-","△")&amp;"】"))</f>
        <v>【55.00】</v>
      </c>
      <c r="CW6" s="22">
        <f>IF(CW7="",NA(),CW7)</f>
        <v>58.46</v>
      </c>
      <c r="CX6" s="22">
        <f t="shared" ref="CX6:DF6" si="11">IF(CX7="",NA(),CX7)</f>
        <v>50.64</v>
      </c>
      <c r="CY6" s="22">
        <f t="shared" si="11"/>
        <v>45.84</v>
      </c>
      <c r="CZ6" s="22">
        <f t="shared" si="11"/>
        <v>50.6</v>
      </c>
      <c r="DA6" s="22">
        <f t="shared" si="11"/>
        <v>64.56</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394271</v>
      </c>
      <c r="D7" s="24">
        <v>47</v>
      </c>
      <c r="E7" s="24">
        <v>1</v>
      </c>
      <c r="F7" s="24">
        <v>0</v>
      </c>
      <c r="G7" s="24">
        <v>0</v>
      </c>
      <c r="H7" s="24" t="s">
        <v>96</v>
      </c>
      <c r="I7" s="24" t="s">
        <v>97</v>
      </c>
      <c r="J7" s="24" t="s">
        <v>98</v>
      </c>
      <c r="K7" s="24" t="s">
        <v>99</v>
      </c>
      <c r="L7" s="24" t="s">
        <v>100</v>
      </c>
      <c r="M7" s="24" t="s">
        <v>101</v>
      </c>
      <c r="N7" s="25">
        <v>62.9</v>
      </c>
      <c r="O7" s="25" t="s">
        <v>102</v>
      </c>
      <c r="P7" s="25">
        <v>99.86</v>
      </c>
      <c r="Q7" s="25">
        <v>2178</v>
      </c>
      <c r="R7" s="25">
        <v>1415</v>
      </c>
      <c r="S7" s="25">
        <v>85.37</v>
      </c>
      <c r="T7" s="25">
        <v>16.57</v>
      </c>
      <c r="U7" s="25">
        <v>1389</v>
      </c>
      <c r="V7" s="25">
        <v>53.44</v>
      </c>
      <c r="W7" s="25">
        <v>25.99</v>
      </c>
      <c r="X7" s="25">
        <v>54.38</v>
      </c>
      <c r="Y7" s="25">
        <v>54.58</v>
      </c>
      <c r="Z7" s="25">
        <v>44.48</v>
      </c>
      <c r="AA7" s="25">
        <v>45.67</v>
      </c>
      <c r="AB7" s="25">
        <v>48.22</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1130.06</v>
      </c>
      <c r="BF7" s="25">
        <v>1203.68</v>
      </c>
      <c r="BG7" s="25">
        <v>1406.3</v>
      </c>
      <c r="BH7" s="25">
        <v>1563.24</v>
      </c>
      <c r="BI7" s="25">
        <v>1659.17</v>
      </c>
      <c r="BJ7" s="25">
        <v>1183.92</v>
      </c>
      <c r="BK7" s="25">
        <v>1128.72</v>
      </c>
      <c r="BL7" s="25">
        <v>1125.25</v>
      </c>
      <c r="BM7" s="25">
        <v>1157.05</v>
      </c>
      <c r="BN7" s="25">
        <v>1228.8</v>
      </c>
      <c r="BO7" s="25">
        <v>1045.2</v>
      </c>
      <c r="BP7" s="25">
        <v>46.22</v>
      </c>
      <c r="BQ7" s="25">
        <v>46.95</v>
      </c>
      <c r="BR7" s="25">
        <v>39.06</v>
      </c>
      <c r="BS7" s="25">
        <v>40.4</v>
      </c>
      <c r="BT7" s="25">
        <v>43.01</v>
      </c>
      <c r="BU7" s="25">
        <v>42.5</v>
      </c>
      <c r="BV7" s="25">
        <v>41.84</v>
      </c>
      <c r="BW7" s="25">
        <v>41.44</v>
      </c>
      <c r="BX7" s="25">
        <v>37.65</v>
      </c>
      <c r="BY7" s="25">
        <v>37.31</v>
      </c>
      <c r="BZ7" s="25">
        <v>49.51</v>
      </c>
      <c r="CA7" s="25">
        <v>279.58999999999997</v>
      </c>
      <c r="CB7" s="25">
        <v>272.06</v>
      </c>
      <c r="CC7" s="25">
        <v>332.29</v>
      </c>
      <c r="CD7" s="25">
        <v>320.91000000000003</v>
      </c>
      <c r="CE7" s="25">
        <v>295.17</v>
      </c>
      <c r="CF7" s="25">
        <v>377.72</v>
      </c>
      <c r="CG7" s="25">
        <v>390.47</v>
      </c>
      <c r="CH7" s="25">
        <v>403.61</v>
      </c>
      <c r="CI7" s="25">
        <v>442.82</v>
      </c>
      <c r="CJ7" s="25">
        <v>425.76</v>
      </c>
      <c r="CK7" s="25">
        <v>317.14</v>
      </c>
      <c r="CL7" s="25">
        <v>78.959999999999994</v>
      </c>
      <c r="CM7" s="25">
        <v>93.95</v>
      </c>
      <c r="CN7" s="25">
        <v>99.34</v>
      </c>
      <c r="CO7" s="25">
        <v>89.45</v>
      </c>
      <c r="CP7" s="25">
        <v>69.989999999999995</v>
      </c>
      <c r="CQ7" s="25">
        <v>48.01</v>
      </c>
      <c r="CR7" s="25">
        <v>49.08</v>
      </c>
      <c r="CS7" s="25">
        <v>51.46</v>
      </c>
      <c r="CT7" s="25">
        <v>51.84</v>
      </c>
      <c r="CU7" s="25">
        <v>52.34</v>
      </c>
      <c r="CV7" s="25">
        <v>55</v>
      </c>
      <c r="CW7" s="25">
        <v>58.46</v>
      </c>
      <c r="CX7" s="25">
        <v>50.64</v>
      </c>
      <c r="CY7" s="25">
        <v>45.84</v>
      </c>
      <c r="CZ7" s="25">
        <v>50.6</v>
      </c>
      <c r="DA7" s="25">
        <v>64.56</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110</v>
      </c>
      <c r="D13" t="s">
        <v>110</v>
      </c>
      <c r="E13" t="s">
        <v>111</v>
      </c>
      <c r="F13" t="s">
        <v>110</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綾</cp:lastModifiedBy>
  <dcterms:created xsi:type="dcterms:W3CDTF">2025-01-24T06:40:59Z</dcterms:created>
  <dcterms:modified xsi:type="dcterms:W3CDTF">2025-03-05T01:04:59Z</dcterms:modified>
  <cp:category/>
</cp:coreProperties>
</file>