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995"/>
  </bookViews>
  <sheets>
    <sheet name="【参考】その他の調査結果１ページ" sheetId="4" r:id="rId1"/>
    <sheet name="【参考】その他の調査結果２ページ" sheetId="5" r:id="rId2"/>
    <sheet name="【参考】その他の調査結果３ページ " sheetId="1" r:id="rId3"/>
    <sheet name="【参考】その他の調査結果４ページ" sheetId="3" r:id="rId4"/>
  </sheets>
  <definedNames>
    <definedName name="_xlnm.Print_Area" localSheetId="2">'【参考】その他の調査結果３ページ '!$B$1:$L$39</definedName>
    <definedName name="_xlnm.Print_Area" localSheetId="3">'【参考】その他の調査結果４ページ'!$B$1:$L$12</definedName>
    <definedName name="_xlnm.Print_Area" localSheetId="0">'【参考】その他の調査結果１ページ'!$B$1:$H$42</definedName>
    <definedName name="_xlnm.Print_Area" localSheetId="1">'【参考】その他の調査結果２ページ'!$B$1:$J$42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<sst xmlns="http://schemas.openxmlformats.org/spreadsheetml/2006/main" xmlns:r="http://schemas.openxmlformats.org/officeDocument/2006/relationships" count="129" uniqueCount="129">
  <si>
    <t>計</t>
    <rPh sb="0" eb="1">
      <t>けい</t>
    </rPh>
    <phoneticPr fontId="1" type="Hiragana"/>
  </si>
  <si>
    <t>会社</t>
  </si>
  <si>
    <t>区　　分</t>
  </si>
  <si>
    <t>市場</t>
  </si>
  <si>
    <t>そ　の　他　の　食　用　加　工　品</t>
  </si>
  <si>
    <t>計</t>
  </si>
  <si>
    <t>男</t>
    <rPh sb="0" eb="1">
      <t>おとこ</t>
    </rPh>
    <phoneticPr fontId="1" type="Hiragana"/>
  </si>
  <si>
    <t>魚　　種</t>
  </si>
  <si>
    <t>単位：市場</t>
  </si>
  <si>
    <t>組　合　員　数</t>
  </si>
  <si>
    <t>ねり製品</t>
  </si>
  <si>
    <t>正組合員</t>
  </si>
  <si>
    <t>（１）魚市場調査</t>
  </si>
  <si>
    <t>家族・雇用別</t>
    <rPh sb="0" eb="2">
      <t>かぞく</t>
    </rPh>
    <rPh sb="3" eb="5">
      <t>こよう</t>
    </rPh>
    <rPh sb="5" eb="6">
      <t>べつ</t>
    </rPh>
    <phoneticPr fontId="1" type="Hiragana"/>
  </si>
  <si>
    <t>きんぎょ</t>
  </si>
  <si>
    <t>２　流通加工調査</t>
  </si>
  <si>
    <t>錦ごい</t>
    <rPh sb="0" eb="1">
      <t>にしき</t>
    </rPh>
    <phoneticPr fontId="1" type="Hiragana"/>
  </si>
  <si>
    <t>塩干品</t>
  </si>
  <si>
    <t>区　分</t>
  </si>
  <si>
    <t>漁協数</t>
  </si>
  <si>
    <t>准組合員</t>
  </si>
  <si>
    <t>あ　ゆ</t>
  </si>
  <si>
    <t>その他</t>
  </si>
  <si>
    <t>中間育成</t>
  </si>
  <si>
    <t>人</t>
  </si>
  <si>
    <t>あゆ</t>
  </si>
  <si>
    <t>魚　　 市　　 場　　数</t>
  </si>
  <si>
    <t>千万円</t>
  </si>
  <si>
    <t>食用</t>
  </si>
  <si>
    <t>男　女　別</t>
    <rPh sb="0" eb="1">
      <t>おとこ</t>
    </rPh>
    <rPh sb="2" eb="3">
      <t>おんな</t>
    </rPh>
    <rPh sb="4" eb="5">
      <t>べつ</t>
    </rPh>
    <phoneticPr fontId="1" type="Hiragana"/>
  </si>
  <si>
    <t>（２）冷凍・冷蔵、水産加工場調査</t>
  </si>
  <si>
    <t>漁業協同組合</t>
  </si>
  <si>
    <t>　イ　営んだ加工種類別延べ加工場数（複数回答）</t>
    <rPh sb="11" eb="12">
      <t>の</t>
    </rPh>
    <phoneticPr fontId="1" type="Hiragana"/>
  </si>
  <si>
    <t>単位：工場</t>
  </si>
  <si>
    <t>冷凍・冷蔵工場の利用者（複数回答）</t>
  </si>
  <si>
    <t>単位：千尾</t>
    <rPh sb="3" eb="5">
      <t>せんび</t>
    </rPh>
    <phoneticPr fontId="1" type="Hiragana"/>
  </si>
  <si>
    <t>塩蔵品</t>
  </si>
  <si>
    <t>寄 託 品</t>
  </si>
  <si>
    <t>中央卸売
市　　　場</t>
  </si>
  <si>
    <t>自営品</t>
  </si>
  <si>
    <t>組合</t>
  </si>
  <si>
    <t>トン</t>
  </si>
  <si>
    <t>漁業者</t>
  </si>
  <si>
    <t>加工業者</t>
  </si>
  <si>
    <t>卸売業者</t>
  </si>
  <si>
    <t>買受人</t>
  </si>
  <si>
    <t>冷凍食品</t>
  </si>
  <si>
    <t>素干し品</t>
  </si>
  <si>
    <t>煮干し品</t>
  </si>
  <si>
    <t>節製品</t>
  </si>
  <si>
    <t>飼肥料</t>
  </si>
  <si>
    <t>種苗</t>
    <rPh sb="0" eb="2">
      <t>しゅびょう</t>
    </rPh>
    <phoneticPr fontId="1" type="Hiragana"/>
  </si>
  <si>
    <t>個人</t>
  </si>
  <si>
    <t>あまご</t>
  </si>
  <si>
    <t>（１）内水面漁業経営体調査</t>
  </si>
  <si>
    <t>砕氷・
製氷機</t>
  </si>
  <si>
    <t>単位：経営体</t>
  </si>
  <si>
    <t>循環式</t>
  </si>
  <si>
    <t>うなぎ</t>
  </si>
  <si>
    <t>止水式</t>
  </si>
  <si>
    <t>流水式</t>
  </si>
  <si>
    <t>魚道の管理</t>
  </si>
  <si>
    <t>観賞用</t>
    <rPh sb="0" eb="3">
      <t>かんしょうよう</t>
    </rPh>
    <phoneticPr fontId="1" type="Hiragana"/>
  </si>
  <si>
    <t>家族</t>
    <rPh sb="0" eb="2">
      <t>かぞく</t>
    </rPh>
    <phoneticPr fontId="1" type="Hiragana"/>
  </si>
  <si>
    <t>女</t>
    <rPh sb="0" eb="1">
      <t>おんな</t>
    </rPh>
    <phoneticPr fontId="1" type="Hiragana"/>
  </si>
  <si>
    <t>魚つき林の
造成以外の
植樹活動</t>
  </si>
  <si>
    <t>増 減 率(%)</t>
  </si>
  <si>
    <t>河川・湖沼
の清掃活動</t>
  </si>
  <si>
    <t>単位：トン（焼・味付けのり：千枚）</t>
    <rPh sb="0" eb="2">
      <t>たんい</t>
    </rPh>
    <rPh sb="6" eb="7">
      <t>や</t>
    </rPh>
    <rPh sb="8" eb="10">
      <t>あじつ</t>
    </rPh>
    <rPh sb="14" eb="16">
      <t>せんまい</t>
    </rPh>
    <phoneticPr fontId="1" type="Hiragana"/>
  </si>
  <si>
    <t>産卵場の
造成管理</t>
  </si>
  <si>
    <t>保護水面
の管理</t>
  </si>
  <si>
    <t>種苗生産
・放　流</t>
  </si>
  <si>
    <t>計
(実数)</t>
  </si>
  <si>
    <t>　ウ　加工種類別生産量</t>
    <rPh sb="8" eb="10">
      <t>せいさん</t>
    </rPh>
    <rPh sb="10" eb="11">
      <t>りょう</t>
    </rPh>
    <phoneticPr fontId="1" type="Hiragana"/>
  </si>
  <si>
    <t>魚市場計
（実数）</t>
  </si>
  <si>
    <t>乾燥・焙焼・
揚げ加工品
(いか製品)</t>
    <rPh sb="16" eb="18">
      <t>せいひん</t>
    </rPh>
    <phoneticPr fontId="1" type="Hiragana"/>
  </si>
  <si>
    <t>缶・
びん詰</t>
  </si>
  <si>
    <t>　イ　過去１年間に行った漁場環境改善への取組（複数回答）</t>
  </si>
  <si>
    <t>くん
製品</t>
  </si>
  <si>
    <t>計
(実数)</t>
    <rPh sb="0" eb="1">
      <t>けい</t>
    </rPh>
    <rPh sb="3" eb="5">
      <t>じっすう</t>
    </rPh>
    <phoneticPr fontId="1" type="Hiragana"/>
  </si>
  <si>
    <t>いか塩辛</t>
  </si>
  <si>
    <t>油脂</t>
    <rPh sb="0" eb="2">
      <t>ゆし</t>
    </rPh>
    <phoneticPr fontId="1" type="Hiragana"/>
  </si>
  <si>
    <t>－</t>
  </si>
  <si>
    <t>…</t>
  </si>
  <si>
    <t>X</t>
  </si>
  <si>
    <t>1) 計
(実数)</t>
  </si>
  <si>
    <t>注：1) は、焼･味付のりを除く。</t>
    <rPh sb="0" eb="1">
      <t>ちゅう</t>
    </rPh>
    <rPh sb="7" eb="8">
      <t>やき</t>
    </rPh>
    <rPh sb="9" eb="11">
      <t>あじつ</t>
    </rPh>
    <rPh sb="14" eb="15">
      <t>のぞ</t>
    </rPh>
    <phoneticPr fontId="1" type="Hiragana"/>
  </si>
  <si>
    <t>　　(ｱ)　経営組織別経営体数</t>
  </si>
  <si>
    <t>　　(ｲ)　主とする養殖種類別経営体数</t>
  </si>
  <si>
    <t>　　(ｳ)　主とする養殖方法別経営体数</t>
  </si>
  <si>
    <t>単位：人</t>
    <rPh sb="3" eb="4">
      <t>ひと</t>
    </rPh>
    <phoneticPr fontId="1" type="Hiragana"/>
  </si>
  <si>
    <t>（２）内水面漁業地域調査</t>
  </si>
  <si>
    <t>　ア　内水面漁業協同組合数及び組合員数</t>
  </si>
  <si>
    <t>　ウ　魚種別放流数量</t>
  </si>
  <si>
    <t>地方卸売
市　　　場</t>
  </si>
  <si>
    <t>　イ　水産物の品質・衛生管理機器種類別魚市場数(複数回答)</t>
  </si>
  <si>
    <t>漁業協同
組　　　合</t>
  </si>
  <si>
    <t>生鮮冷凍
水　産　物</t>
    <rPh sb="0" eb="2">
      <t>せいせん</t>
    </rPh>
    <phoneticPr fontId="1" type="Hiragana"/>
  </si>
  <si>
    <t>焼・味付
の　　り</t>
  </si>
  <si>
    <t>水産物
漬　物</t>
  </si>
  <si>
    <t>　ア　内水面養殖業経営体数</t>
    <rPh sb="6" eb="9">
      <t>ようしょくぎょう</t>
    </rPh>
    <phoneticPr fontId="1" type="Hiragana"/>
  </si>
  <si>
    <t>こんぶ
つくだ煮</t>
  </si>
  <si>
    <t>１　内水面漁業調査</t>
  </si>
  <si>
    <t>　　　以下の表は、農林水産省の資料によります。</t>
    <rPh sb="3" eb="5">
      <t>いか</t>
    </rPh>
    <rPh sb="6" eb="7">
      <t>ひょう</t>
    </rPh>
    <rPh sb="9" eb="11">
      <t>のうりん</t>
    </rPh>
    <rPh sb="11" eb="14">
      <t>すいさんしょう</t>
    </rPh>
    <rPh sb="15" eb="17">
      <t>しりょう</t>
    </rPh>
    <phoneticPr fontId="1" type="Hiragana"/>
  </si>
  <si>
    <t>構成比(30年)(%)</t>
  </si>
  <si>
    <t>【参考】その他の調査結果</t>
    <rPh sb="1" eb="2">
      <t>さん</t>
    </rPh>
    <rPh sb="2" eb="3">
      <t>こう</t>
    </rPh>
    <rPh sb="6" eb="7">
      <t>た</t>
    </rPh>
    <rPh sb="8" eb="10">
      <t>ちょうさ</t>
    </rPh>
    <rPh sb="10" eb="12">
      <t>けっか</t>
    </rPh>
    <phoneticPr fontId="1" type="Hiragana"/>
  </si>
  <si>
    <t>　イ　内水面養殖業従事者数</t>
    <rPh sb="3" eb="4">
      <t>ない</t>
    </rPh>
    <rPh sb="4" eb="6">
      <t>すいめん</t>
    </rPh>
    <rPh sb="6" eb="9">
      <t>ようしょくぎょう</t>
    </rPh>
    <rPh sb="9" eb="12">
      <t>じゅうじしゃ</t>
    </rPh>
    <rPh sb="12" eb="13">
      <t>すう</t>
    </rPh>
    <phoneticPr fontId="1" type="Hiragana"/>
  </si>
  <si>
    <t>雇用者</t>
    <rPh sb="0" eb="2">
      <t>こよう</t>
    </rPh>
    <rPh sb="2" eb="3">
      <t>しゃ</t>
    </rPh>
    <phoneticPr fontId="1" type="Hiragana"/>
  </si>
  <si>
    <t>　ア　市場種類別魚市場数、年間取扱数量及び金額</t>
    <rPh sb="3" eb="5">
      <t>しじょう</t>
    </rPh>
    <rPh sb="5" eb="8">
      <t>しゅるいべつ</t>
    </rPh>
    <phoneticPr fontId="1" type="Hiragana"/>
  </si>
  <si>
    <t>令和5年</t>
    <rPh sb="0" eb="2">
      <t>れいわ</t>
    </rPh>
    <rPh sb="3" eb="4">
      <t>ねん</t>
    </rPh>
    <phoneticPr fontId="1" type="Hiragana"/>
  </si>
  <si>
    <t>その他の
さけ・ます類</t>
  </si>
  <si>
    <t>平成30年</t>
    <rPh sb="0" eb="2">
      <t>へいせい</t>
    </rPh>
    <rPh sb="4" eb="5">
      <t>ねん</t>
    </rPh>
    <phoneticPr fontId="1" type="Hiragana"/>
  </si>
  <si>
    <t>-</t>
  </si>
  <si>
    <t>海水殺菌
装置</t>
  </si>
  <si>
    <t>脱臭装置、
排ガス処理装置</t>
  </si>
  <si>
    <t>水産加工
機器</t>
  </si>
  <si>
    <t>水産加工業
協同組合等</t>
    <rPh sb="0" eb="11">
      <t>スイサンカコウギョウキョウドウクミアイトウ</t>
    </rPh>
    <phoneticPr fontId="1"/>
  </si>
  <si>
    <t>x</t>
  </si>
  <si>
    <t>　ア　利用者区分別工場数</t>
    <rPh sb="3" eb="6">
      <t>りようしゃ</t>
    </rPh>
    <rPh sb="6" eb="8">
      <t>くぶん</t>
    </rPh>
    <rPh sb="8" eb="9">
      <t>べつ</t>
    </rPh>
    <rPh sb="9" eb="11">
      <t>こうじょう</t>
    </rPh>
    <rPh sb="11" eb="12">
      <t>すう</t>
    </rPh>
    <phoneticPr fontId="1" type="Hiragana"/>
  </si>
  <si>
    <t>冷凍・冷蔵
工場数計
（実数）</t>
    <rPh sb="12" eb="14">
      <t>じっすう</t>
    </rPh>
    <phoneticPr fontId="1" type="Hiragana"/>
  </si>
  <si>
    <t>単位：水系</t>
    <rPh sb="3" eb="5">
      <t>すいけい</t>
    </rPh>
    <phoneticPr fontId="1" type="Hiragana"/>
  </si>
  <si>
    <t>水産物年間
取扱数量</t>
  </si>
  <si>
    <t>水産物年間
取扱金額</t>
  </si>
  <si>
    <t>海水魚種</t>
    <rPh sb="0" eb="2">
      <t>かいすい</t>
    </rPh>
    <rPh sb="2" eb="4">
      <t>ぎょしゅ</t>
    </rPh>
    <phoneticPr fontId="1" type="Hiragana"/>
  </si>
  <si>
    <t>海水魚種</t>
    <rPh sb="0" eb="3">
      <t>かいすいぎょ</t>
    </rPh>
    <rPh sb="3" eb="4">
      <t>しゅ</t>
    </rPh>
    <phoneticPr fontId="1" type="Hiragana"/>
  </si>
  <si>
    <t>にじます</t>
  </si>
  <si>
    <t>その他のさけ・
ます類</t>
    <rPh sb="2" eb="3">
      <t>た</t>
    </rPh>
    <rPh sb="10" eb="11">
      <t>るい</t>
    </rPh>
    <phoneticPr fontId="1" type="Hiragana"/>
  </si>
  <si>
    <t>その他</t>
    <rPh sb="2" eb="3">
      <t>た</t>
    </rPh>
    <phoneticPr fontId="1" type="Hiragana"/>
  </si>
  <si>
    <t>さけ・ます類</t>
    <rPh sb="5" eb="6">
      <t>るい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</si>
</sst>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 * #,##0_ ;_ * &quot;△&quot;#,##0_ ;_ * &quot;－&quot;_ ;_ @_ "/>
    <numFmt numFmtId="177" formatCode="_ * #,##0.0_ ;_ * &quot;△&quot;#,##0.0_ ;_ * &quot;－&quot;_ ;_ @_ "/>
  </numFmts>
  <fonts count="1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b/>
      <sz val="14"/>
      <color theme="1"/>
      <name val="ＭＳ 明朝"/>
      <family val="1"/>
    </font>
    <font>
      <b/>
      <sz val="12"/>
      <color theme="1"/>
      <name val="ＭＳ 明朝"/>
      <family val="1"/>
    </font>
    <font>
      <sz val="11"/>
      <color rgb="FF000000"/>
      <name val="ＭＳ 明朝"/>
      <family val="1"/>
    </font>
    <font>
      <sz val="10"/>
      <color rgb="FF000000"/>
      <name val="ＭＳ 明朝"/>
      <family val="1"/>
    </font>
    <font>
      <sz val="10"/>
      <color auto="1"/>
      <name val="ＭＳ 明朝"/>
      <family val="1"/>
    </font>
    <font>
      <sz val="12"/>
      <color rgb="FF000000"/>
      <name val="ＭＳ 明朝"/>
      <family val="1"/>
    </font>
    <font>
      <sz val="9"/>
      <color rgb="FF000000"/>
      <name val="ＭＳ 明朝"/>
      <family val="1"/>
    </font>
    <font>
      <sz val="8"/>
      <color rgb="FF000000"/>
      <name val="ＭＳ 明朝"/>
      <family val="1"/>
    </font>
    <font>
      <sz val="10"/>
      <color theme="1"/>
      <name val="ＭＳ 明朝"/>
      <family val="1"/>
    </font>
    <font>
      <sz val="6"/>
      <color rgb="FF000000"/>
      <name val="ＭＳ 明朝"/>
      <family val="1"/>
    </font>
    <font>
      <sz val="10"/>
      <color rgb="FFFF0000"/>
      <name val="ＭＳ 明朝"/>
      <family val="1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5" fillId="0" borderId="1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7" fontId="7" fillId="0" borderId="9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77" fontId="7" fillId="0" borderId="14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76" fontId="7" fillId="0" borderId="19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vertical="center"/>
    </xf>
    <xf numFmtId="177" fontId="6" fillId="0" borderId="21" xfId="0" applyNumberFormat="1" applyFont="1" applyBorder="1" applyAlignment="1">
      <alignment horizontal="right" vertical="center"/>
    </xf>
    <xf numFmtId="177" fontId="7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right" vertical="center"/>
    </xf>
    <xf numFmtId="0" fontId="6" fillId="0" borderId="24" xfId="0" applyFont="1" applyFill="1" applyBorder="1" applyAlignment="1">
      <alignment horizontal="center" vertical="center" wrapText="1"/>
    </xf>
    <xf numFmtId="176" fontId="6" fillId="0" borderId="21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 wrapText="1"/>
    </xf>
    <xf numFmtId="176" fontId="11" fillId="0" borderId="0" xfId="0" applyNumberFormat="1" applyFont="1" applyAlignment="1">
      <alignment horizontal="right" vertical="center"/>
    </xf>
    <xf numFmtId="177" fontId="11" fillId="0" borderId="0" xfId="0" applyNumberFormat="1" applyFont="1">
      <alignment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top" wrapText="1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 wrapText="1"/>
    </xf>
    <xf numFmtId="176" fontId="7" fillId="0" borderId="14" xfId="0" applyNumberFormat="1" applyFont="1" applyBorder="1" applyAlignment="1">
      <alignment vertical="center"/>
    </xf>
    <xf numFmtId="0" fontId="9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 wrapText="1"/>
    </xf>
    <xf numFmtId="177" fontId="6" fillId="0" borderId="20" xfId="0" applyNumberFormat="1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/>
    </xf>
    <xf numFmtId="176" fontId="11" fillId="0" borderId="22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0" fontId="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8" fillId="0" borderId="21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6" fillId="0" borderId="37" xfId="0" applyFont="1" applyBorder="1" applyAlignment="1">
      <alignment horizontal="center" vertical="center" wrapText="1"/>
    </xf>
    <xf numFmtId="177" fontId="7" fillId="0" borderId="41" xfId="0" applyNumberFormat="1" applyFont="1" applyBorder="1" applyAlignment="1">
      <alignment horizontal="right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177" fontId="7" fillId="0" borderId="22" xfId="0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176" fontId="7" fillId="0" borderId="21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7" fontId="7" fillId="0" borderId="20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76" fontId="7" fillId="0" borderId="21" xfId="0" applyNumberFormat="1" applyFont="1" applyBorder="1" applyAlignment="1">
      <alignment vertical="center"/>
    </xf>
    <xf numFmtId="176" fontId="7" fillId="0" borderId="34" xfId="0" applyNumberFormat="1" applyFont="1" applyBorder="1" applyAlignment="1">
      <alignment vertical="center"/>
    </xf>
    <xf numFmtId="0" fontId="9" fillId="0" borderId="4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7" fillId="0" borderId="9" xfId="0" applyNumberFormat="1" applyFont="1" applyBorder="1" applyAlignment="1">
      <alignment horizontal="right" vertical="center"/>
    </xf>
    <xf numFmtId="176" fontId="13" fillId="0" borderId="14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76" fontId="2" fillId="0" borderId="0" xfId="0" applyNumberFormat="1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H42"/>
  <sheetViews>
    <sheetView tabSelected="1" zoomScale="90" zoomScaleNormal="90" zoomScaleSheetLayoutView="90" workbookViewId="0"/>
  </sheetViews>
  <sheetFormatPr defaultRowHeight="13"/>
  <cols>
    <col min="1" max="1" width="9" style="1" customWidth="1"/>
    <col min="2" max="2" width="16" style="1" customWidth="1"/>
    <col min="3" max="8" width="13.625" style="1" customWidth="1"/>
    <col min="9" max="16384" width="9" style="1" customWidth="1"/>
  </cols>
  <sheetData>
    <row r="1" spans="2:8" ht="16.5">
      <c r="B1" s="4" t="s">
        <v>105</v>
      </c>
    </row>
    <row r="2" spans="2:8" ht="6" customHeight="1">
      <c r="B2" s="5"/>
    </row>
    <row r="3" spans="2:8">
      <c r="B3" s="1" t="s">
        <v>103</v>
      </c>
    </row>
    <row r="5" spans="2:8" ht="8.25" customHeight="1"/>
    <row r="6" spans="2:8" s="2" customFormat="1" ht="21" customHeight="1">
      <c r="B6" s="7" t="s">
        <v>102</v>
      </c>
    </row>
    <row r="7" spans="2:8" s="2" customFormat="1" ht="21" customHeight="1">
      <c r="B7" s="7" t="s">
        <v>54</v>
      </c>
    </row>
    <row r="8" spans="2:8" s="2" customFormat="1" ht="6.75" customHeight="1">
      <c r="B8" s="7"/>
    </row>
    <row r="9" spans="2:8" s="2" customFormat="1" ht="21" customHeight="1">
      <c r="B9" s="7" t="s">
        <v>100</v>
      </c>
    </row>
    <row r="10" spans="2:8" ht="21" customHeight="1">
      <c r="B10" s="6" t="s">
        <v>87</v>
      </c>
      <c r="C10" s="23"/>
      <c r="D10" s="23"/>
      <c r="E10" s="23"/>
      <c r="F10" s="23"/>
      <c r="G10" s="66" t="s">
        <v>56</v>
      </c>
    </row>
    <row r="11" spans="2:8" ht="21.75" customHeight="1">
      <c r="B11" s="8" t="s">
        <v>2</v>
      </c>
      <c r="C11" s="24" t="s">
        <v>5</v>
      </c>
      <c r="D11" s="24" t="s">
        <v>52</v>
      </c>
      <c r="E11" s="24" t="s">
        <v>1</v>
      </c>
      <c r="F11" s="24" t="s">
        <v>31</v>
      </c>
      <c r="G11" s="67" t="s">
        <v>22</v>
      </c>
    </row>
    <row r="12" spans="2:8" ht="24" customHeight="1">
      <c r="B12" s="9" t="s">
        <v>111</v>
      </c>
      <c r="C12" s="25">
        <v>56</v>
      </c>
      <c r="D12" s="44">
        <v>40</v>
      </c>
      <c r="E12" s="44">
        <v>13</v>
      </c>
      <c r="F12" s="44">
        <v>1</v>
      </c>
      <c r="G12" s="44">
        <v>2</v>
      </c>
    </row>
    <row r="13" spans="2:8" ht="24" customHeight="1">
      <c r="B13" s="10" t="s">
        <v>109</v>
      </c>
      <c r="C13" s="26">
        <v>37</v>
      </c>
      <c r="D13" s="41">
        <v>20</v>
      </c>
      <c r="E13" s="41">
        <v>14</v>
      </c>
      <c r="F13" s="41">
        <v>0</v>
      </c>
      <c r="G13" s="41">
        <v>3</v>
      </c>
    </row>
    <row r="14" spans="2:8" ht="24" customHeight="1">
      <c r="B14" s="11" t="s">
        <v>66</v>
      </c>
      <c r="C14" s="27">
        <f>IFERROR(C13/C12*100-100,0)</f>
        <v>-33.928571428571431</v>
      </c>
      <c r="D14" s="45">
        <f>IFERROR(D13/D12*100-100,0)</f>
        <v>-50</v>
      </c>
      <c r="E14" s="56">
        <f>IFERROR(E13/E12*100-100,0)</f>
        <v>7.6923076923076934</v>
      </c>
      <c r="F14" s="45">
        <f>IFERROR(F13/F12*100-100,0)</f>
        <v>-100</v>
      </c>
      <c r="G14" s="56">
        <f>IFERROR(G13/G12*100-100,0)</f>
        <v>50</v>
      </c>
    </row>
    <row r="15" spans="2:8" ht="24" customHeight="1">
      <c r="B15" s="12" t="s">
        <v>104</v>
      </c>
      <c r="C15" s="28">
        <f>SUM(D15:G15)</f>
        <v>100.00000000000001</v>
      </c>
      <c r="D15" s="46">
        <f>IFERROR(D13/$C$13*100,0)</f>
        <v>54.054054054054056</v>
      </c>
      <c r="E15" s="46">
        <f>IFERROR(E13/$C$13*100,0)</f>
        <v>37.837837837837839</v>
      </c>
      <c r="F15" s="46">
        <f>IFERROR(F13/$C$13*100,0)</f>
        <v>0</v>
      </c>
      <c r="G15" s="46">
        <f>IFERROR(G13/$C$13*100,0)</f>
        <v>8.1081081081081088</v>
      </c>
    </row>
    <row r="16" spans="2:8" ht="14">
      <c r="B16" s="13"/>
      <c r="C16" s="29"/>
      <c r="D16" s="29"/>
      <c r="E16" s="29"/>
      <c r="F16" s="29"/>
      <c r="G16" s="29"/>
      <c r="H16" s="29"/>
    </row>
    <row r="17" spans="2:8" s="3" customFormat="1" ht="21" customHeight="1">
      <c r="B17" s="14" t="s">
        <v>88</v>
      </c>
      <c r="C17" s="14"/>
      <c r="D17" s="14"/>
      <c r="E17" s="57"/>
      <c r="F17" s="57"/>
      <c r="H17" s="71" t="s">
        <v>56</v>
      </c>
    </row>
    <row r="18" spans="2:8" ht="10.5" customHeight="1">
      <c r="B18" s="15" t="s">
        <v>2</v>
      </c>
      <c r="C18" s="30" t="s">
        <v>5</v>
      </c>
      <c r="D18" s="38" t="s">
        <v>28</v>
      </c>
      <c r="E18" s="58"/>
      <c r="F18" s="58"/>
      <c r="G18" s="58"/>
      <c r="H18" s="72"/>
    </row>
    <row r="19" spans="2:8" ht="10.5" customHeight="1">
      <c r="B19" s="16"/>
      <c r="C19" s="31"/>
      <c r="D19" s="47"/>
      <c r="E19" s="36" t="s">
        <v>58</v>
      </c>
      <c r="F19" s="63" t="s">
        <v>110</v>
      </c>
      <c r="G19" s="36" t="s">
        <v>21</v>
      </c>
      <c r="H19" s="36" t="s">
        <v>123</v>
      </c>
    </row>
    <row r="20" spans="2:8" ht="21.75" customHeight="1">
      <c r="B20" s="17"/>
      <c r="C20" s="32"/>
      <c r="D20" s="48"/>
      <c r="E20" s="36"/>
      <c r="F20" s="63"/>
      <c r="G20" s="36"/>
      <c r="H20" s="36" t="s">
        <v>125</v>
      </c>
    </row>
    <row r="21" spans="2:8" ht="24" customHeight="1">
      <c r="B21" s="18" t="s">
        <v>111</v>
      </c>
      <c r="C21" s="25">
        <v>56</v>
      </c>
      <c r="D21" s="49">
        <v>52</v>
      </c>
      <c r="E21" s="44">
        <v>18</v>
      </c>
      <c r="F21" s="44">
        <v>8</v>
      </c>
      <c r="G21" s="44">
        <v>1</v>
      </c>
      <c r="H21" s="73" t="s">
        <v>82</v>
      </c>
    </row>
    <row r="22" spans="2:8" ht="24" customHeight="1">
      <c r="B22" s="10" t="s">
        <v>109</v>
      </c>
      <c r="C22" s="26">
        <v>37</v>
      </c>
      <c r="D22" s="41">
        <v>32</v>
      </c>
      <c r="E22" s="41">
        <v>15</v>
      </c>
      <c r="F22" s="41">
        <v>6</v>
      </c>
      <c r="G22" s="41">
        <v>0</v>
      </c>
      <c r="H22" s="43" t="s">
        <v>82</v>
      </c>
    </row>
    <row r="23" spans="2:8" ht="24" customHeight="1">
      <c r="B23" s="11" t="s">
        <v>66</v>
      </c>
      <c r="C23" s="33">
        <f t="shared" ref="C23:H23" si="0">IFERROR(C22/C21*100-100,0)</f>
        <v>-33.928571428571431</v>
      </c>
      <c r="D23" s="50">
        <f t="shared" si="0"/>
        <v>-38.46153846153846</v>
      </c>
      <c r="E23" s="45">
        <f t="shared" si="0"/>
        <v>-16.666666666666657</v>
      </c>
      <c r="F23" s="56">
        <f t="shared" si="0"/>
        <v>-25</v>
      </c>
      <c r="G23" s="45">
        <f t="shared" si="0"/>
        <v>-100</v>
      </c>
      <c r="H23" s="74">
        <f t="shared" si="0"/>
        <v>0</v>
      </c>
    </row>
    <row r="24" spans="2:8" ht="24" customHeight="1">
      <c r="B24" s="12" t="s">
        <v>104</v>
      </c>
      <c r="C24" s="28">
        <f>SUM(D24,C39,F39)</f>
        <v>86.486486486486484</v>
      </c>
      <c r="D24" s="46">
        <f>IFERROR(D22/$C$22*100,0)</f>
        <v>86.486486486486484</v>
      </c>
      <c r="E24" s="46">
        <v>32.1</v>
      </c>
      <c r="F24" s="46">
        <v>14.3</v>
      </c>
      <c r="G24" s="46">
        <v>1.8</v>
      </c>
      <c r="H24" s="46">
        <v>44.6</v>
      </c>
    </row>
    <row r="25" spans="2:8" ht="17.25" customHeight="1">
      <c r="B25" s="19"/>
      <c r="C25" s="34"/>
      <c r="D25" s="34"/>
      <c r="E25" s="34"/>
      <c r="F25" s="34"/>
      <c r="G25" s="34"/>
      <c r="H25" s="34"/>
    </row>
    <row r="26" spans="2:8" ht="10.5" customHeight="1">
      <c r="B26" s="15" t="s">
        <v>2</v>
      </c>
      <c r="C26" s="35"/>
      <c r="D26" s="51"/>
      <c r="E26" s="59"/>
      <c r="F26" s="64" t="s">
        <v>51</v>
      </c>
      <c r="G26" s="51"/>
      <c r="H26" s="51"/>
    </row>
    <row r="27" spans="2:8" ht="10.5" customHeight="1">
      <c r="B27" s="20"/>
      <c r="C27" s="36" t="s">
        <v>124</v>
      </c>
      <c r="D27" s="36"/>
      <c r="E27" s="60" t="s">
        <v>127</v>
      </c>
      <c r="F27" s="65"/>
      <c r="G27" s="68" t="s">
        <v>128</v>
      </c>
      <c r="H27" s="75" t="s">
        <v>25</v>
      </c>
    </row>
    <row r="28" spans="2:8" ht="21.75" customHeight="1">
      <c r="B28" s="17"/>
      <c r="C28" s="37" t="s">
        <v>126</v>
      </c>
      <c r="D28" s="52" t="s">
        <v>127</v>
      </c>
      <c r="E28" s="61"/>
      <c r="F28" s="61"/>
      <c r="G28" s="69"/>
      <c r="H28" s="52"/>
    </row>
    <row r="29" spans="2:8" ht="24" customHeight="1">
      <c r="B29" s="18" t="s">
        <v>111</v>
      </c>
      <c r="C29" s="25">
        <f>-D3</f>
        <v>0</v>
      </c>
      <c r="D29" s="53" t="s">
        <v>82</v>
      </c>
      <c r="E29" s="44">
        <v>25</v>
      </c>
      <c r="F29" s="44">
        <v>4</v>
      </c>
      <c r="G29" s="44">
        <v>2</v>
      </c>
      <c r="H29" s="44">
        <v>2</v>
      </c>
    </row>
    <row r="30" spans="2:8" ht="24" customHeight="1">
      <c r="B30" s="21" t="s">
        <v>109</v>
      </c>
      <c r="C30" s="26">
        <v>1</v>
      </c>
      <c r="D30" s="43" t="s">
        <v>82</v>
      </c>
      <c r="E30" s="41">
        <v>10</v>
      </c>
      <c r="F30" s="41">
        <v>5</v>
      </c>
      <c r="G30" s="41">
        <v>3</v>
      </c>
      <c r="H30" s="41">
        <v>2</v>
      </c>
    </row>
    <row r="31" spans="2:8" ht="24" customHeight="1">
      <c r="B31" s="11" t="s">
        <v>66</v>
      </c>
      <c r="C31" s="33">
        <f t="shared" ref="C31:H31" si="1">IFERROR(C30/C29*100-100,0)</f>
        <v>0</v>
      </c>
      <c r="D31" s="50">
        <f t="shared" si="1"/>
        <v>0</v>
      </c>
      <c r="E31" s="45">
        <f t="shared" si="1"/>
        <v>-60</v>
      </c>
      <c r="F31" s="42">
        <f t="shared" si="1"/>
        <v>25</v>
      </c>
      <c r="G31" s="55">
        <f t="shared" si="1"/>
        <v>50</v>
      </c>
      <c r="H31" s="55">
        <f t="shared" si="1"/>
        <v>0</v>
      </c>
    </row>
    <row r="32" spans="2:8" ht="24" customHeight="1">
      <c r="B32" s="12" t="s">
        <v>104</v>
      </c>
      <c r="C32" s="28">
        <f>IFERROR(C30/$C$22*100,0)</f>
        <v>2.7027027027027026</v>
      </c>
      <c r="D32" s="46">
        <v>3.6</v>
      </c>
      <c r="E32" s="46">
        <v>3.6</v>
      </c>
      <c r="F32" s="43">
        <f>IFERROR(F30/$C$22*100,0)</f>
        <v>13.513513513513514</v>
      </c>
      <c r="G32" s="43">
        <f>IFERROR(G30/$F$37*100,0)</f>
        <v>0</v>
      </c>
      <c r="H32" s="43">
        <f>IFERROR(H30/$F$37*100,0)</f>
        <v>0</v>
      </c>
    </row>
    <row r="33" spans="2:8" ht="14.75">
      <c r="B33" s="13"/>
      <c r="C33" s="29"/>
      <c r="D33" s="29"/>
      <c r="E33" s="29"/>
      <c r="F33" s="29"/>
      <c r="G33" s="29"/>
    </row>
    <row r="34" spans="2:8" ht="10.5" customHeight="1">
      <c r="B34" s="15" t="s">
        <v>2</v>
      </c>
      <c r="C34" s="38" t="s">
        <v>62</v>
      </c>
      <c r="D34" s="51"/>
      <c r="E34" s="51"/>
      <c r="F34" s="20"/>
      <c r="G34" s="20"/>
      <c r="H34" s="20"/>
    </row>
    <row r="35" spans="2:8" ht="21.75" customHeight="1">
      <c r="B35" s="17"/>
      <c r="C35" s="39"/>
      <c r="D35" s="54" t="s">
        <v>16</v>
      </c>
      <c r="E35" s="62" t="s">
        <v>14</v>
      </c>
      <c r="F35" s="20"/>
      <c r="G35" s="20"/>
      <c r="H35" s="20"/>
    </row>
    <row r="36" spans="2:8" ht="24" customHeight="1">
      <c r="B36" s="18" t="s">
        <v>111</v>
      </c>
      <c r="C36" s="40">
        <v>0</v>
      </c>
      <c r="D36" s="44">
        <v>0</v>
      </c>
      <c r="E36" s="44">
        <v>0</v>
      </c>
      <c r="F36" s="49"/>
      <c r="G36" s="49"/>
      <c r="H36" s="49"/>
    </row>
    <row r="37" spans="2:8" ht="24" customHeight="1">
      <c r="B37" s="21" t="s">
        <v>109</v>
      </c>
      <c r="C37" s="41">
        <v>0</v>
      </c>
      <c r="D37" s="41">
        <v>0</v>
      </c>
      <c r="E37" s="41">
        <v>0</v>
      </c>
      <c r="F37" s="49"/>
      <c r="G37" s="49"/>
      <c r="H37" s="49"/>
    </row>
    <row r="38" spans="2:8" ht="24" customHeight="1">
      <c r="B38" s="11" t="s">
        <v>66</v>
      </c>
      <c r="C38" s="42">
        <f>IFERROR(C37/C36*100-100,0)</f>
        <v>0</v>
      </c>
      <c r="D38" s="55">
        <f>IFERROR(D37/D36*100-100,0)</f>
        <v>0</v>
      </c>
      <c r="E38" s="55">
        <f>IFERROR(E37/E36*100-100,0)</f>
        <v>0</v>
      </c>
      <c r="F38" s="53"/>
      <c r="G38" s="70"/>
      <c r="H38" s="70"/>
    </row>
    <row r="39" spans="2:8" ht="24" customHeight="1">
      <c r="B39" s="12" t="s">
        <v>104</v>
      </c>
      <c r="C39" s="43">
        <f>IFERROR(C37/$C$22*100,0)</f>
        <v>0</v>
      </c>
      <c r="D39" s="43">
        <f>IFERROR(D37/$F$37*100,0)</f>
        <v>0</v>
      </c>
      <c r="E39" s="43">
        <f>IFERROR(E37/$F$37*100,0)</f>
        <v>0</v>
      </c>
      <c r="F39" s="53"/>
      <c r="G39" s="53"/>
      <c r="H39" s="53"/>
    </row>
    <row r="40" spans="2:8" ht="14">
      <c r="B40" s="22"/>
    </row>
    <row r="41" spans="2:8" ht="14">
      <c r="B41" s="13"/>
      <c r="C41" s="29"/>
      <c r="D41" s="29"/>
      <c r="E41" s="29"/>
      <c r="F41" s="29"/>
      <c r="G41" s="29"/>
      <c r="H41" s="29"/>
    </row>
    <row r="42" spans="2:8" ht="14">
      <c r="B42" s="22"/>
    </row>
  </sheetData>
  <mergeCells count="15">
    <mergeCell ref="C27:D27"/>
    <mergeCell ref="B18:B20"/>
    <mergeCell ref="C18:C20"/>
    <mergeCell ref="D18:D20"/>
    <mergeCell ref="E19:E20"/>
    <mergeCell ref="F19:F20"/>
    <mergeCell ref="G19:G20"/>
    <mergeCell ref="B26:B28"/>
    <mergeCell ref="F26:F28"/>
    <mergeCell ref="E27:E28"/>
    <mergeCell ref="G27:G28"/>
    <mergeCell ref="H27:H28"/>
    <mergeCell ref="B34:B35"/>
    <mergeCell ref="C34:C35"/>
    <mergeCell ref="F34:F35"/>
  </mergeCells>
  <phoneticPr fontId="1" type="Hiragana"/>
  <pageMargins left="0.7" right="0.50314960629921257" top="0.55314960629921262" bottom="0.35629921259842523" header="0.3" footer="0.3"/>
  <pageSetup paperSize="9" scale="94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J48"/>
  <sheetViews>
    <sheetView topLeftCell="B1" zoomScaleSheetLayoutView="100" workbookViewId="0">
      <selection activeCell="H25" sqref="H25"/>
    </sheetView>
  </sheetViews>
  <sheetFormatPr defaultRowHeight="13"/>
  <cols>
    <col min="1" max="1" width="9" style="1" customWidth="1"/>
    <col min="2" max="2" width="16" style="1" customWidth="1"/>
    <col min="3" max="10" width="10.625" style="1" customWidth="1"/>
    <col min="11" max="16384" width="9" style="1" customWidth="1"/>
  </cols>
  <sheetData>
    <row r="1" spans="2:7" s="3" customFormat="1" ht="21" customHeight="1">
      <c r="B1" s="14" t="s">
        <v>89</v>
      </c>
      <c r="C1" s="14"/>
      <c r="D1" s="14"/>
      <c r="E1" s="14"/>
      <c r="F1" s="93" t="s">
        <v>56</v>
      </c>
      <c r="G1" s="93"/>
    </row>
    <row r="2" spans="2:7" s="1" customFormat="1" ht="21.75" customHeight="1">
      <c r="B2" s="8" t="s">
        <v>2</v>
      </c>
      <c r="C2" s="24" t="s">
        <v>5</v>
      </c>
      <c r="D2" s="67" t="s">
        <v>59</v>
      </c>
      <c r="E2" s="24" t="s">
        <v>60</v>
      </c>
      <c r="F2" s="24" t="s">
        <v>57</v>
      </c>
      <c r="G2" s="67" t="s">
        <v>22</v>
      </c>
    </row>
    <row r="3" spans="2:7" s="1" customFormat="1" ht="24" customHeight="1">
      <c r="B3" s="9" t="s">
        <v>111</v>
      </c>
      <c r="C3" s="25">
        <v>56</v>
      </c>
      <c r="D3" s="44">
        <v>16</v>
      </c>
      <c r="E3" s="44">
        <v>12</v>
      </c>
      <c r="F3" s="44">
        <v>3</v>
      </c>
      <c r="G3" s="97">
        <v>25</v>
      </c>
    </row>
    <row r="4" spans="2:7" s="1" customFormat="1" ht="24" customHeight="1">
      <c r="B4" s="21" t="s">
        <v>109</v>
      </c>
      <c r="C4" s="26">
        <v>37</v>
      </c>
      <c r="D4" s="41">
        <v>13</v>
      </c>
      <c r="E4" s="41">
        <v>11</v>
      </c>
      <c r="F4" s="41">
        <v>3</v>
      </c>
      <c r="G4" s="96">
        <v>10</v>
      </c>
    </row>
    <row r="5" spans="2:7" s="1" customFormat="1" ht="24" customHeight="1">
      <c r="B5" s="11" t="s">
        <v>66</v>
      </c>
      <c r="C5" s="27">
        <f>IFERROR(C4/C3*100-100,0)</f>
        <v>-33.928571428571431</v>
      </c>
      <c r="D5" s="45">
        <f>IFERROR(D4/D3*100-100,0)</f>
        <v>-18.75</v>
      </c>
      <c r="E5" s="56">
        <f>IFERROR(E4/E3*100-100,0)</f>
        <v>-8.3333333333333428</v>
      </c>
      <c r="F5" s="45">
        <f>IFERROR(F4/F3*100-100,0)</f>
        <v>0</v>
      </c>
      <c r="G5" s="56">
        <f>IFERROR(G4/G3*100-100,0)</f>
        <v>-60</v>
      </c>
    </row>
    <row r="6" spans="2:7" s="1" customFormat="1" ht="24" customHeight="1">
      <c r="B6" s="12" t="s">
        <v>104</v>
      </c>
      <c r="C6" s="28">
        <f>SUM(D6:G6)</f>
        <v>-85.547252747252756</v>
      </c>
      <c r="D6" s="46">
        <f>IFERROR(D4/$C$37*100,0)</f>
        <v>-30.05714285714286</v>
      </c>
      <c r="E6" s="46">
        <f>IFERROR(E4/$C$37*100,0)</f>
        <v>-25.432967032967035</v>
      </c>
      <c r="F6" s="46">
        <f>IFERROR(F4/$C$37*100,0)</f>
        <v>-6.9362637362637365</v>
      </c>
      <c r="G6" s="46">
        <f>IFERROR(G4/$C$37*100,0)</f>
        <v>-23.12087912087912</v>
      </c>
    </row>
    <row r="7" spans="2:7" s="1" customFormat="1" ht="24" customHeight="1">
      <c r="B7" s="76"/>
      <c r="C7" s="34"/>
      <c r="D7" s="34"/>
      <c r="E7" s="34"/>
      <c r="F7" s="34"/>
      <c r="G7" s="34"/>
    </row>
    <row r="8" spans="2:7" ht="21" customHeight="1">
      <c r="B8" s="1" t="s">
        <v>106</v>
      </c>
      <c r="G8" s="93" t="s">
        <v>90</v>
      </c>
    </row>
    <row r="9" spans="2:7" ht="16.5" customHeight="1">
      <c r="B9" s="15" t="s">
        <v>2</v>
      </c>
      <c r="C9" s="30" t="s">
        <v>0</v>
      </c>
      <c r="D9" s="85" t="s">
        <v>13</v>
      </c>
      <c r="E9" s="59"/>
      <c r="F9" s="85" t="s">
        <v>29</v>
      </c>
      <c r="G9" s="51"/>
    </row>
    <row r="10" spans="2:7" ht="16.5" customHeight="1">
      <c r="B10" s="17"/>
      <c r="C10" s="32"/>
      <c r="D10" s="86" t="s">
        <v>63</v>
      </c>
      <c r="E10" s="54" t="s">
        <v>107</v>
      </c>
      <c r="F10" s="54" t="s">
        <v>6</v>
      </c>
      <c r="G10" s="62" t="s">
        <v>64</v>
      </c>
    </row>
    <row r="11" spans="2:7" ht="24" customHeight="1">
      <c r="B11" s="18" t="s">
        <v>111</v>
      </c>
      <c r="C11" s="25">
        <v>198</v>
      </c>
      <c r="D11" s="49">
        <v>86</v>
      </c>
      <c r="E11" s="44">
        <v>112</v>
      </c>
      <c r="F11" s="44">
        <v>125</v>
      </c>
      <c r="G11" s="97">
        <v>73</v>
      </c>
    </row>
    <row r="12" spans="2:7" ht="24" customHeight="1">
      <c r="B12" s="21" t="s">
        <v>109</v>
      </c>
      <c r="C12" s="26">
        <v>107</v>
      </c>
      <c r="D12" s="41">
        <v>30</v>
      </c>
      <c r="E12" s="41">
        <v>77</v>
      </c>
      <c r="F12" s="41">
        <v>79</v>
      </c>
      <c r="G12" s="41">
        <v>28</v>
      </c>
    </row>
    <row r="13" spans="2:7" ht="24" customHeight="1">
      <c r="B13" s="11" t="s">
        <v>66</v>
      </c>
      <c r="C13" s="33">
        <f>IFERROR(C12/C11*100-100,0)</f>
        <v>-45.959595959595958</v>
      </c>
      <c r="D13" s="50">
        <f>IFERROR(D12/D11*100-100,0)</f>
        <v>-65.116279069767444</v>
      </c>
      <c r="E13" s="45">
        <f>IFERROR(E12/E11*100-100,0)</f>
        <v>-31.25</v>
      </c>
      <c r="F13" s="45">
        <f>IFERROR(F12/F11*100-100,0)</f>
        <v>-36.799999999999997</v>
      </c>
      <c r="G13" s="45">
        <f>IFERROR(G12/G11*100-100,0)</f>
        <v>-61.643835616438359</v>
      </c>
    </row>
    <row r="14" spans="2:7" ht="24" customHeight="1">
      <c r="B14" s="12" t="s">
        <v>104</v>
      </c>
      <c r="C14" s="28">
        <v>100</v>
      </c>
      <c r="D14" s="46">
        <f>IFERROR(D12/$C$12*100,0)</f>
        <v>28.037383177570092</v>
      </c>
      <c r="E14" s="46">
        <f>IFERROR(E12/$C$12*100,0)</f>
        <v>71.962616822429908</v>
      </c>
      <c r="F14" s="46">
        <f>IFERROR(F12/$C$12*100,0)</f>
        <v>73.831775700934571</v>
      </c>
      <c r="G14" s="46">
        <f>IFERROR(G12/$C$12*100,0)</f>
        <v>26.168224299065418</v>
      </c>
    </row>
    <row r="15" spans="2:7" ht="24" customHeight="1">
      <c r="B15" s="18"/>
      <c r="C15" s="50"/>
      <c r="D15" s="50"/>
      <c r="E15" s="50"/>
      <c r="F15" s="50"/>
      <c r="G15" s="50"/>
    </row>
    <row r="16" spans="2:7" s="2" customFormat="1" ht="19.5" customHeight="1">
      <c r="B16" s="7" t="s">
        <v>91</v>
      </c>
    </row>
    <row r="17" spans="2:10" s="2" customFormat="1" ht="6.75" customHeight="1">
      <c r="B17" s="7"/>
    </row>
    <row r="18" spans="2:10" s="3" customFormat="1" ht="21" customHeight="1">
      <c r="B18" s="77" t="s">
        <v>92</v>
      </c>
      <c r="C18" s="77"/>
      <c r="D18" s="77"/>
      <c r="E18" s="77"/>
      <c r="F18" s="94"/>
    </row>
    <row r="19" spans="2:10" ht="16.5" customHeight="1">
      <c r="B19" s="78" t="s">
        <v>2</v>
      </c>
      <c r="C19" s="80" t="s">
        <v>19</v>
      </c>
      <c r="D19" s="87" t="s">
        <v>9</v>
      </c>
      <c r="E19" s="91"/>
      <c r="F19" s="91"/>
    </row>
    <row r="20" spans="2:10" ht="16.5" customHeight="1">
      <c r="B20" s="9"/>
      <c r="C20" s="81"/>
      <c r="D20" s="88" t="s">
        <v>5</v>
      </c>
      <c r="E20" s="88" t="s">
        <v>11</v>
      </c>
      <c r="F20" s="95" t="s">
        <v>20</v>
      </c>
    </row>
    <row r="21" spans="2:10" ht="16.5" customHeight="1">
      <c r="B21" s="79"/>
      <c r="C21" s="82" t="s">
        <v>40</v>
      </c>
      <c r="D21" s="89" t="s">
        <v>24</v>
      </c>
      <c r="E21" s="89" t="s">
        <v>24</v>
      </c>
      <c r="F21" s="89" t="s">
        <v>24</v>
      </c>
    </row>
    <row r="22" spans="2:10" ht="24" customHeight="1">
      <c r="B22" s="9" t="s">
        <v>111</v>
      </c>
      <c r="C22" s="83">
        <v>22</v>
      </c>
      <c r="D22" s="44">
        <v>5678</v>
      </c>
      <c r="E22" s="44">
        <v>4830</v>
      </c>
      <c r="F22" s="44">
        <v>848</v>
      </c>
      <c r="G22" s="44"/>
    </row>
    <row r="23" spans="2:10" ht="24" customHeight="1">
      <c r="B23" s="21" t="s">
        <v>109</v>
      </c>
      <c r="C23" s="26">
        <v>22</v>
      </c>
      <c r="D23" s="41">
        <v>5194</v>
      </c>
      <c r="E23" s="41">
        <v>4372</v>
      </c>
      <c r="F23" s="41">
        <v>822</v>
      </c>
      <c r="G23" s="44"/>
    </row>
    <row r="24" spans="2:10" ht="24" customHeight="1">
      <c r="B24" s="11" t="s">
        <v>66</v>
      </c>
      <c r="C24" s="27">
        <v>0</v>
      </c>
      <c r="D24" s="45">
        <f>IFERROR(D23/D22*100-100,0)</f>
        <v>-8.5241282141599157</v>
      </c>
      <c r="E24" s="56">
        <f>IFERROR(E23/E22*100-100,0)</f>
        <v>-9.4824016563146927</v>
      </c>
      <c r="F24" s="45">
        <f>IFERROR(F23/F22*100-100,0)</f>
        <v>-3.0660377358490649</v>
      </c>
      <c r="G24" s="44"/>
    </row>
    <row r="25" spans="2:10" ht="24" customHeight="1">
      <c r="B25" s="12" t="s">
        <v>104</v>
      </c>
      <c r="C25" s="28" t="s">
        <v>83</v>
      </c>
      <c r="D25" s="46">
        <f>SUM(E25:F25)</f>
        <v>100</v>
      </c>
      <c r="E25" s="46">
        <f>IFERROR(E23/$D$23*100,0)</f>
        <v>84.174046977281478</v>
      </c>
      <c r="F25" s="46">
        <f>IFERROR(F23/$D$23*100,0)</f>
        <v>15.825953022718522</v>
      </c>
      <c r="G25" s="44"/>
    </row>
    <row r="26" spans="2:10" ht="14">
      <c r="B26" s="13"/>
      <c r="C26" s="29"/>
      <c r="D26" s="29"/>
      <c r="E26" s="29"/>
      <c r="F26" s="29"/>
      <c r="G26" s="44"/>
    </row>
    <row r="27" spans="2:10" s="3" customFormat="1" ht="21" customHeight="1">
      <c r="B27" s="77" t="s">
        <v>77</v>
      </c>
      <c r="C27" s="77"/>
      <c r="D27" s="77"/>
      <c r="E27" s="77"/>
      <c r="F27" s="77"/>
      <c r="G27" s="77"/>
      <c r="H27" s="77"/>
      <c r="J27" s="66" t="s">
        <v>120</v>
      </c>
    </row>
    <row r="28" spans="2:10" ht="36.950000000000003" customHeight="1">
      <c r="B28" s="72" t="s">
        <v>18</v>
      </c>
      <c r="C28" s="84" t="s">
        <v>72</v>
      </c>
      <c r="D28" s="84" t="s">
        <v>71</v>
      </c>
      <c r="E28" s="84" t="s">
        <v>23</v>
      </c>
      <c r="F28" s="84" t="s">
        <v>70</v>
      </c>
      <c r="G28" s="84" t="s">
        <v>69</v>
      </c>
      <c r="H28" s="84" t="s">
        <v>61</v>
      </c>
      <c r="I28" s="84" t="s">
        <v>65</v>
      </c>
      <c r="J28" s="99" t="s">
        <v>67</v>
      </c>
    </row>
    <row r="29" spans="2:10" ht="24" customHeight="1">
      <c r="B29" s="9" t="s">
        <v>111</v>
      </c>
      <c r="C29" s="83">
        <v>15</v>
      </c>
      <c r="D29" s="49">
        <v>15</v>
      </c>
      <c r="E29" s="49" t="s">
        <v>82</v>
      </c>
      <c r="F29" s="49">
        <v>6</v>
      </c>
      <c r="G29" s="49">
        <v>10</v>
      </c>
      <c r="H29" s="49">
        <v>10</v>
      </c>
      <c r="I29" s="49">
        <v>1</v>
      </c>
      <c r="J29" s="49">
        <v>8</v>
      </c>
    </row>
    <row r="30" spans="2:10" ht="24" customHeight="1">
      <c r="B30" s="21" t="s">
        <v>109</v>
      </c>
      <c r="C30" s="83">
        <v>14</v>
      </c>
      <c r="D30" s="49">
        <v>14</v>
      </c>
      <c r="E30" s="53" t="s">
        <v>112</v>
      </c>
      <c r="F30" s="49">
        <v>5</v>
      </c>
      <c r="G30" s="49">
        <v>10</v>
      </c>
      <c r="H30" s="49">
        <v>8</v>
      </c>
      <c r="I30" s="49">
        <v>2</v>
      </c>
      <c r="J30" s="49">
        <v>8</v>
      </c>
    </row>
    <row r="31" spans="2:10" ht="24" customHeight="1">
      <c r="B31" s="52" t="s">
        <v>66</v>
      </c>
      <c r="C31" s="28">
        <f t="shared" ref="C31:J31" si="0">IFERROR(C30/C29*100-100,0)</f>
        <v>-6.6666666666666714</v>
      </c>
      <c r="D31" s="90">
        <f t="shared" si="0"/>
        <v>-6.6666666666666714</v>
      </c>
      <c r="E31" s="46">
        <f t="shared" si="0"/>
        <v>0</v>
      </c>
      <c r="F31" s="90">
        <f t="shared" si="0"/>
        <v>-16.666666666666657</v>
      </c>
      <c r="G31" s="46">
        <f t="shared" si="0"/>
        <v>0</v>
      </c>
      <c r="H31" s="90">
        <f t="shared" si="0"/>
        <v>-20</v>
      </c>
      <c r="I31" s="46">
        <f t="shared" si="0"/>
        <v>100</v>
      </c>
      <c r="J31" s="90">
        <f t="shared" si="0"/>
        <v>0</v>
      </c>
    </row>
    <row r="32" spans="2:10" ht="14">
      <c r="B32" s="13"/>
      <c r="C32" s="29"/>
      <c r="D32" s="29"/>
      <c r="E32" s="29"/>
      <c r="F32" s="29"/>
      <c r="G32" s="29"/>
      <c r="H32" s="29"/>
      <c r="I32" s="29"/>
      <c r="J32" s="29"/>
    </row>
    <row r="33" spans="2:8" s="2" customFormat="1" ht="21" customHeight="1">
      <c r="B33" s="7" t="s">
        <v>93</v>
      </c>
      <c r="G33" s="66" t="s">
        <v>35</v>
      </c>
    </row>
    <row r="34" spans="2:8" ht="21.75" customHeight="1">
      <c r="B34" s="8" t="s">
        <v>7</v>
      </c>
      <c r="C34" s="67" t="s">
        <v>0</v>
      </c>
      <c r="D34" s="24" t="s">
        <v>53</v>
      </c>
      <c r="E34" s="92" t="s">
        <v>25</v>
      </c>
      <c r="F34" s="92" t="s">
        <v>58</v>
      </c>
      <c r="G34" s="98" t="s">
        <v>22</v>
      </c>
    </row>
    <row r="35" spans="2:8" ht="24" customHeight="1">
      <c r="B35" s="9" t="s">
        <v>111</v>
      </c>
      <c r="C35" s="25">
        <v>6312</v>
      </c>
      <c r="D35" s="44">
        <v>491</v>
      </c>
      <c r="E35" s="44">
        <v>5440</v>
      </c>
      <c r="F35" s="44">
        <v>95</v>
      </c>
      <c r="G35" s="44">
        <v>286</v>
      </c>
    </row>
    <row r="36" spans="2:8" ht="24" customHeight="1">
      <c r="B36" s="21" t="s">
        <v>109</v>
      </c>
      <c r="C36" s="26">
        <v>3582</v>
      </c>
      <c r="D36" s="41">
        <v>519</v>
      </c>
      <c r="E36" s="41">
        <v>2963</v>
      </c>
      <c r="F36" s="41">
        <v>100</v>
      </c>
      <c r="G36" s="41">
        <v>0</v>
      </c>
    </row>
    <row r="37" spans="2:8" ht="24" customHeight="1">
      <c r="B37" s="11" t="s">
        <v>66</v>
      </c>
      <c r="C37" s="27">
        <f>IFERROR(C36/C35*100-100,0)</f>
        <v>-43.250950570342205</v>
      </c>
      <c r="D37" s="45">
        <f>IFERROR(D36/D35*100-100,0)</f>
        <v>5.7026476578411405</v>
      </c>
      <c r="E37" s="56">
        <f>IFERROR(E36/E35*100-100,0)</f>
        <v>-45.533088235294116</v>
      </c>
      <c r="F37" s="45">
        <f>IFERROR(F36/F35*100-100,0)</f>
        <v>5.2631578947368354</v>
      </c>
      <c r="G37" s="56">
        <f>IFERROR(G36/G35*100-100,0)</f>
        <v>-100</v>
      </c>
    </row>
    <row r="38" spans="2:8" ht="24" customHeight="1">
      <c r="B38" s="12" t="s">
        <v>104</v>
      </c>
      <c r="C38" s="28">
        <f>SUM(D38:G38)</f>
        <v>100</v>
      </c>
      <c r="D38" s="46">
        <f>IFERROR(D36/$C$36*100,0)</f>
        <v>14.489112227805695</v>
      </c>
      <c r="E38" s="46">
        <f>IFERROR(E36/$C$36*100,0)</f>
        <v>82.719151312116139</v>
      </c>
      <c r="F38" s="46">
        <f>IFERROR(F36/$C$36*100,0)</f>
        <v>2.7917364600781687</v>
      </c>
      <c r="G38" s="46">
        <f>IFERROR(G36/$C$36*100,0)</f>
        <v>0</v>
      </c>
    </row>
    <row r="39" spans="2:8" ht="14">
      <c r="B39" s="22"/>
    </row>
    <row r="40" spans="2:8" ht="14">
      <c r="B40" s="22"/>
    </row>
    <row r="42" spans="2:8" ht="14">
      <c r="B42" s="13"/>
      <c r="C42" s="29"/>
      <c r="D42" s="29"/>
      <c r="E42" s="29"/>
      <c r="F42" s="29"/>
      <c r="G42" s="29"/>
      <c r="H42" s="29"/>
    </row>
    <row r="48" spans="2:8" ht="14">
      <c r="B48" s="13"/>
      <c r="C48" s="29"/>
      <c r="D48" s="29"/>
      <c r="E48" s="29"/>
      <c r="F48" s="29"/>
      <c r="G48" s="29"/>
      <c r="H48" s="29"/>
    </row>
  </sheetData>
  <mergeCells count="10">
    <mergeCell ref="F1:G1"/>
    <mergeCell ref="D9:E9"/>
    <mergeCell ref="F9:G9"/>
    <mergeCell ref="B18:E18"/>
    <mergeCell ref="D19:F19"/>
    <mergeCell ref="B27:H27"/>
    <mergeCell ref="B9:B10"/>
    <mergeCell ref="C9:C10"/>
    <mergeCell ref="B19:B20"/>
    <mergeCell ref="C19:C20"/>
  </mergeCells>
  <phoneticPr fontId="1" type="Hiragana"/>
  <pageMargins left="0.7" right="0.50314960629921257" top="0.55314960629921262" bottom="0.35629921259842523" header="0.3" footer="0.3"/>
  <pageSetup paperSize="9" scale="91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L39"/>
  <sheetViews>
    <sheetView zoomScaleSheetLayoutView="100" workbookViewId="0">
      <selection activeCell="N7" sqref="N7"/>
    </sheetView>
  </sheetViews>
  <sheetFormatPr defaultRowHeight="13"/>
  <cols>
    <col min="1" max="1" width="9" style="1" customWidth="1"/>
    <col min="2" max="2" width="14" style="1" customWidth="1"/>
    <col min="3" max="12" width="8.875" style="1" customWidth="1"/>
    <col min="13" max="16384" width="9" style="1" customWidth="1"/>
  </cols>
  <sheetData>
    <row r="1" spans="2:8" s="2" customFormat="1" ht="21" customHeight="1">
      <c r="B1" s="7" t="s">
        <v>15</v>
      </c>
    </row>
    <row r="2" spans="2:8" s="2" customFormat="1" ht="21" customHeight="1">
      <c r="B2" s="7" t="s">
        <v>12</v>
      </c>
    </row>
    <row r="3" spans="2:8" s="3" customFormat="1" ht="21" customHeight="1">
      <c r="B3" s="77" t="s">
        <v>108</v>
      </c>
      <c r="C3" s="77"/>
      <c r="D3" s="77"/>
      <c r="E3" s="77"/>
      <c r="F3" s="77"/>
      <c r="G3" s="77"/>
      <c r="H3" s="94"/>
    </row>
    <row r="4" spans="2:8" s="1" customFormat="1" ht="16.5" customHeight="1">
      <c r="B4" s="15" t="s">
        <v>2</v>
      </c>
      <c r="C4" s="67" t="s">
        <v>26</v>
      </c>
      <c r="D4" s="117"/>
      <c r="E4" s="117"/>
      <c r="F4" s="8"/>
      <c r="G4" s="123" t="s">
        <v>121</v>
      </c>
      <c r="H4" s="108" t="s">
        <v>122</v>
      </c>
    </row>
    <row r="5" spans="2:8" s="1" customFormat="1" ht="27" customHeight="1">
      <c r="B5" s="16"/>
      <c r="C5" s="88" t="s">
        <v>5</v>
      </c>
      <c r="D5" s="118" t="s">
        <v>38</v>
      </c>
      <c r="E5" s="118" t="s">
        <v>94</v>
      </c>
      <c r="F5" s="131" t="s">
        <v>22</v>
      </c>
      <c r="G5" s="134"/>
      <c r="H5" s="138"/>
    </row>
    <row r="6" spans="2:8" s="100" customFormat="1" ht="16.5" customHeight="1">
      <c r="B6" s="101"/>
      <c r="C6" s="82" t="s">
        <v>3</v>
      </c>
      <c r="D6" s="89" t="s">
        <v>3</v>
      </c>
      <c r="E6" s="89" t="s">
        <v>3</v>
      </c>
      <c r="F6" s="89" t="s">
        <v>3</v>
      </c>
      <c r="G6" s="89" t="s">
        <v>41</v>
      </c>
      <c r="H6" s="89" t="s">
        <v>27</v>
      </c>
    </row>
    <row r="7" spans="2:8" s="1" customFormat="1" ht="24" customHeight="1">
      <c r="B7" s="18" t="s">
        <v>111</v>
      </c>
      <c r="C7" s="83">
        <v>35</v>
      </c>
      <c r="D7" s="53" t="s">
        <v>82</v>
      </c>
      <c r="E7" s="49">
        <v>18</v>
      </c>
      <c r="F7" s="49">
        <v>17</v>
      </c>
      <c r="G7" s="49">
        <v>46347</v>
      </c>
      <c r="H7" s="49">
        <v>1885</v>
      </c>
    </row>
    <row r="8" spans="2:8" s="1" customFormat="1" ht="24" customHeight="1">
      <c r="B8" s="21" t="s">
        <v>109</v>
      </c>
      <c r="C8" s="26">
        <v>31</v>
      </c>
      <c r="D8" s="43" t="s">
        <v>112</v>
      </c>
      <c r="E8" s="41">
        <v>20</v>
      </c>
      <c r="F8" s="41">
        <v>11</v>
      </c>
      <c r="G8" s="41">
        <v>43925</v>
      </c>
      <c r="H8" s="41">
        <v>1668</v>
      </c>
    </row>
    <row r="9" spans="2:8" s="1" customFormat="1" ht="24" customHeight="1">
      <c r="B9" s="102" t="s">
        <v>66</v>
      </c>
      <c r="C9" s="27">
        <f t="shared" ref="C9:H9" si="0">IFERROR(C8/C7*100-100,0)</f>
        <v>-11.428571428571431</v>
      </c>
      <c r="D9" s="56">
        <f t="shared" si="0"/>
        <v>0</v>
      </c>
      <c r="E9" s="56">
        <f t="shared" si="0"/>
        <v>11.111111111111114</v>
      </c>
      <c r="F9" s="56">
        <f t="shared" si="0"/>
        <v>-35.294117647058826</v>
      </c>
      <c r="G9" s="56">
        <f t="shared" si="0"/>
        <v>-5.2257967074460083</v>
      </c>
      <c r="H9" s="56">
        <f t="shared" si="0"/>
        <v>-11.511936339522549</v>
      </c>
    </row>
    <row r="10" spans="2:8" s="1" customFormat="1" ht="24" customHeight="1">
      <c r="B10" s="103" t="s">
        <v>104</v>
      </c>
      <c r="C10" s="28">
        <f>SUM(D10:F10)</f>
        <v>0</v>
      </c>
      <c r="D10" s="46">
        <f>IFERROR(D8/#REF!*100,0)</f>
        <v>0</v>
      </c>
      <c r="E10" s="46">
        <f>IFERROR(E8/#REF!*100,0)</f>
        <v>0</v>
      </c>
      <c r="F10" s="46">
        <f>IFERROR(F8/#REF!*100,0)</f>
        <v>0</v>
      </c>
      <c r="G10" s="46" t="s">
        <v>83</v>
      </c>
      <c r="H10" s="46" t="s">
        <v>83</v>
      </c>
    </row>
    <row r="11" spans="2:8" s="1" customFormat="1" ht="24" customHeight="1">
      <c r="B11" s="76"/>
      <c r="C11" s="34"/>
      <c r="D11" s="34"/>
      <c r="E11" s="34"/>
      <c r="F11" s="34"/>
      <c r="G11" s="34"/>
      <c r="H11" s="34"/>
    </row>
    <row r="12" spans="2:8" ht="21" customHeight="1">
      <c r="B12" s="14" t="s">
        <v>95</v>
      </c>
      <c r="C12" s="105"/>
      <c r="D12" s="105"/>
      <c r="E12" s="105"/>
      <c r="F12" s="105"/>
      <c r="G12" s="105"/>
      <c r="H12" s="66" t="s">
        <v>8</v>
      </c>
    </row>
    <row r="13" spans="2:8" ht="27" customHeight="1">
      <c r="B13" s="72" t="s">
        <v>2</v>
      </c>
      <c r="C13" s="106" t="s">
        <v>74</v>
      </c>
      <c r="D13" s="35" t="s">
        <v>113</v>
      </c>
      <c r="E13" s="106" t="s">
        <v>55</v>
      </c>
      <c r="F13" s="132" t="s">
        <v>114</v>
      </c>
      <c r="G13" s="106" t="s">
        <v>115</v>
      </c>
      <c r="H13" s="139" t="s">
        <v>22</v>
      </c>
    </row>
    <row r="14" spans="2:8" ht="24" customHeight="1">
      <c r="B14" s="18" t="s">
        <v>111</v>
      </c>
      <c r="C14" s="83">
        <v>35</v>
      </c>
      <c r="D14" s="49">
        <v>13</v>
      </c>
      <c r="E14" s="49">
        <v>33</v>
      </c>
      <c r="F14" s="53">
        <v>1</v>
      </c>
      <c r="G14" s="49">
        <v>3</v>
      </c>
      <c r="H14" s="49">
        <v>9</v>
      </c>
    </row>
    <row r="15" spans="2:8" ht="24" customHeight="1">
      <c r="B15" s="21" t="s">
        <v>109</v>
      </c>
      <c r="C15" s="83">
        <v>27</v>
      </c>
      <c r="D15" s="53">
        <v>14</v>
      </c>
      <c r="E15" s="49">
        <v>24</v>
      </c>
      <c r="F15" s="53" t="s">
        <v>82</v>
      </c>
      <c r="G15" s="49">
        <v>2</v>
      </c>
      <c r="H15" s="49">
        <v>1</v>
      </c>
    </row>
    <row r="16" spans="2:8" ht="24" customHeight="1">
      <c r="B16" s="104" t="s">
        <v>66</v>
      </c>
      <c r="C16" s="107">
        <f t="shared" ref="C16:H16" si="1">IFERROR(C15/C14*100-100,0)</f>
        <v>-22.857142857142847</v>
      </c>
      <c r="D16" s="119">
        <f t="shared" si="1"/>
        <v>7.6923076923076934</v>
      </c>
      <c r="E16" s="119">
        <f t="shared" si="1"/>
        <v>-27.272727272727266</v>
      </c>
      <c r="F16" s="119">
        <f t="shared" si="1"/>
        <v>0</v>
      </c>
      <c r="G16" s="119">
        <f t="shared" si="1"/>
        <v>-33.333333333333343</v>
      </c>
      <c r="H16" s="119">
        <f t="shared" si="1"/>
        <v>-88.888888888888886</v>
      </c>
    </row>
    <row r="17" spans="2:12" ht="24" customHeight="1">
      <c r="B17" s="18"/>
      <c r="C17" s="50"/>
      <c r="D17" s="50"/>
      <c r="E17" s="50"/>
      <c r="F17" s="50"/>
      <c r="G17" s="50"/>
      <c r="H17" s="50"/>
    </row>
    <row r="18" spans="2:12" s="2" customFormat="1" ht="21" customHeight="1">
      <c r="B18" s="7" t="s">
        <v>30</v>
      </c>
    </row>
    <row r="19" spans="2:12" s="2" customFormat="1" ht="6.75" customHeight="1">
      <c r="B19" s="7"/>
    </row>
    <row r="20" spans="2:12" s="3" customFormat="1" ht="21" customHeight="1">
      <c r="B20" s="14" t="s">
        <v>118</v>
      </c>
      <c r="C20" s="14"/>
      <c r="D20" s="14"/>
      <c r="E20" s="14"/>
      <c r="F20" s="14"/>
      <c r="G20" s="14"/>
      <c r="H20" s="14"/>
      <c r="I20" s="14"/>
      <c r="K20" s="144" t="s">
        <v>33</v>
      </c>
    </row>
    <row r="21" spans="2:12" ht="13.75" customHeight="1">
      <c r="B21" s="15" t="s">
        <v>2</v>
      </c>
      <c r="C21" s="108" t="s">
        <v>119</v>
      </c>
      <c r="D21" s="120" t="s">
        <v>34</v>
      </c>
      <c r="E21" s="128"/>
      <c r="F21" s="128"/>
      <c r="G21" s="128"/>
      <c r="H21" s="128"/>
      <c r="I21" s="128"/>
      <c r="J21" s="128"/>
      <c r="K21" s="128"/>
      <c r="L21" s="2"/>
    </row>
    <row r="22" spans="2:12">
      <c r="B22" s="16"/>
      <c r="C22" s="109"/>
      <c r="D22" s="121" t="s">
        <v>37</v>
      </c>
      <c r="E22" s="129"/>
      <c r="F22" s="129"/>
      <c r="G22" s="129"/>
      <c r="H22" s="129"/>
      <c r="I22" s="129"/>
      <c r="J22" s="142"/>
      <c r="K22" s="145" t="s">
        <v>39</v>
      </c>
      <c r="L22" s="2"/>
    </row>
    <row r="23" spans="2:12" ht="19">
      <c r="B23" s="17"/>
      <c r="C23" s="110"/>
      <c r="D23" s="122" t="s">
        <v>96</v>
      </c>
      <c r="E23" s="130" t="s">
        <v>42</v>
      </c>
      <c r="F23" s="122" t="s">
        <v>116</v>
      </c>
      <c r="G23" s="130" t="s">
        <v>43</v>
      </c>
      <c r="H23" s="130" t="s">
        <v>44</v>
      </c>
      <c r="I23" s="130" t="s">
        <v>45</v>
      </c>
      <c r="J23" s="130" t="s">
        <v>22</v>
      </c>
      <c r="K23" s="146"/>
    </row>
    <row r="24" spans="2:12" ht="24" customHeight="1">
      <c r="B24" s="18" t="s">
        <v>111</v>
      </c>
      <c r="C24" s="83">
        <v>99</v>
      </c>
      <c r="D24" s="53">
        <v>12</v>
      </c>
      <c r="E24" s="49">
        <v>24</v>
      </c>
      <c r="F24" s="44">
        <v>0</v>
      </c>
      <c r="G24" s="49">
        <v>13</v>
      </c>
      <c r="H24" s="49">
        <v>12</v>
      </c>
      <c r="I24" s="141">
        <v>7</v>
      </c>
      <c r="J24" s="49">
        <v>5</v>
      </c>
      <c r="K24" s="53">
        <v>76</v>
      </c>
    </row>
    <row r="25" spans="2:12" ht="24" customHeight="1">
      <c r="B25" s="21" t="s">
        <v>109</v>
      </c>
      <c r="C25" s="83">
        <v>100</v>
      </c>
      <c r="D25" s="53">
        <v>6</v>
      </c>
      <c r="E25" s="49">
        <v>15</v>
      </c>
      <c r="F25" s="44">
        <v>2</v>
      </c>
      <c r="G25" s="49">
        <v>15</v>
      </c>
      <c r="H25" s="49">
        <v>9</v>
      </c>
      <c r="I25" s="49">
        <v>3</v>
      </c>
      <c r="J25" s="49">
        <v>6</v>
      </c>
      <c r="K25" s="53">
        <v>86</v>
      </c>
    </row>
    <row r="26" spans="2:12" ht="24" customHeight="1">
      <c r="B26" s="104" t="s">
        <v>66</v>
      </c>
      <c r="C26" s="107">
        <f t="shared" ref="C26:K26" si="2">IFERROR(C25/C24*100-100,0)</f>
        <v>1.0101010101010104</v>
      </c>
      <c r="D26" s="119">
        <f t="shared" si="2"/>
        <v>-50</v>
      </c>
      <c r="E26" s="119">
        <f t="shared" si="2"/>
        <v>-37.5</v>
      </c>
      <c r="F26" s="119">
        <f t="shared" si="2"/>
        <v>0</v>
      </c>
      <c r="G26" s="119">
        <f t="shared" si="2"/>
        <v>15.384615384615373</v>
      </c>
      <c r="H26" s="119">
        <f t="shared" si="2"/>
        <v>-25</v>
      </c>
      <c r="I26" s="119">
        <f t="shared" si="2"/>
        <v>-57.142857142857146</v>
      </c>
      <c r="J26" s="119">
        <f t="shared" si="2"/>
        <v>20</v>
      </c>
      <c r="K26" s="119">
        <f t="shared" si="2"/>
        <v>13.157894736842096</v>
      </c>
    </row>
    <row r="27" spans="2:12" ht="18" customHeight="1">
      <c r="B27" s="13"/>
      <c r="C27" s="29"/>
      <c r="D27" s="29"/>
      <c r="E27" s="29"/>
      <c r="F27" s="29"/>
      <c r="G27" s="29"/>
      <c r="H27" s="29"/>
      <c r="I27" s="29"/>
      <c r="J27" s="29"/>
      <c r="K27" s="29"/>
    </row>
    <row r="28" spans="2:12" s="3" customFormat="1" ht="21" customHeight="1">
      <c r="B28" s="14" t="s">
        <v>32</v>
      </c>
      <c r="C28" s="14"/>
      <c r="D28" s="14"/>
      <c r="E28" s="14"/>
      <c r="F28" s="14"/>
      <c r="G28" s="14"/>
      <c r="H28" s="14"/>
      <c r="I28" s="14"/>
      <c r="K28" s="147"/>
      <c r="L28" s="144" t="s">
        <v>33</v>
      </c>
    </row>
    <row r="29" spans="2:12" ht="32.25" customHeight="1">
      <c r="B29" s="72" t="s">
        <v>18</v>
      </c>
      <c r="C29" s="111" t="s">
        <v>72</v>
      </c>
      <c r="D29" s="123" t="s">
        <v>97</v>
      </c>
      <c r="E29" s="111" t="s">
        <v>76</v>
      </c>
      <c r="F29" s="111" t="s">
        <v>98</v>
      </c>
      <c r="G29" s="111" t="s">
        <v>81</v>
      </c>
      <c r="H29" s="115" t="s">
        <v>10</v>
      </c>
      <c r="I29" s="115" t="s">
        <v>46</v>
      </c>
      <c r="J29" s="115" t="s">
        <v>47</v>
      </c>
      <c r="K29" s="148" t="s">
        <v>17</v>
      </c>
      <c r="L29" s="150" t="s">
        <v>48</v>
      </c>
    </row>
    <row r="30" spans="2:12" ht="24" customHeight="1">
      <c r="B30" s="18" t="s">
        <v>111</v>
      </c>
      <c r="C30" s="112">
        <v>171</v>
      </c>
      <c r="D30" s="124">
        <v>22</v>
      </c>
      <c r="E30" s="124">
        <v>3</v>
      </c>
      <c r="F30" s="124">
        <v>1</v>
      </c>
      <c r="G30" s="42">
        <v>1</v>
      </c>
      <c r="H30" s="140">
        <v>24</v>
      </c>
      <c r="I30" s="124">
        <v>19</v>
      </c>
      <c r="J30" s="124">
        <v>17</v>
      </c>
      <c r="K30" s="124">
        <v>54</v>
      </c>
      <c r="L30" s="151">
        <v>37</v>
      </c>
    </row>
    <row r="31" spans="2:12" ht="24" customHeight="1">
      <c r="B31" s="21" t="s">
        <v>109</v>
      </c>
      <c r="C31" s="113">
        <v>148</v>
      </c>
      <c r="D31" s="125">
        <v>17</v>
      </c>
      <c r="E31" s="125">
        <v>3</v>
      </c>
      <c r="F31" s="125">
        <v>1</v>
      </c>
      <c r="G31" s="125">
        <v>1</v>
      </c>
      <c r="H31" s="125">
        <v>20</v>
      </c>
      <c r="I31" s="125">
        <v>30</v>
      </c>
      <c r="J31" s="125">
        <v>5</v>
      </c>
      <c r="K31" s="125">
        <v>30</v>
      </c>
      <c r="L31" s="125">
        <v>33</v>
      </c>
    </row>
    <row r="32" spans="2:12" ht="24" customHeight="1">
      <c r="B32" s="104" t="s">
        <v>66</v>
      </c>
      <c r="C32" s="114">
        <f t="shared" ref="C32:L32" si="3">IFERROR(C31/C30*100-100,0)</f>
        <v>-13.450292397660817</v>
      </c>
      <c r="D32" s="126">
        <f t="shared" si="3"/>
        <v>-22.727272727272734</v>
      </c>
      <c r="E32" s="126">
        <f t="shared" si="3"/>
        <v>0</v>
      </c>
      <c r="F32" s="126">
        <f t="shared" si="3"/>
        <v>0</v>
      </c>
      <c r="G32" s="126">
        <f t="shared" si="3"/>
        <v>0</v>
      </c>
      <c r="H32" s="126">
        <f t="shared" si="3"/>
        <v>-16.666666666666657</v>
      </c>
      <c r="I32" s="126">
        <f t="shared" si="3"/>
        <v>57.89473684210526</v>
      </c>
      <c r="J32" s="126">
        <f t="shared" si="3"/>
        <v>-70.588235294117652</v>
      </c>
      <c r="K32" s="126">
        <f t="shared" si="3"/>
        <v>-44.444444444444443</v>
      </c>
      <c r="L32" s="126">
        <f t="shared" si="3"/>
        <v>-10.810810810810807</v>
      </c>
    </row>
    <row r="33" spans="2:12" ht="14.75">
      <c r="B33" s="13"/>
      <c r="C33" s="29"/>
      <c r="D33" s="29"/>
      <c r="E33" s="29"/>
      <c r="F33" s="29"/>
      <c r="G33" s="29"/>
      <c r="H33" s="29"/>
      <c r="I33" s="29"/>
      <c r="J33" s="29"/>
      <c r="K33" s="29"/>
    </row>
    <row r="34" spans="2:12" ht="19.5" customHeight="1">
      <c r="B34" s="15" t="s">
        <v>18</v>
      </c>
      <c r="C34" s="115" t="s">
        <v>36</v>
      </c>
      <c r="D34" s="111" t="s">
        <v>78</v>
      </c>
      <c r="E34" s="111" t="s">
        <v>49</v>
      </c>
      <c r="F34" s="133" t="s">
        <v>79</v>
      </c>
      <c r="G34" s="135" t="s">
        <v>4</v>
      </c>
      <c r="H34" s="135"/>
      <c r="I34" s="135"/>
      <c r="J34" s="135"/>
      <c r="K34" s="149"/>
      <c r="L34" s="152" t="s">
        <v>50</v>
      </c>
    </row>
    <row r="35" spans="2:12" ht="38">
      <c r="B35" s="17"/>
      <c r="C35" s="116"/>
      <c r="D35" s="127"/>
      <c r="E35" s="127"/>
      <c r="F35" s="127"/>
      <c r="G35" s="136" t="s">
        <v>80</v>
      </c>
      <c r="H35" s="118" t="s">
        <v>99</v>
      </c>
      <c r="I35" s="118" t="s">
        <v>101</v>
      </c>
      <c r="J35" s="143" t="s">
        <v>75</v>
      </c>
      <c r="K35" s="136" t="s">
        <v>22</v>
      </c>
      <c r="L35" s="153"/>
    </row>
    <row r="36" spans="2:12" ht="24" customHeight="1">
      <c r="B36" s="18" t="s">
        <v>111</v>
      </c>
      <c r="C36" s="112">
        <v>3</v>
      </c>
      <c r="D36" s="42">
        <v>2</v>
      </c>
      <c r="E36" s="124">
        <v>27</v>
      </c>
      <c r="F36" s="124">
        <v>50</v>
      </c>
      <c r="G36" s="42">
        <v>1</v>
      </c>
      <c r="H36" s="140">
        <v>1</v>
      </c>
      <c r="I36" s="42" t="s">
        <v>82</v>
      </c>
      <c r="J36" s="42" t="s">
        <v>82</v>
      </c>
      <c r="K36" s="124">
        <v>49</v>
      </c>
      <c r="L36" s="124">
        <v>6</v>
      </c>
    </row>
    <row r="37" spans="2:12" ht="24" customHeight="1">
      <c r="B37" s="21" t="s">
        <v>109</v>
      </c>
      <c r="C37" s="113">
        <v>1</v>
      </c>
      <c r="D37" s="125">
        <v>1</v>
      </c>
      <c r="E37" s="125">
        <v>21</v>
      </c>
      <c r="F37" s="125">
        <v>32</v>
      </c>
      <c r="G37" s="137" t="s">
        <v>82</v>
      </c>
      <c r="H37" s="125">
        <v>1</v>
      </c>
      <c r="I37" s="137" t="s">
        <v>82</v>
      </c>
      <c r="J37" s="137" t="s">
        <v>82</v>
      </c>
      <c r="K37" s="125">
        <v>31</v>
      </c>
      <c r="L37" s="125">
        <v>3</v>
      </c>
    </row>
    <row r="38" spans="2:12" ht="24" customHeight="1">
      <c r="B38" s="104" t="s">
        <v>66</v>
      </c>
      <c r="C38" s="114">
        <f t="shared" ref="C38:L38" si="4">IFERROR(C37/C36*100-100,0)</f>
        <v>-66.666666666666671</v>
      </c>
      <c r="D38" s="126">
        <f t="shared" si="4"/>
        <v>-50</v>
      </c>
      <c r="E38" s="126">
        <f t="shared" si="4"/>
        <v>-22.222222222222214</v>
      </c>
      <c r="F38" s="126">
        <f t="shared" si="4"/>
        <v>-36</v>
      </c>
      <c r="G38" s="126">
        <f t="shared" si="4"/>
        <v>0</v>
      </c>
      <c r="H38" s="126">
        <f t="shared" si="4"/>
        <v>0</v>
      </c>
      <c r="I38" s="126">
        <f t="shared" si="4"/>
        <v>0</v>
      </c>
      <c r="J38" s="126">
        <f t="shared" si="4"/>
        <v>0</v>
      </c>
      <c r="K38" s="126">
        <f t="shared" si="4"/>
        <v>-36.734693877551017</v>
      </c>
      <c r="L38" s="126">
        <f t="shared" si="4"/>
        <v>-50</v>
      </c>
    </row>
    <row r="39" spans="2:12" ht="18" customHeight="1">
      <c r="B39" s="13"/>
      <c r="C39" s="29"/>
      <c r="D39" s="29"/>
      <c r="E39" s="29"/>
      <c r="F39" s="29"/>
      <c r="G39" s="29"/>
      <c r="H39" s="29"/>
      <c r="I39" s="29"/>
      <c r="J39" s="29"/>
      <c r="K39" s="29"/>
    </row>
  </sheetData>
  <mergeCells count="17">
    <mergeCell ref="B3:G3"/>
    <mergeCell ref="C4:F4"/>
    <mergeCell ref="D21:K21"/>
    <mergeCell ref="D22:J22"/>
    <mergeCell ref="G34:K34"/>
    <mergeCell ref="B4:B5"/>
    <mergeCell ref="G4:G5"/>
    <mergeCell ref="H4:H5"/>
    <mergeCell ref="B21:B23"/>
    <mergeCell ref="C21:C23"/>
    <mergeCell ref="K22:K23"/>
    <mergeCell ref="B34:B35"/>
    <mergeCell ref="C34:C35"/>
    <mergeCell ref="D34:D35"/>
    <mergeCell ref="E34:E35"/>
    <mergeCell ref="F34:F35"/>
    <mergeCell ref="L34:L35"/>
  </mergeCells>
  <phoneticPr fontId="1" type="Hiragana"/>
  <pageMargins left="0.7" right="0.50314960629921257" top="0.55314960629921262" bottom="0.35629921259842523" header="0.3" footer="0.3"/>
  <pageSetup paperSize="9" scale="8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T12"/>
  <sheetViews>
    <sheetView zoomScaleSheetLayoutView="100" workbookViewId="0">
      <selection activeCell="N12" sqref="N12"/>
    </sheetView>
  </sheetViews>
  <sheetFormatPr defaultRowHeight="13"/>
  <cols>
    <col min="1" max="1" width="9" style="1" customWidth="1"/>
    <col min="2" max="2" width="14" style="1" customWidth="1"/>
    <col min="3" max="12" width="8.875" style="1" customWidth="1"/>
    <col min="13" max="16384" width="9" style="1" customWidth="1"/>
  </cols>
  <sheetData>
    <row r="1" spans="2:20" s="3" customFormat="1" ht="21" customHeight="1">
      <c r="B1" s="14" t="s">
        <v>73</v>
      </c>
      <c r="C1" s="14"/>
      <c r="D1" s="14"/>
      <c r="E1" s="14"/>
      <c r="F1" s="14"/>
      <c r="G1" s="14"/>
      <c r="H1" s="14"/>
      <c r="I1" s="158" t="s">
        <v>68</v>
      </c>
      <c r="J1" s="158"/>
      <c r="K1" s="158"/>
      <c r="L1" s="158"/>
    </row>
    <row r="2" spans="2:20" ht="32.25" customHeight="1">
      <c r="B2" s="72" t="s">
        <v>18</v>
      </c>
      <c r="C2" s="111" t="s">
        <v>85</v>
      </c>
      <c r="D2" s="111" t="s">
        <v>97</v>
      </c>
      <c r="E2" s="111" t="s">
        <v>76</v>
      </c>
      <c r="F2" s="111" t="s">
        <v>98</v>
      </c>
      <c r="G2" s="111" t="s">
        <v>81</v>
      </c>
      <c r="H2" s="115" t="s">
        <v>10</v>
      </c>
      <c r="I2" s="115" t="s">
        <v>46</v>
      </c>
      <c r="J2" s="115" t="s">
        <v>47</v>
      </c>
      <c r="K2" s="148" t="s">
        <v>17</v>
      </c>
      <c r="L2" s="150" t="s">
        <v>48</v>
      </c>
    </row>
    <row r="3" spans="2:20" ht="24" customHeight="1">
      <c r="B3" s="18" t="s">
        <v>111</v>
      </c>
      <c r="C3" s="155" t="s">
        <v>83</v>
      </c>
      <c r="D3" s="42">
        <v>486</v>
      </c>
      <c r="E3" s="42">
        <v>2</v>
      </c>
      <c r="F3" s="42" t="s">
        <v>84</v>
      </c>
      <c r="G3" s="42" t="s">
        <v>84</v>
      </c>
      <c r="H3" s="42">
        <v>1970</v>
      </c>
      <c r="I3" s="42">
        <v>1282</v>
      </c>
      <c r="J3" s="42">
        <v>91</v>
      </c>
      <c r="K3" s="124">
        <v>1473</v>
      </c>
      <c r="L3" s="151">
        <v>1010</v>
      </c>
    </row>
    <row r="4" spans="2:20" ht="24" customHeight="1">
      <c r="B4" s="21" t="s">
        <v>109</v>
      </c>
      <c r="C4" s="156"/>
      <c r="D4" s="125">
        <v>3585</v>
      </c>
      <c r="E4" s="125">
        <v>21</v>
      </c>
      <c r="F4" s="137" t="s">
        <v>117</v>
      </c>
      <c r="G4" s="137" t="s">
        <v>117</v>
      </c>
      <c r="H4" s="125">
        <v>1241</v>
      </c>
      <c r="I4" s="137">
        <v>2248</v>
      </c>
      <c r="J4" s="137">
        <v>21</v>
      </c>
      <c r="K4" s="125">
        <v>455</v>
      </c>
      <c r="L4" s="125">
        <v>662</v>
      </c>
      <c r="M4" s="159"/>
      <c r="N4" s="159"/>
      <c r="O4" s="159"/>
      <c r="P4" s="159"/>
      <c r="Q4" s="159"/>
      <c r="R4" s="159"/>
      <c r="S4" s="159"/>
      <c r="T4" s="159"/>
    </row>
    <row r="5" spans="2:20" ht="24" customHeight="1">
      <c r="B5" s="104" t="s">
        <v>66</v>
      </c>
      <c r="C5" s="28" t="s">
        <v>83</v>
      </c>
      <c r="D5" s="126">
        <f t="shared" ref="D5:L5" si="0">IFERROR(D4/D3*100-100,0)</f>
        <v>637.65432098765439</v>
      </c>
      <c r="E5" s="126">
        <f t="shared" si="0"/>
        <v>950</v>
      </c>
      <c r="F5" s="126">
        <f t="shared" si="0"/>
        <v>0</v>
      </c>
      <c r="G5" s="126">
        <f t="shared" si="0"/>
        <v>0</v>
      </c>
      <c r="H5" s="126">
        <f t="shared" si="0"/>
        <v>-37.005076142131976</v>
      </c>
      <c r="I5" s="126">
        <f t="shared" si="0"/>
        <v>75.351014040561608</v>
      </c>
      <c r="J5" s="126">
        <f t="shared" si="0"/>
        <v>-76.92307692307692</v>
      </c>
      <c r="K5" s="126">
        <f t="shared" si="0"/>
        <v>-69.110658520027158</v>
      </c>
      <c r="L5" s="126">
        <f t="shared" si="0"/>
        <v>-34.455445544554451</v>
      </c>
    </row>
    <row r="6" spans="2:20" ht="14.75">
      <c r="B6" s="13"/>
      <c r="C6" s="29"/>
      <c r="D6" s="29"/>
      <c r="E6" s="29"/>
      <c r="F6" s="29"/>
      <c r="G6" s="29"/>
      <c r="H6" s="29"/>
      <c r="I6" s="29"/>
      <c r="J6" s="29"/>
      <c r="K6" s="29"/>
    </row>
    <row r="7" spans="2:20" ht="19.5" customHeight="1">
      <c r="B7" s="15" t="s">
        <v>18</v>
      </c>
      <c r="C7" s="115" t="s">
        <v>36</v>
      </c>
      <c r="D7" s="111" t="s">
        <v>78</v>
      </c>
      <c r="E7" s="111" t="s">
        <v>49</v>
      </c>
      <c r="F7" s="133" t="s">
        <v>79</v>
      </c>
      <c r="G7" s="135" t="s">
        <v>4</v>
      </c>
      <c r="H7" s="135"/>
      <c r="I7" s="135"/>
      <c r="J7" s="135"/>
      <c r="K7" s="149"/>
      <c r="L7" s="152" t="s">
        <v>50</v>
      </c>
    </row>
    <row r="8" spans="2:20" ht="38">
      <c r="B8" s="17"/>
      <c r="C8" s="116"/>
      <c r="D8" s="127"/>
      <c r="E8" s="127"/>
      <c r="F8" s="127"/>
      <c r="G8" s="136" t="s">
        <v>80</v>
      </c>
      <c r="H8" s="118" t="s">
        <v>99</v>
      </c>
      <c r="I8" s="118" t="s">
        <v>101</v>
      </c>
      <c r="J8" s="143" t="s">
        <v>75</v>
      </c>
      <c r="K8" s="136" t="s">
        <v>22</v>
      </c>
      <c r="L8" s="153"/>
    </row>
    <row r="9" spans="2:20" ht="24" customHeight="1">
      <c r="B9" s="18" t="s">
        <v>111</v>
      </c>
      <c r="C9" s="155">
        <v>96</v>
      </c>
      <c r="D9" s="42" t="s">
        <v>84</v>
      </c>
      <c r="E9" s="124">
        <v>2349</v>
      </c>
      <c r="F9" s="124">
        <v>2336</v>
      </c>
      <c r="G9" s="42" t="s">
        <v>84</v>
      </c>
      <c r="H9" s="42" t="s">
        <v>84</v>
      </c>
      <c r="I9" s="42" t="s">
        <v>82</v>
      </c>
      <c r="J9" s="42" t="s">
        <v>82</v>
      </c>
      <c r="K9" s="42" t="s">
        <v>84</v>
      </c>
      <c r="L9" s="124">
        <v>3604</v>
      </c>
    </row>
    <row r="10" spans="2:20" ht="24" customHeight="1">
      <c r="B10" s="21" t="s">
        <v>109</v>
      </c>
      <c r="C10" s="157" t="s">
        <v>117</v>
      </c>
      <c r="D10" s="137" t="s">
        <v>117</v>
      </c>
      <c r="E10" s="125">
        <v>997</v>
      </c>
      <c r="F10" s="125">
        <v>3498</v>
      </c>
      <c r="G10" s="137" t="s">
        <v>112</v>
      </c>
      <c r="H10" s="137" t="s">
        <v>117</v>
      </c>
      <c r="I10" s="137" t="s">
        <v>112</v>
      </c>
      <c r="J10" s="137" t="s">
        <v>112</v>
      </c>
      <c r="K10" s="137" t="s">
        <v>117</v>
      </c>
      <c r="L10" s="125">
        <v>1158</v>
      </c>
    </row>
    <row r="11" spans="2:20" ht="24" customHeight="1">
      <c r="B11" s="104" t="s">
        <v>66</v>
      </c>
      <c r="C11" s="114">
        <f t="shared" ref="C11:L11" si="1">IFERROR(C10/C9*100-100,0)</f>
        <v>0</v>
      </c>
      <c r="D11" s="126">
        <f t="shared" si="1"/>
        <v>0</v>
      </c>
      <c r="E11" s="126">
        <f t="shared" si="1"/>
        <v>-57.556406981694337</v>
      </c>
      <c r="F11" s="126">
        <f t="shared" si="1"/>
        <v>49.743150684931521</v>
      </c>
      <c r="G11" s="126">
        <f t="shared" si="1"/>
        <v>0</v>
      </c>
      <c r="H11" s="126">
        <f t="shared" si="1"/>
        <v>0</v>
      </c>
      <c r="I11" s="126">
        <f t="shared" si="1"/>
        <v>0</v>
      </c>
      <c r="J11" s="126">
        <f t="shared" si="1"/>
        <v>0</v>
      </c>
      <c r="K11" s="126">
        <f t="shared" si="1"/>
        <v>0</v>
      </c>
      <c r="L11" s="126">
        <f t="shared" si="1"/>
        <v>-67.86903440621532</v>
      </c>
    </row>
    <row r="12" spans="2:20" ht="15" customHeight="1">
      <c r="B12" s="154" t="s">
        <v>86</v>
      </c>
      <c r="C12" s="29"/>
      <c r="D12" s="29"/>
      <c r="E12" s="29"/>
      <c r="F12" s="29"/>
      <c r="G12" s="29"/>
      <c r="H12" s="29"/>
      <c r="I12" s="29"/>
      <c r="J12" s="29"/>
      <c r="K12" s="29"/>
    </row>
  </sheetData>
  <mergeCells count="8">
    <mergeCell ref="I1:L1"/>
    <mergeCell ref="G7:K7"/>
    <mergeCell ref="B7:B8"/>
    <mergeCell ref="C7:C8"/>
    <mergeCell ref="D7:D8"/>
    <mergeCell ref="E7:E8"/>
    <mergeCell ref="F7:F8"/>
    <mergeCell ref="L7:L8"/>
  </mergeCells>
  <phoneticPr fontId="1" type="Hiragana"/>
  <pageMargins left="0.7" right="0.50314960629921257" top="0.55314960629921262" bottom="0.35629921259842523" header="0.3" footer="0.3"/>
  <pageSetup paperSize="9" scale="8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【参考】その他の調査結果１ページ</vt:lpstr>
      <vt:lpstr>【参考】その他の調査結果２ページ</vt:lpstr>
      <vt:lpstr xml:space="preserve">【参考】その他の調査結果３ページ </vt:lpstr>
      <vt:lpstr>【参考】その他の調査結果４ページ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Z19330</dc:creator>
  <cp:lastModifiedBy>Administrator</cp:lastModifiedBy>
  <cp:lastPrinted>2020-02-12T09:34:32Z</cp:lastPrinted>
  <dcterms:created xsi:type="dcterms:W3CDTF">2020-02-12T00:23:58Z</dcterms:created>
  <dcterms:modified xsi:type="dcterms:W3CDTF">2025-05-02T04:43:53Z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2025-05-02T04:43:53Z</vt:filetime>
  </property>
</Properties>
</file>