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480" yWindow="15" windowWidth="9540" windowHeight="9000" firstSheet="4" activeTab="8"/>
  </bookViews>
  <sheets>
    <sheet name="契約金額実績" sheetId="7" state="hidden" r:id="rId1"/>
    <sheet name="直近の実績" sheetId="3" state="hidden" r:id="rId2"/>
    <sheet name="ア契約期間に係る経費総額" sheetId="10" r:id="rId3"/>
    <sheet name="イ契約締結日～令和８年３月" sheetId="6" r:id="rId4"/>
    <sheet name="ウ令和８年４月～令和９年３月" sheetId="1" r:id="rId5"/>
    <sheet name="エ令和９年４月～令和10年３月" sheetId="4" r:id="rId6"/>
    <sheet name="オ令和10年４月～令和11年２月" sheetId="5" r:id="rId7"/>
    <sheet name="（別表）研修実施費内訳" sheetId="9" r:id="rId8"/>
    <sheet name="様式9 別紙「見積もりに当たっての注意事項」" sheetId="8" r:id="rId9"/>
  </sheets>
  <definedNames>
    <definedName name="_xlnm._FilterDatabase" localSheetId="7" hidden="1">'（別表）研修実施費内訳'!$A$1:$T$99</definedName>
    <definedName name="_xlnm.Print_Area" localSheetId="4">'ウ令和８年４月～令和９年３月'!$A$1:$E$46</definedName>
    <definedName name="_xlnm.Print_Area" localSheetId="1">直近の実績!$A$1:$E$37</definedName>
    <definedName name="_xlnm.Print_Area" localSheetId="5">'エ令和９年４月～令和10年３月'!$A$1:$E$45</definedName>
    <definedName name="_xlnm.Print_Area" localSheetId="6">'オ令和10年４月～令和11年２月'!$A$1:$E$43</definedName>
    <definedName name="_xlnm.Print_Area" localSheetId="3">'イ契約締結日～令和８年３月'!$A$1:$E$44</definedName>
    <definedName name="_xlnm.Print_Area" localSheetId="0">契約金額実績!$A$1:$E$16</definedName>
    <definedName name="_xlnm.Print_Area" localSheetId="8">'様式9 別紙「見積もりに当たっての注意事項」'!$A$1:$I$30</definedName>
    <definedName name="_xlnm.Print_Area" localSheetId="7">'（別表）研修実施費内訳'!$A$1:$T$99</definedName>
    <definedName name="_xlnm.Print_Titles" localSheetId="7">'（別表）研修実施費内訳'!$2:$2</definedName>
    <definedName name="_xlnm.Print_Area" localSheetId="2">ア契約期間に係る経費総額!$A$1:$E$15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<sst xmlns="http://schemas.openxmlformats.org/spreadsheetml/2006/main" xmlns:r="http://schemas.openxmlformats.org/officeDocument/2006/relationships" count="255" uniqueCount="255">
  <si>
    <t>合計
時間</t>
    <rPh sb="0" eb="2">
      <t>ゴウケイ</t>
    </rPh>
    <rPh sb="3" eb="5">
      <t>ジカン</t>
    </rPh>
    <phoneticPr fontId="21"/>
  </si>
  <si>
    <r>
      <t>ステージ2　レベル
（主査</t>
    </r>
    <r>
      <rPr>
        <sz val="11"/>
        <color theme="1"/>
        <rFont val="ＭＳ Ｐゴシック"/>
      </rPr>
      <t>等）</t>
    </r>
    <rPh sb="11" eb="13">
      <t>しゅさ</t>
    </rPh>
    <phoneticPr fontId="21" type="Hiragana"/>
  </si>
  <si>
    <t>主幹４年目研修（組織における役割と責任）</t>
  </si>
  <si>
    <t>合計</t>
    <rPh sb="0" eb="2">
      <t>ゴウケイ</t>
    </rPh>
    <phoneticPr fontId="21"/>
  </si>
  <si>
    <t>計</t>
    <rPh sb="0" eb="1">
      <t>ケイ</t>
    </rPh>
    <phoneticPr fontId="21"/>
  </si>
  <si>
    <r>
      <t>➌</t>
    </r>
    <r>
      <rPr>
        <sz val="11"/>
        <color auto="1"/>
        <rFont val="ＭＳ Ｐゴシック"/>
      </rPr>
      <t xml:space="preserve">
研修
実施費
</t>
    </r>
    <r>
      <rPr>
        <sz val="8"/>
        <color auto="1"/>
        <rFont val="ＭＳ Ｐゴシック"/>
      </rPr>
      <t>※内訳別表</t>
    </r>
    <rPh sb="2" eb="4">
      <t>ケンシュウ</t>
    </rPh>
    <rPh sb="5" eb="7">
      <t>ジッシ</t>
    </rPh>
    <rPh sb="7" eb="8">
      <t>ヒ</t>
    </rPh>
    <rPh sb="10" eb="12">
      <t>ウチワケ</t>
    </rPh>
    <rPh sb="12" eb="13">
      <t>ベツ</t>
    </rPh>
    <rPh sb="13" eb="14">
      <t>ピョウ</t>
    </rPh>
    <phoneticPr fontId="21"/>
  </si>
  <si>
    <t>人事考課者スキルアップ研修</t>
    <rPh sb="0" eb="2">
      <t>じんじ</t>
    </rPh>
    <rPh sb="2" eb="5">
      <t>こうかしゃ</t>
    </rPh>
    <rPh sb="11" eb="13">
      <t>けんしゅう</t>
    </rPh>
    <phoneticPr fontId="21" type="Hiragana"/>
  </si>
  <si>
    <t>➊
研修
人件費</t>
    <rPh sb="2" eb="4">
      <t>ケンシュウ</t>
    </rPh>
    <rPh sb="5" eb="8">
      <t>ジンケンヒ</t>
    </rPh>
    <phoneticPr fontId="21"/>
  </si>
  <si>
    <t>契約内容</t>
    <rPh sb="0" eb="2">
      <t>けいやく</t>
    </rPh>
    <rPh sb="2" eb="4">
      <t>ないよう</t>
    </rPh>
    <phoneticPr fontId="21" type="Hiragana"/>
  </si>
  <si>
    <t>（単位：円）</t>
    <rPh sb="1" eb="3">
      <t>タンイ</t>
    </rPh>
    <rPh sb="4" eb="5">
      <t>エン</t>
    </rPh>
    <phoneticPr fontId="21"/>
  </si>
  <si>
    <t>項目</t>
    <rPh sb="0" eb="1">
      <t>コウ</t>
    </rPh>
    <rPh sb="1" eb="2">
      <t>メ</t>
    </rPh>
    <phoneticPr fontId="21"/>
  </si>
  <si>
    <t>研修区分</t>
    <rPh sb="0" eb="2">
      <t>ケンシュウ</t>
    </rPh>
    <rPh sb="2" eb="4">
      <t>クブン</t>
    </rPh>
    <phoneticPr fontId="21"/>
  </si>
  <si>
    <t>計画策定協議に大阪から担当者が来ることを想定していたが、高知県の事業室常勤のコーディネーターとの協議により対応できたため。</t>
    <rPh sb="0" eb="2">
      <t>けいかく</t>
    </rPh>
    <rPh sb="2" eb="4">
      <t>さくてい</t>
    </rPh>
    <rPh sb="4" eb="6">
      <t>きょうぎ</t>
    </rPh>
    <rPh sb="7" eb="9">
      <t>おおさか</t>
    </rPh>
    <rPh sb="11" eb="14">
      <t>たんとうしゃ</t>
    </rPh>
    <rPh sb="15" eb="16">
      <t>く</t>
    </rPh>
    <rPh sb="20" eb="22">
      <t>そうてい</t>
    </rPh>
    <rPh sb="28" eb="31">
      <t>こうちけん</t>
    </rPh>
    <rPh sb="32" eb="35">
      <t>じぎょうしつ</t>
    </rPh>
    <rPh sb="35" eb="37">
      <t>じょうきん</t>
    </rPh>
    <rPh sb="48" eb="50">
      <t>きょうぎ</t>
    </rPh>
    <rPh sb="53" eb="55">
      <t>たいおう</t>
    </rPh>
    <phoneticPr fontId="21" type="Hiragana"/>
  </si>
  <si>
    <t>数量</t>
    <rPh sb="0" eb="2">
      <t>スウリョウ</t>
    </rPh>
    <phoneticPr fontId="21"/>
  </si>
  <si>
    <r>
      <t>単</t>
    </r>
    <r>
      <rPr>
        <sz val="11"/>
        <color auto="1"/>
        <rFont val="ＭＳ Ｐゴシック"/>
      </rPr>
      <t xml:space="preserve">価
</t>
    </r>
    <r>
      <rPr>
        <sz val="8"/>
        <color auto="1"/>
        <rFont val="ＭＳ Ｐゴシック"/>
      </rPr>
      <t>（税抜）</t>
    </r>
    <rPh sb="0" eb="2">
      <t>タンカ</t>
    </rPh>
    <rPh sb="4" eb="5">
      <t>ゼイ</t>
    </rPh>
    <rPh sb="5" eb="6">
      <t>ヌ</t>
    </rPh>
    <phoneticPr fontId="21"/>
  </si>
  <si>
    <t>指名研修</t>
    <rPh sb="0" eb="2">
      <t>しめい</t>
    </rPh>
    <rPh sb="2" eb="4">
      <t>けんしゅう</t>
    </rPh>
    <phoneticPr fontId="21" type="Hiragana"/>
  </si>
  <si>
    <t>年長ベテラン職員研修</t>
    <rPh sb="0" eb="2">
      <t>ねんちょう</t>
    </rPh>
    <rPh sb="6" eb="8">
      <t>しょくいん</t>
    </rPh>
    <rPh sb="8" eb="10">
      <t>けんしゅう</t>
    </rPh>
    <phoneticPr fontId="21" type="Hiragana"/>
  </si>
  <si>
    <r>
      <t>金</t>
    </r>
    <r>
      <rPr>
        <sz val="11"/>
        <color auto="1"/>
        <rFont val="ＭＳ Ｐゴシック"/>
      </rPr>
      <t xml:space="preserve">額
</t>
    </r>
    <r>
      <rPr>
        <sz val="8"/>
        <color auto="1"/>
        <rFont val="ＭＳ Ｐゴシック"/>
      </rPr>
      <t>（税抜）</t>
    </r>
    <rPh sb="0" eb="2">
      <t>キンガク</t>
    </rPh>
    <rPh sb="4" eb="5">
      <t>ゼイ</t>
    </rPh>
    <rPh sb="5" eb="6">
      <t>ヌ</t>
    </rPh>
    <phoneticPr fontId="21"/>
  </si>
  <si>
    <t>【企画提案科目㉘】</t>
  </si>
  <si>
    <t>➋
研修
運営費</t>
    <rPh sb="2" eb="4">
      <t>ケンシュウ</t>
    </rPh>
    <rPh sb="5" eb="8">
      <t>ウンエイヒ</t>
    </rPh>
    <phoneticPr fontId="21"/>
  </si>
  <si>
    <t>【企画提案科目⑫】</t>
  </si>
  <si>
    <t>新規採用職員研修（社会人経験者採用）</t>
    <rPh sb="0" eb="2">
      <t>しんき</t>
    </rPh>
    <rPh sb="2" eb="4">
      <t>さいよう</t>
    </rPh>
    <rPh sb="4" eb="6">
      <t>しょくいん</t>
    </rPh>
    <rPh sb="6" eb="8">
      <t>けんしゅう</t>
    </rPh>
    <rPh sb="9" eb="12">
      <t>しゃかいじん</t>
    </rPh>
    <rPh sb="12" eb="15">
      <t>けいけんしゃ</t>
    </rPh>
    <rPh sb="15" eb="17">
      <t>さいよう</t>
    </rPh>
    <phoneticPr fontId="21" type="Hiragana"/>
  </si>
  <si>
    <r>
      <t>➌</t>
    </r>
    <r>
      <rPr>
        <sz val="11"/>
        <color auto="1"/>
        <rFont val="ＭＳ Ｐゴシック"/>
      </rPr>
      <t xml:space="preserve">
研修
実施費
</t>
    </r>
    <r>
      <rPr>
        <sz val="8"/>
        <color auto="1"/>
        <rFont val="ＭＳ Ｐゴシック"/>
      </rPr>
      <t>※内訳別表</t>
    </r>
    <rPh sb="2" eb="4">
      <t>ケンシュウ</t>
    </rPh>
    <rPh sb="5" eb="7">
      <t>ジッシ</t>
    </rPh>
    <rPh sb="7" eb="8">
      <t>ヒ</t>
    </rPh>
    <rPh sb="10" eb="12">
      <t>ウチワケ</t>
    </rPh>
    <rPh sb="12" eb="14">
      <t>ベッピョウ</t>
    </rPh>
    <phoneticPr fontId="21"/>
  </si>
  <si>
    <t>講師料</t>
    <rPh sb="0" eb="3">
      <t>コウシリョウ</t>
    </rPh>
    <phoneticPr fontId="21"/>
  </si>
  <si>
    <t>交通費</t>
    <rPh sb="0" eb="3">
      <t>コウツウヒ</t>
    </rPh>
    <phoneticPr fontId="21"/>
  </si>
  <si>
    <t>※このページは、同様の内容を満たすものであれば、行の追加や項目変更等を行っても構いません。</t>
    <rPh sb="8" eb="10">
      <t>ドウヨウ</t>
    </rPh>
    <rPh sb="11" eb="13">
      <t>ナイヨウ</t>
    </rPh>
    <rPh sb="14" eb="15">
      <t>ミ</t>
    </rPh>
    <rPh sb="24" eb="25">
      <t>ギョウ</t>
    </rPh>
    <rPh sb="26" eb="28">
      <t>ツイカ</t>
    </rPh>
    <rPh sb="29" eb="31">
      <t>コウモク</t>
    </rPh>
    <rPh sb="31" eb="33">
      <t>ヘンコウ</t>
    </rPh>
    <rPh sb="33" eb="34">
      <t>トウ</t>
    </rPh>
    <rPh sb="35" eb="36">
      <t>オコナ</t>
    </rPh>
    <rPh sb="39" eb="40">
      <t>カマ</t>
    </rPh>
    <phoneticPr fontId="21"/>
  </si>
  <si>
    <t>新規採用職員職場指導者研修</t>
    <rPh sb="0" eb="2">
      <t>シンキ</t>
    </rPh>
    <rPh sb="2" eb="4">
      <t>サイヨウ</t>
    </rPh>
    <rPh sb="4" eb="6">
      <t>ショクイン</t>
    </rPh>
    <rPh sb="6" eb="8">
      <t>ショクバ</t>
    </rPh>
    <rPh sb="8" eb="11">
      <t>シドウシャ</t>
    </rPh>
    <rPh sb="11" eb="13">
      <t>ケンシュウ</t>
    </rPh>
    <phoneticPr fontId="49"/>
  </si>
  <si>
    <t>職場研修推進員</t>
    <rPh sb="0" eb="2">
      <t>しょくば</t>
    </rPh>
    <rPh sb="2" eb="4">
      <t>けんしゅう</t>
    </rPh>
    <rPh sb="4" eb="7">
      <t>すいしんいん</t>
    </rPh>
    <phoneticPr fontId="21" type="Hiragana"/>
  </si>
  <si>
    <t>研修№</t>
    <rPh sb="0" eb="2">
      <t>けんしゅう</t>
    </rPh>
    <phoneticPr fontId="21" type="Hiragana"/>
  </si>
  <si>
    <t>　　してください。</t>
  </si>
  <si>
    <t>人材育成力</t>
    <rPh sb="0" eb="2">
      <t>じんざい</t>
    </rPh>
    <rPh sb="2" eb="4">
      <t>いくせい</t>
    </rPh>
    <rPh sb="4" eb="5">
      <t>りょく</t>
    </rPh>
    <phoneticPr fontId="21" type="Hiragana"/>
  </si>
  <si>
    <t>❻
次期
研修計画
策定費</t>
    <rPh sb="2" eb="4">
      <t>ジキ</t>
    </rPh>
    <rPh sb="5" eb="7">
      <t>ケンシュウ</t>
    </rPh>
    <rPh sb="7" eb="9">
      <t>ケイカク</t>
    </rPh>
    <rPh sb="10" eb="12">
      <t>サクテイ</t>
    </rPh>
    <rPh sb="12" eb="13">
      <t>ヒ</t>
    </rPh>
    <phoneticPr fontId="21"/>
  </si>
  <si>
    <t>応接マナー職場研修指導者</t>
    <rPh sb="0" eb="2">
      <t>おうせつ</t>
    </rPh>
    <rPh sb="5" eb="7">
      <t>しょくば</t>
    </rPh>
    <rPh sb="7" eb="9">
      <t>けんしゅう</t>
    </rPh>
    <rPh sb="9" eb="12">
      <t>しどうしゃ</t>
    </rPh>
    <phoneticPr fontId="21" type="Hiragana"/>
  </si>
  <si>
    <t>　　計上してください。</t>
  </si>
  <si>
    <t>職場研修（自由枠）</t>
    <rPh sb="0" eb="2">
      <t>しょくば</t>
    </rPh>
    <rPh sb="2" eb="4">
      <t>けんしゅう</t>
    </rPh>
    <rPh sb="5" eb="8">
      <t>じゆうわく</t>
    </rPh>
    <phoneticPr fontId="21" type="Hiragana"/>
  </si>
  <si>
    <t>小計</t>
    <rPh sb="0" eb="2">
      <t>ショウケイ</t>
    </rPh>
    <phoneticPr fontId="21"/>
  </si>
  <si>
    <r>
      <t>ステージ4-2
（主任</t>
    </r>
    <r>
      <rPr>
        <sz val="11"/>
        <color theme="1"/>
        <rFont val="ＭＳ Ｐゴシック"/>
      </rPr>
      <t>等）</t>
    </r>
    <rPh sb="9" eb="11">
      <t>しゅにん</t>
    </rPh>
    <phoneticPr fontId="21" type="Hiragana"/>
  </si>
  <si>
    <t>政策立案力</t>
    <rPh sb="0" eb="2">
      <t>せいさく</t>
    </rPh>
    <rPh sb="2" eb="4">
      <t>りつあん</t>
    </rPh>
    <rPh sb="4" eb="5">
      <t>ちから</t>
    </rPh>
    <phoneticPr fontId="21" type="Hiragana"/>
  </si>
  <si>
    <t>職場研修
支援</t>
    <rPh sb="0" eb="2">
      <t>ショクバ</t>
    </rPh>
    <rPh sb="2" eb="4">
      <t>ケンシュウ</t>
    </rPh>
    <rPh sb="5" eb="7">
      <t>シエン</t>
    </rPh>
    <phoneticPr fontId="21"/>
  </si>
  <si>
    <t>・研修対象者数の増減や研修メニュー・内容の見直しを行ったため。</t>
  </si>
  <si>
    <t>自由</t>
    <rPh sb="0" eb="2">
      <t>じゆう</t>
    </rPh>
    <phoneticPr fontId="21" type="Hiragana"/>
  </si>
  <si>
    <t>研修科目・内容等</t>
    <rPh sb="0" eb="2">
      <t>ケンシュウ</t>
    </rPh>
    <rPh sb="2" eb="4">
      <t>カモク</t>
    </rPh>
    <rPh sb="5" eb="7">
      <t>ナイヨウ</t>
    </rPh>
    <rPh sb="7" eb="8">
      <t>トウ</t>
    </rPh>
    <phoneticPr fontId="21"/>
  </si>
  <si>
    <t>　・任意提案に係る経費など、その他項目➊から➍に該当しない項目で必要な費用はここへ計上
　　してください。</t>
    <rPh sb="2" eb="4">
      <t>ニンイ</t>
    </rPh>
    <rPh sb="4" eb="6">
      <t>テイアン</t>
    </rPh>
    <rPh sb="7" eb="8">
      <t>カカ</t>
    </rPh>
    <rPh sb="9" eb="11">
      <t>ケイヒ</t>
    </rPh>
    <rPh sb="16" eb="17">
      <t>タ</t>
    </rPh>
    <rPh sb="17" eb="19">
      <t>コウモク</t>
    </rPh>
    <rPh sb="24" eb="26">
      <t>ガイトウ</t>
    </rPh>
    <rPh sb="29" eb="31">
      <t>コウモク</t>
    </rPh>
    <rPh sb="32" eb="34">
      <t>ヒツヨウ</t>
    </rPh>
    <rPh sb="35" eb="37">
      <t>ヒヨウ</t>
    </rPh>
    <rPh sb="41" eb="43">
      <t>ケイジョウ</t>
    </rPh>
    <phoneticPr fontId="21"/>
  </si>
  <si>
    <t>H25（H26年度研修計画策定準備）</t>
    <rPh sb="7" eb="9">
      <t>ねんど</t>
    </rPh>
    <rPh sb="9" eb="11">
      <t>けんしゅう</t>
    </rPh>
    <rPh sb="11" eb="13">
      <t>けいかく</t>
    </rPh>
    <rPh sb="13" eb="15">
      <t>さくてい</t>
    </rPh>
    <rPh sb="15" eb="17">
      <t>じゅんび</t>
    </rPh>
    <phoneticPr fontId="21" type="Hiragana"/>
  </si>
  <si>
    <t>1年目</t>
    <rPh sb="1" eb="3">
      <t>ねんめ</t>
    </rPh>
    <phoneticPr fontId="21" type="Hiragana"/>
  </si>
  <si>
    <t>対象</t>
    <rPh sb="0" eb="2">
      <t>たいしょう</t>
    </rPh>
    <phoneticPr fontId="21" type="Hiragana"/>
  </si>
  <si>
    <t>時間</t>
    <rPh sb="0" eb="2">
      <t>ジカン</t>
    </rPh>
    <phoneticPr fontId="21"/>
  </si>
  <si>
    <t>回数</t>
    <rPh sb="0" eb="2">
      <t>カイスウ</t>
    </rPh>
    <phoneticPr fontId="21"/>
  </si>
  <si>
    <t>【企画提案科目㉗】</t>
  </si>
  <si>
    <t>予定
人員</t>
    <rPh sb="0" eb="2">
      <t>ヨテイ</t>
    </rPh>
    <rPh sb="3" eb="5">
      <t>ジンイン</t>
    </rPh>
    <phoneticPr fontId="21"/>
  </si>
  <si>
    <t>ﾃｷｽﾄ代等</t>
    <rPh sb="4" eb="5">
      <t>ダイ</t>
    </rPh>
    <rPh sb="5" eb="6">
      <t>トウ</t>
    </rPh>
    <phoneticPr fontId="21"/>
  </si>
  <si>
    <t>２年目研修（ふりかえり研修）</t>
    <rPh sb="1" eb="3">
      <t>ねんめ</t>
    </rPh>
    <rPh sb="3" eb="5">
      <t>けんしゅう</t>
    </rPh>
    <rPh sb="11" eb="13">
      <t>けんしゅう</t>
    </rPh>
    <phoneticPr fontId="21" type="Hiragana"/>
  </si>
  <si>
    <t>補佐・次長研修（チーム力を高める補佐力向上）</t>
  </si>
  <si>
    <t>新規採用職員職場指導者</t>
    <rPh sb="0" eb="2">
      <t>しんき</t>
    </rPh>
    <rPh sb="2" eb="4">
      <t>さいよう</t>
    </rPh>
    <rPh sb="4" eb="6">
      <t>しょくいん</t>
    </rPh>
    <rPh sb="6" eb="8">
      <t>しょくば</t>
    </rPh>
    <rPh sb="8" eb="11">
      <t>しどうしゃ</t>
    </rPh>
    <phoneticPr fontId="21" type="Hiragana"/>
  </si>
  <si>
    <t>全ての所属</t>
    <rPh sb="0" eb="1">
      <t>すべ</t>
    </rPh>
    <rPh sb="3" eb="5">
      <t>しょぞく</t>
    </rPh>
    <phoneticPr fontId="21" type="Hiragana"/>
  </si>
  <si>
    <t>➎
その他
諸経費</t>
    <rPh sb="4" eb="5">
      <t>タ</t>
    </rPh>
    <rPh sb="6" eb="9">
      <t>ショケイヒ</t>
    </rPh>
    <phoneticPr fontId="21"/>
  </si>
  <si>
    <t>人権問題職場研修指導者</t>
    <rPh sb="0" eb="2">
      <t>じんけん</t>
    </rPh>
    <rPh sb="2" eb="4">
      <t>もんだい</t>
    </rPh>
    <rPh sb="4" eb="6">
      <t>しょくば</t>
    </rPh>
    <rPh sb="6" eb="8">
      <t>けんしゅう</t>
    </rPh>
    <rPh sb="8" eb="11">
      <t>しどうしゃ</t>
    </rPh>
    <phoneticPr fontId="21" type="Hiragana"/>
  </si>
  <si>
    <t>新規採用職員研修（基礎①）</t>
    <rPh sb="0" eb="2">
      <t>しんき</t>
    </rPh>
    <rPh sb="2" eb="4">
      <t>さいよう</t>
    </rPh>
    <rPh sb="4" eb="6">
      <t>しょくいん</t>
    </rPh>
    <rPh sb="6" eb="8">
      <t>けんしゅう</t>
    </rPh>
    <rPh sb="9" eb="11">
      <t>きそ</t>
    </rPh>
    <phoneticPr fontId="21" type="Hiragana"/>
  </si>
  <si>
    <t>会計年度任用職員</t>
  </si>
  <si>
    <t>委託№</t>
    <rPh sb="0" eb="2">
      <t>いたく</t>
    </rPh>
    <phoneticPr fontId="21" type="Hiragana"/>
  </si>
  <si>
    <t>新規採用職員研修（基礎②）</t>
    <rPh sb="0" eb="2">
      <t>しんき</t>
    </rPh>
    <rPh sb="2" eb="4">
      <t>さいよう</t>
    </rPh>
    <rPh sb="4" eb="6">
      <t>しょくいん</t>
    </rPh>
    <rPh sb="6" eb="8">
      <t>けんしゅう</t>
    </rPh>
    <rPh sb="9" eb="11">
      <t>きそ</t>
    </rPh>
    <phoneticPr fontId="21" type="Hiragana"/>
  </si>
  <si>
    <t>新規採用職員研修（基礎③）</t>
    <rPh sb="0" eb="2">
      <t>しんき</t>
    </rPh>
    <rPh sb="2" eb="4">
      <t>さいよう</t>
    </rPh>
    <rPh sb="4" eb="6">
      <t>しょくいん</t>
    </rPh>
    <rPh sb="6" eb="8">
      <t>けんしゅう</t>
    </rPh>
    <rPh sb="9" eb="11">
      <t>きそ</t>
    </rPh>
    <phoneticPr fontId="21" type="Hiragana"/>
  </si>
  <si>
    <t>H27年度</t>
    <rPh sb="3" eb="5">
      <t>ねんど</t>
    </rPh>
    <phoneticPr fontId="21" type="Hiragana"/>
  </si>
  <si>
    <t>2年目</t>
    <rPh sb="1" eb="3">
      <t>ねんめ</t>
    </rPh>
    <phoneticPr fontId="21" type="Hiragana"/>
  </si>
  <si>
    <t>3年目</t>
    <rPh sb="1" eb="3">
      <t>ねんめ</t>
    </rPh>
    <phoneticPr fontId="21" type="Hiragana"/>
  </si>
  <si>
    <t>4年目</t>
    <rPh sb="1" eb="3">
      <t>ねんめ</t>
    </rPh>
    <phoneticPr fontId="21" type="Hiragana"/>
  </si>
  <si>
    <t>主査研修（基礎）</t>
    <rPh sb="0" eb="2">
      <t>しゅさ</t>
    </rPh>
    <rPh sb="2" eb="4">
      <t>けんしゅう</t>
    </rPh>
    <rPh sb="5" eb="7">
      <t>きそ</t>
    </rPh>
    <phoneticPr fontId="21" type="Hiragana"/>
  </si>
  <si>
    <t>主査研修（主体性を発揮する主査力向上）</t>
    <rPh sb="0" eb="2">
      <t>しゅさ</t>
    </rPh>
    <rPh sb="2" eb="4">
      <t>けんしゅう</t>
    </rPh>
    <rPh sb="5" eb="8">
      <t>しゅたいせい</t>
    </rPh>
    <rPh sb="9" eb="11">
      <t>はっき</t>
    </rPh>
    <rPh sb="13" eb="15">
      <t>しゅさ</t>
    </rPh>
    <rPh sb="15" eb="16">
      <t>りょく</t>
    </rPh>
    <rPh sb="16" eb="18">
      <t>こうじょう</t>
    </rPh>
    <phoneticPr fontId="21" type="Hiragana"/>
  </si>
  <si>
    <t>【企画提案科目④】</t>
  </si>
  <si>
    <t>合計（税抜）</t>
    <rPh sb="0" eb="1">
      <t>ゴウ</t>
    </rPh>
    <rPh sb="1" eb="2">
      <t>ケイ</t>
    </rPh>
    <rPh sb="3" eb="5">
      <t>ゼイヌ</t>
    </rPh>
    <phoneticPr fontId="21"/>
  </si>
  <si>
    <t>　・「（別表）研修実施費内訳」を添付してください。（Ａ３縦）</t>
    <rPh sb="16" eb="18">
      <t>テンプ</t>
    </rPh>
    <rPh sb="28" eb="29">
      <t>タテ</t>
    </rPh>
    <phoneticPr fontId="21"/>
  </si>
  <si>
    <t>-</t>
  </si>
  <si>
    <t>主幹研修（基礎）</t>
    <rPh sb="0" eb="2">
      <t>しゅかん</t>
    </rPh>
    <rPh sb="2" eb="4">
      <t>けんしゅう</t>
    </rPh>
    <rPh sb="5" eb="7">
      <t>きそ</t>
    </rPh>
    <phoneticPr fontId="21" type="Hiragana"/>
  </si>
  <si>
    <t>　・翌年度の研修計画策定に係る費用はここへ計上してください。</t>
    <rPh sb="2" eb="5">
      <t>ヨクネンド</t>
    </rPh>
    <rPh sb="6" eb="8">
      <t>ケンシュウ</t>
    </rPh>
    <rPh sb="8" eb="10">
      <t>ケイカク</t>
    </rPh>
    <rPh sb="10" eb="12">
      <t>サクテイ</t>
    </rPh>
    <rPh sb="13" eb="14">
      <t>カカ</t>
    </rPh>
    <rPh sb="15" eb="17">
      <t>ヒヨウ</t>
    </rPh>
    <rPh sb="21" eb="23">
      <t>ケイジョウ</t>
    </rPh>
    <phoneticPr fontId="21"/>
  </si>
  <si>
    <t>２年目</t>
    <rPh sb="1" eb="3">
      <t>ねんめ</t>
    </rPh>
    <phoneticPr fontId="21" type="Hiragana"/>
  </si>
  <si>
    <t>3年目以降</t>
    <rPh sb="1" eb="3">
      <t>ねんめ</t>
    </rPh>
    <rPh sb="3" eb="5">
      <t>いこう</t>
    </rPh>
    <phoneticPr fontId="21" type="Hiragana"/>
  </si>
  <si>
    <t>10,15,20年目</t>
    <rPh sb="8" eb="10">
      <t>ねんめ</t>
    </rPh>
    <phoneticPr fontId="21" type="Hiragana"/>
  </si>
  <si>
    <t>主幹・主任研修（選択）</t>
    <rPh sb="0" eb="2">
      <t>しゅかん</t>
    </rPh>
    <rPh sb="3" eb="5">
      <t>しゅにん</t>
    </rPh>
    <rPh sb="5" eb="7">
      <t>けんしゅう</t>
    </rPh>
    <rPh sb="8" eb="10">
      <t>せんたく</t>
    </rPh>
    <phoneticPr fontId="21" type="Hiragana"/>
  </si>
  <si>
    <t>（オンライン研修）</t>
    <rPh sb="6" eb="8">
      <t>けんしゅう</t>
    </rPh>
    <phoneticPr fontId="21" type="Hiragana"/>
  </si>
  <si>
    <t>H26年度</t>
    <rPh sb="3" eb="5">
      <t>ねんど</t>
    </rPh>
    <phoneticPr fontId="21" type="Hiragana"/>
  </si>
  <si>
    <t>15,20年目</t>
    <rPh sb="5" eb="7">
      <t>ねんめ</t>
    </rPh>
    <phoneticPr fontId="21" type="Hiragana"/>
  </si>
  <si>
    <t>４　研修評価費</t>
    <rPh sb="2" eb="4">
      <t>ケンシュウ</t>
    </rPh>
    <rPh sb="4" eb="6">
      <t>ヒョウカ</t>
    </rPh>
    <rPh sb="6" eb="7">
      <t>ヒ</t>
    </rPh>
    <phoneticPr fontId="21"/>
  </si>
  <si>
    <t>ステージ4-1
（チーフ・班長等）</t>
    <rPh sb="13" eb="15">
      <t>はんちょう</t>
    </rPh>
    <rPh sb="15" eb="16">
      <t>とう</t>
    </rPh>
    <phoneticPr fontId="21" type="Hiragana"/>
  </si>
  <si>
    <r>
      <t>主査</t>
    </r>
    <r>
      <rPr>
        <sz val="11"/>
        <color theme="1"/>
        <rFont val="ＭＳ Ｐゴシック"/>
      </rPr>
      <t>２年目研修（キャリアサポート研修）</t>
    </r>
    <rPh sb="0" eb="2">
      <t>しゅさ</t>
    </rPh>
    <rPh sb="3" eb="5">
      <t>ねんめ</t>
    </rPh>
    <rPh sb="5" eb="7">
      <t>けんしゅう</t>
    </rPh>
    <rPh sb="16" eb="18">
      <t>けんしゅう</t>
    </rPh>
    <phoneticPr fontId="21" type="Hiragana"/>
  </si>
  <si>
    <t>チーフ・班長研修（基礎）</t>
    <rPh sb="4" eb="6">
      <t>はんちょう</t>
    </rPh>
    <rPh sb="6" eb="8">
      <t>けんしゅう</t>
    </rPh>
    <rPh sb="9" eb="11">
      <t>きそ</t>
    </rPh>
    <phoneticPr fontId="21" type="Hiragana"/>
  </si>
  <si>
    <t>補佐・次長研修</t>
    <rPh sb="0" eb="2">
      <t>ほさ</t>
    </rPh>
    <rPh sb="3" eb="5">
      <t>じちょう</t>
    </rPh>
    <rPh sb="5" eb="7">
      <t>けんしゅう</t>
    </rPh>
    <phoneticPr fontId="21" type="Hiragana"/>
  </si>
  <si>
    <t>複写機（機械維持・プリント料金）</t>
    <rPh sb="0" eb="2">
      <t>ふくしゃ</t>
    </rPh>
    <rPh sb="2" eb="3">
      <t>き</t>
    </rPh>
    <rPh sb="4" eb="6">
      <t>きかい</t>
    </rPh>
    <rPh sb="6" eb="8">
      <t>いじ</t>
    </rPh>
    <rPh sb="13" eb="15">
      <t>りょうきん</t>
    </rPh>
    <phoneticPr fontId="21" type="Hiragana"/>
  </si>
  <si>
    <t>２　研修運営費</t>
    <rPh sb="2" eb="4">
      <t>ケンシュウ</t>
    </rPh>
    <rPh sb="4" eb="7">
      <t>ウンエイヒ</t>
    </rPh>
    <phoneticPr fontId="21"/>
  </si>
  <si>
    <t>ステージ6
（所属長等）</t>
    <rPh sb="7" eb="10">
      <t>しょぞくちょう</t>
    </rPh>
    <rPh sb="10" eb="11">
      <t>とう</t>
    </rPh>
    <phoneticPr fontId="21" type="Hiragana"/>
  </si>
  <si>
    <t xml:space="preserve">消費税及び地方消費税(円未満の端数切捨て)    </t>
  </si>
  <si>
    <t>所属長研修</t>
    <rPh sb="0" eb="3">
      <t>しょぞくちょう</t>
    </rPh>
    <rPh sb="3" eb="5">
      <t>けんしゅう</t>
    </rPh>
    <phoneticPr fontId="21" type="Hiragana"/>
  </si>
  <si>
    <t>計</t>
    <rPh sb="0" eb="1">
      <t>けい</t>
    </rPh>
    <phoneticPr fontId="21" type="Hiragana"/>
  </si>
  <si>
    <t>トップセミナー</t>
  </si>
  <si>
    <t>全て</t>
    <rPh sb="0" eb="1">
      <t>すべ</t>
    </rPh>
    <phoneticPr fontId="21" type="Hiragana"/>
  </si>
  <si>
    <t>（注２）「（別表）研修実施費内訳」に入力されている指名講師研修の値は変更しないでください。</t>
    <rPh sb="1" eb="2">
      <t>チュウ</t>
    </rPh>
    <rPh sb="18" eb="20">
      <t>ニュウリョク</t>
    </rPh>
    <rPh sb="25" eb="27">
      <t>シメイ</t>
    </rPh>
    <rPh sb="27" eb="29">
      <t>コウシ</t>
    </rPh>
    <rPh sb="29" eb="31">
      <t>ケンシュウ</t>
    </rPh>
    <rPh sb="32" eb="33">
      <t>アタイ</t>
    </rPh>
    <rPh sb="34" eb="36">
      <t>ヘンコウ</t>
    </rPh>
    <phoneticPr fontId="21"/>
  </si>
  <si>
    <t>人事考課者</t>
    <rPh sb="0" eb="2">
      <t>じんじ</t>
    </rPh>
    <rPh sb="2" eb="5">
      <t>こうかしゃ</t>
    </rPh>
    <phoneticPr fontId="21" type="Hiragana"/>
  </si>
  <si>
    <t>再任用職員</t>
    <rPh sb="0" eb="3">
      <t>さいにんよう</t>
    </rPh>
    <rPh sb="3" eb="5">
      <t>しょくいん</t>
    </rPh>
    <phoneticPr fontId="21" type="Hiragana"/>
  </si>
  <si>
    <t>【企画提案科目⑨】</t>
  </si>
  <si>
    <t>一般能力
開発研修</t>
    <rPh sb="0" eb="2">
      <t>いっぱん</t>
    </rPh>
    <rPh sb="2" eb="4">
      <t>のうりょく</t>
    </rPh>
    <rPh sb="5" eb="7">
      <t>かいはつ</t>
    </rPh>
    <rPh sb="7" eb="9">
      <t>けんしゅう</t>
    </rPh>
    <phoneticPr fontId="21" type="Hiragana"/>
  </si>
  <si>
    <t>課題発見力</t>
    <rPh sb="0" eb="2">
      <t>かだい</t>
    </rPh>
    <rPh sb="2" eb="5">
      <t>はっけんりょく</t>
    </rPh>
    <phoneticPr fontId="21" type="Hiragana"/>
  </si>
  <si>
    <t>8～17</t>
  </si>
  <si>
    <t>コミュニケーション力</t>
    <rPh sb="9" eb="10">
      <t>りょく</t>
    </rPh>
    <phoneticPr fontId="21" type="Hiragana"/>
  </si>
  <si>
    <t>　</t>
  </si>
  <si>
    <t>進捗管理力</t>
    <rPh sb="0" eb="2">
      <t>しんちょく</t>
    </rPh>
    <rPh sb="2" eb="5">
      <t>かんりりょく</t>
    </rPh>
    <phoneticPr fontId="21" type="Hiragana"/>
  </si>
  <si>
    <t>課題発見解決力</t>
    <rPh sb="0" eb="2">
      <t>かだい</t>
    </rPh>
    <rPh sb="2" eb="4">
      <t>はっけん</t>
    </rPh>
    <rPh sb="4" eb="6">
      <t>かいけつ</t>
    </rPh>
    <rPh sb="6" eb="7">
      <t>りょく</t>
    </rPh>
    <phoneticPr fontId="21" type="Hiragana"/>
  </si>
  <si>
    <t>ステージ4　レベル
（チーフ・班長等）</t>
    <rPh sb="15" eb="17">
      <t>はんちょう</t>
    </rPh>
    <rPh sb="17" eb="18">
      <t>とう</t>
    </rPh>
    <phoneticPr fontId="21" type="Hiragana"/>
  </si>
  <si>
    <t>ステージ5　レベル
（課長補佐・次長等）</t>
    <rPh sb="11" eb="13">
      <t>かちょう</t>
    </rPh>
    <rPh sb="13" eb="15">
      <t>ほさ</t>
    </rPh>
    <rPh sb="16" eb="18">
      <t>じちょう</t>
    </rPh>
    <rPh sb="18" eb="19">
      <t>とう</t>
    </rPh>
    <phoneticPr fontId="21" type="Hiragana"/>
  </si>
  <si>
    <t>全ての職員</t>
    <rPh sb="0" eb="1">
      <t>すべ</t>
    </rPh>
    <rPh sb="3" eb="5">
      <t>しょくいん</t>
    </rPh>
    <phoneticPr fontId="21" type="Hiragana"/>
  </si>
  <si>
    <t>令和８年４月～令和９年３月の経費</t>
  </si>
  <si>
    <t>その他専門知識・技術力</t>
    <rPh sb="2" eb="3">
      <t>た</t>
    </rPh>
    <rPh sb="3" eb="5">
      <t>せんもん</t>
    </rPh>
    <rPh sb="5" eb="7">
      <t>ちしき</t>
    </rPh>
    <rPh sb="8" eb="11">
      <t>ぎじゅつりょく</t>
    </rPh>
    <phoneticPr fontId="21" type="Hiragana"/>
  </si>
  <si>
    <t>自己啓発支援</t>
    <rPh sb="0" eb="2">
      <t>じこ</t>
    </rPh>
    <rPh sb="2" eb="4">
      <t>けいはつ</t>
    </rPh>
    <rPh sb="4" eb="6">
      <t>しえん</t>
    </rPh>
    <phoneticPr fontId="21" type="Hiragana"/>
  </si>
  <si>
    <t>ｅ-ラーニング</t>
  </si>
  <si>
    <t>税込み（10％）</t>
    <rPh sb="0" eb="2">
      <t>ぜいこ</t>
    </rPh>
    <phoneticPr fontId="21" type="Hiragana"/>
  </si>
  <si>
    <t>業 務 名</t>
    <rPh sb="0" eb="1">
      <t>ゴウ</t>
    </rPh>
    <rPh sb="2" eb="3">
      <t>ツトム</t>
    </rPh>
    <rPh sb="4" eb="5">
      <t>メイ</t>
    </rPh>
    <phoneticPr fontId="21"/>
  </si>
  <si>
    <t>➍
研修
評価費</t>
    <rPh sb="2" eb="4">
      <t>ケンシュウ</t>
    </rPh>
    <rPh sb="5" eb="7">
      <t>ヒョウカ</t>
    </rPh>
    <rPh sb="7" eb="8">
      <t>ヒ</t>
    </rPh>
    <phoneticPr fontId="21"/>
  </si>
  <si>
    <t>３　研修実施費</t>
    <rPh sb="2" eb="4">
      <t>ケンシュウ</t>
    </rPh>
    <rPh sb="4" eb="6">
      <t>ジッシ</t>
    </rPh>
    <rPh sb="6" eb="7">
      <t>ヒ</t>
    </rPh>
    <phoneticPr fontId="21"/>
  </si>
  <si>
    <t>ＮＨＫ受信料</t>
    <rPh sb="3" eb="6">
      <t>じゅしんりょう</t>
    </rPh>
    <phoneticPr fontId="21" type="Hiragana"/>
  </si>
  <si>
    <t>ウ　令和８年４月～令和９年３月の経費内訳</t>
    <rPh sb="16" eb="18">
      <t>ケイヒ</t>
    </rPh>
    <rPh sb="18" eb="20">
      <t>ウチワケ</t>
    </rPh>
    <phoneticPr fontId="21"/>
  </si>
  <si>
    <t>消耗品</t>
    <rPh sb="0" eb="3">
      <t>しょうもうひん</t>
    </rPh>
    <phoneticPr fontId="21" type="Hiragana"/>
  </si>
  <si>
    <t>光熱水費</t>
    <rPh sb="0" eb="4">
      <t>こうねつすいひ</t>
    </rPh>
    <phoneticPr fontId="21" type="Hiragana"/>
  </si>
  <si>
    <t>デジタルビジネスフォン装置使用料</t>
    <rPh sb="11" eb="13">
      <t>そうち</t>
    </rPh>
    <rPh sb="13" eb="16">
      <t>しようりょう</t>
    </rPh>
    <phoneticPr fontId="21" type="Hiragana"/>
  </si>
  <si>
    <t>通信費（電話・ＦＡＸ・インターネット）</t>
    <rPh sb="0" eb="3">
      <t>つうしんひ</t>
    </rPh>
    <rPh sb="4" eb="6">
      <t>でんわ</t>
    </rPh>
    <phoneticPr fontId="21" type="Hiragana"/>
  </si>
  <si>
    <t>ア　契約期間に係る経費総額</t>
  </si>
  <si>
    <t>郵便料、宅配料</t>
    <rPh sb="0" eb="3">
      <t>ゆうびんりょう</t>
    </rPh>
    <rPh sb="4" eb="7">
      <t>たくはいりょう</t>
    </rPh>
    <phoneticPr fontId="21" type="Hiragana"/>
  </si>
  <si>
    <t>【企画提案科目㉔】</t>
  </si>
  <si>
    <t>新聞契約料</t>
    <rPh sb="0" eb="2">
      <t>しんぶん</t>
    </rPh>
    <rPh sb="2" eb="5">
      <t>けいやくりょう</t>
    </rPh>
    <phoneticPr fontId="21" type="Hiragana"/>
  </si>
  <si>
    <t>賠償責任保険料</t>
    <rPh sb="0" eb="2">
      <t>ばいしょう</t>
    </rPh>
    <rPh sb="2" eb="4">
      <t>せきにん</t>
    </rPh>
    <rPh sb="4" eb="7">
      <t>ほけんりょう</t>
    </rPh>
    <phoneticPr fontId="21" type="Hiragana"/>
  </si>
  <si>
    <t>契約締結日～令和８年３月の経費
(令和８年度職員研修等実施計画策定準備）</t>
    <rPh sb="22" eb="24">
      <t>しょくいん</t>
    </rPh>
    <rPh sb="24" eb="26">
      <t>けんしゅう</t>
    </rPh>
    <rPh sb="26" eb="27">
      <t>など</t>
    </rPh>
    <rPh sb="27" eb="29">
      <t>じっし</t>
    </rPh>
    <rPh sb="29" eb="31">
      <t>けいかく</t>
    </rPh>
    <phoneticPr fontId="21" type="Hiragana"/>
  </si>
  <si>
    <t>１　研修人件費</t>
    <rPh sb="2" eb="4">
      <t>ケンシュウ</t>
    </rPh>
    <rPh sb="4" eb="7">
      <t>ジンケンヒ</t>
    </rPh>
    <phoneticPr fontId="21"/>
  </si>
  <si>
    <t>職員研修等委託料に係る経費　実績</t>
    <rPh sb="0" eb="2">
      <t>ショクイン</t>
    </rPh>
    <rPh sb="2" eb="4">
      <t>ケンシュウ</t>
    </rPh>
    <rPh sb="4" eb="5">
      <t>トウ</t>
    </rPh>
    <rPh sb="5" eb="8">
      <t>イタクリョウ</t>
    </rPh>
    <rPh sb="9" eb="10">
      <t>カカ</t>
    </rPh>
    <rPh sb="11" eb="13">
      <t>ケイヒ</t>
    </rPh>
    <rPh sb="14" eb="16">
      <t>ジッセキ</t>
    </rPh>
    <phoneticPr fontId="21"/>
  </si>
  <si>
    <t>H32以降
見積額（税抜き）</t>
    <rPh sb="3" eb="5">
      <t>いこう</t>
    </rPh>
    <rPh sb="6" eb="9">
      <t>みつもりがく</t>
    </rPh>
    <rPh sb="10" eb="12">
      <t>ぜいぬ</t>
    </rPh>
    <phoneticPr fontId="21" type="Hiragana"/>
  </si>
  <si>
    <t>H28（税込み）</t>
    <rPh sb="5" eb="6">
      <t>こ</t>
    </rPh>
    <phoneticPr fontId="21" type="Hiragana"/>
  </si>
  <si>
    <t>　・テキスト及び資料等の印刷経費（紙、トナー代、コピー代等）は、「➋研修運営費」へ計上</t>
    <rPh sb="6" eb="7">
      <t>オヨ</t>
    </rPh>
    <rPh sb="8" eb="10">
      <t>シリョウ</t>
    </rPh>
    <rPh sb="10" eb="11">
      <t>トウ</t>
    </rPh>
    <rPh sb="12" eb="14">
      <t>インサツ</t>
    </rPh>
    <rPh sb="14" eb="16">
      <t>ケイヒ</t>
    </rPh>
    <rPh sb="17" eb="18">
      <t>カミ</t>
    </rPh>
    <rPh sb="22" eb="23">
      <t>ダイ</t>
    </rPh>
    <rPh sb="27" eb="28">
      <t>ダイ</t>
    </rPh>
    <rPh sb="28" eb="29">
      <t>トウ</t>
    </rPh>
    <rPh sb="34" eb="36">
      <t>ケンシュウ</t>
    </rPh>
    <rPh sb="36" eb="39">
      <t>ウンエイヒ</t>
    </rPh>
    <rPh sb="41" eb="43">
      <t>ケイジョウ</t>
    </rPh>
    <phoneticPr fontId="21"/>
  </si>
  <si>
    <t>イ　契約締結日～令和８年３月の経費内訳(令和８年度職員研修等実施計画策定準備）</t>
    <rPh sb="15" eb="17">
      <t>ケイヒ</t>
    </rPh>
    <rPh sb="17" eb="19">
      <t>ウチワケ</t>
    </rPh>
    <rPh sb="20" eb="22">
      <t>レイワ</t>
    </rPh>
    <rPh sb="23" eb="25">
      <t>ネンド</t>
    </rPh>
    <rPh sb="34" eb="36">
      <t>サクテイ</t>
    </rPh>
    <rPh sb="36" eb="38">
      <t>ジュンビ</t>
    </rPh>
    <phoneticPr fontId="21"/>
  </si>
  <si>
    <t>H29（税込み）</t>
  </si>
  <si>
    <t>変更後契約</t>
    <rPh sb="0" eb="2">
      <t>へんこう</t>
    </rPh>
    <rPh sb="2" eb="3">
      <t>あと</t>
    </rPh>
    <rPh sb="3" eb="5">
      <t>けいやく</t>
    </rPh>
    <phoneticPr fontId="21" type="Hiragana"/>
  </si>
  <si>
    <r>
      <t>新規採用職員研修</t>
    </r>
    <r>
      <rPr>
        <sz val="11"/>
        <color theme="1"/>
        <rFont val="ＭＳ Ｐゴシック"/>
      </rPr>
      <t>（高知県の現状を知る）</t>
    </r>
    <rPh sb="9" eb="12">
      <t>こうちけん</t>
    </rPh>
    <rPh sb="13" eb="15">
      <t>げんじょう</t>
    </rPh>
    <rPh sb="16" eb="17">
      <t>し</t>
    </rPh>
    <phoneticPr fontId="21" type="Hiragana"/>
  </si>
  <si>
    <t>H28（H29年度研修計画策定準備）</t>
    <rPh sb="7" eb="9">
      <t>ねんど</t>
    </rPh>
    <rPh sb="9" eb="11">
      <t>けんしゅう</t>
    </rPh>
    <rPh sb="11" eb="13">
      <t>けいかく</t>
    </rPh>
    <rPh sb="13" eb="15">
      <t>さくてい</t>
    </rPh>
    <rPh sb="15" eb="17">
      <t>じゅんび</t>
    </rPh>
    <phoneticPr fontId="21" type="Hiragana"/>
  </si>
  <si>
    <t>会場費等</t>
    <rPh sb="0" eb="3">
      <t>かいじょうひ</t>
    </rPh>
    <rPh sb="3" eb="4">
      <t>とう</t>
    </rPh>
    <phoneticPr fontId="21" type="Hiragana"/>
  </si>
  <si>
    <t>H29年度</t>
    <rPh sb="3" eb="5">
      <t>ねんど</t>
    </rPh>
    <phoneticPr fontId="21" type="Hiragana"/>
  </si>
  <si>
    <t>【企画提案科目⑪】</t>
  </si>
  <si>
    <t>H30年度</t>
    <rPh sb="3" eb="5">
      <t>ねんど</t>
    </rPh>
    <phoneticPr fontId="21" type="Hiragana"/>
  </si>
  <si>
    <t>H31年度</t>
    <rPh sb="3" eb="5">
      <t>ねんど</t>
    </rPh>
    <phoneticPr fontId="21" type="Hiragana"/>
  </si>
  <si>
    <t>変更理由</t>
    <rPh sb="0" eb="2">
      <t>へんこう</t>
    </rPh>
    <rPh sb="2" eb="4">
      <t>りゆう</t>
    </rPh>
    <phoneticPr fontId="21" type="Hiragana"/>
  </si>
  <si>
    <t>変更額</t>
    <rPh sb="0" eb="2">
      <t>へんこう</t>
    </rPh>
    <rPh sb="2" eb="3">
      <t>がく</t>
    </rPh>
    <phoneticPr fontId="21" type="Hiragana"/>
  </si>
  <si>
    <t>・研修対象者数の増減や研修メニュー・内容の見直しを行ったため。
・トップセミナーの講師の謝金辞退</t>
    <rPh sb="1" eb="3">
      <t>けんしゅう</t>
    </rPh>
    <rPh sb="3" eb="6">
      <t>たいしょうしゃ</t>
    </rPh>
    <rPh sb="6" eb="7">
      <t>すう</t>
    </rPh>
    <rPh sb="8" eb="10">
      <t>ぞうげん</t>
    </rPh>
    <rPh sb="11" eb="13">
      <t>けんしゅう</t>
    </rPh>
    <rPh sb="18" eb="20">
      <t>ないよう</t>
    </rPh>
    <rPh sb="21" eb="23">
      <t>みなお</t>
    </rPh>
    <rPh sb="25" eb="26">
      <t>おこな</t>
    </rPh>
    <rPh sb="41" eb="43">
      <t>こうし</t>
    </rPh>
    <rPh sb="44" eb="46">
      <t>しゃきん</t>
    </rPh>
    <rPh sb="46" eb="48">
      <t>じたい</t>
    </rPh>
    <phoneticPr fontId="21" type="Hiragana"/>
  </si>
  <si>
    <t>現契約変更内容（高知県職員研修等委託業務）</t>
    <rPh sb="0" eb="1">
      <t>げん</t>
    </rPh>
    <rPh sb="1" eb="3">
      <t>けいやく</t>
    </rPh>
    <rPh sb="3" eb="5">
      <t>へんこう</t>
    </rPh>
    <rPh sb="5" eb="7">
      <t>ないよう</t>
    </rPh>
    <rPh sb="8" eb="11">
      <t>こうちけん</t>
    </rPh>
    <rPh sb="11" eb="13">
      <t>しょくいん</t>
    </rPh>
    <rPh sb="13" eb="16">
      <t>けんしゅうなど</t>
    </rPh>
    <rPh sb="16" eb="18">
      <t>いたく</t>
    </rPh>
    <rPh sb="18" eb="20">
      <t>ぎょうむ</t>
    </rPh>
    <phoneticPr fontId="21" type="Hiragana"/>
  </si>
  <si>
    <t>H28年度</t>
    <rPh sb="3" eb="5">
      <t>ねんど</t>
    </rPh>
    <phoneticPr fontId="21" type="Hiragana"/>
  </si>
  <si>
    <t>H26.4～消費税増税（5％→8％）</t>
    <rPh sb="6" eb="9">
      <t>しょうひぜい</t>
    </rPh>
    <rPh sb="9" eb="11">
      <t>ぞうぜい</t>
    </rPh>
    <phoneticPr fontId="21" type="Hiragana"/>
  </si>
  <si>
    <t>当初予算額</t>
    <rPh sb="0" eb="2">
      <t>とうしょ</t>
    </rPh>
    <rPh sb="2" eb="4">
      <t>よさん</t>
    </rPh>
    <rPh sb="4" eb="5">
      <t>がく</t>
    </rPh>
    <phoneticPr fontId="21" type="Hiragana"/>
  </si>
  <si>
    <t>ハラスメント対策職場研修指導者研修</t>
  </si>
  <si>
    <t>（注１）関数が挿入されています。必要に応じて確認・修正してください。</t>
    <rPh sb="1" eb="2">
      <t>チュウ</t>
    </rPh>
    <rPh sb="4" eb="6">
      <t>カンスウ</t>
    </rPh>
    <rPh sb="7" eb="9">
      <t>ソウニュウ</t>
    </rPh>
    <rPh sb="16" eb="18">
      <t>ヒツヨウ</t>
    </rPh>
    <rPh sb="19" eb="20">
      <t>オウ</t>
    </rPh>
    <rPh sb="22" eb="24">
      <t>カクニン</t>
    </rPh>
    <rPh sb="25" eb="27">
      <t>シュウセイ</t>
    </rPh>
    <phoneticPr fontId="21"/>
  </si>
  <si>
    <t>➏
次期
研修計画
策定費</t>
    <rPh sb="2" eb="4">
      <t>ジキ</t>
    </rPh>
    <rPh sb="5" eb="7">
      <t>ケンシュウ</t>
    </rPh>
    <rPh sb="7" eb="9">
      <t>ケイカク</t>
    </rPh>
    <rPh sb="10" eb="12">
      <t>サクテイ</t>
    </rPh>
    <rPh sb="12" eb="13">
      <t>ヒ</t>
    </rPh>
    <phoneticPr fontId="21"/>
  </si>
  <si>
    <t>　・主に運営業務に従事する職員等の人件費を計上してください。</t>
    <rPh sb="2" eb="3">
      <t>オモ</t>
    </rPh>
    <rPh sb="4" eb="6">
      <t>ウンエイ</t>
    </rPh>
    <rPh sb="6" eb="8">
      <t>ギョウム</t>
    </rPh>
    <rPh sb="9" eb="11">
      <t>ジュウジ</t>
    </rPh>
    <rPh sb="13" eb="15">
      <t>ショクイン</t>
    </rPh>
    <rPh sb="15" eb="16">
      <t>トウ</t>
    </rPh>
    <rPh sb="17" eb="20">
      <t>ジンケンヒ</t>
    </rPh>
    <rPh sb="21" eb="23">
      <t>ケイジョウ</t>
    </rPh>
    <phoneticPr fontId="21"/>
  </si>
  <si>
    <t>　・他項目の費用と重複計上しないように注意してください。</t>
    <rPh sb="2" eb="3">
      <t>タ</t>
    </rPh>
    <rPh sb="3" eb="5">
      <t>コウモク</t>
    </rPh>
    <rPh sb="6" eb="8">
      <t>ヒヨウ</t>
    </rPh>
    <rPh sb="9" eb="11">
      <t>チョウフク</t>
    </rPh>
    <rPh sb="11" eb="13">
      <t>ケイジョウ</t>
    </rPh>
    <rPh sb="19" eb="21">
      <t>チュウイ</t>
    </rPh>
    <phoneticPr fontId="21"/>
  </si>
  <si>
    <t>　・「テキスト等代」はテキスト等の原稿料や、市販の書籍をテキストとする場合の購入代等を</t>
    <rPh sb="7" eb="8">
      <t>トウ</t>
    </rPh>
    <rPh sb="8" eb="9">
      <t>ダイ</t>
    </rPh>
    <rPh sb="15" eb="16">
      <t>トウ</t>
    </rPh>
    <rPh sb="17" eb="20">
      <t>ゲンコウリョウ</t>
    </rPh>
    <rPh sb="22" eb="24">
      <t>シハン</t>
    </rPh>
    <rPh sb="25" eb="27">
      <t>ショセキ</t>
    </rPh>
    <rPh sb="35" eb="37">
      <t>バアイ</t>
    </rPh>
    <rPh sb="38" eb="40">
      <t>コウニュウ</t>
    </rPh>
    <rPh sb="40" eb="41">
      <t>ダイ</t>
    </rPh>
    <rPh sb="41" eb="42">
      <t>トウ</t>
    </rPh>
    <phoneticPr fontId="21"/>
  </si>
  <si>
    <t>５　その他諸経費</t>
    <rPh sb="4" eb="5">
      <t>タ</t>
    </rPh>
    <rPh sb="5" eb="8">
      <t>ショケイヒ</t>
    </rPh>
    <phoneticPr fontId="21"/>
  </si>
  <si>
    <t>６　次期研修計画策定費</t>
    <rPh sb="2" eb="4">
      <t>ジキ</t>
    </rPh>
    <rPh sb="4" eb="6">
      <t>ケンシュウ</t>
    </rPh>
    <rPh sb="6" eb="8">
      <t>ケイカク</t>
    </rPh>
    <rPh sb="8" eb="10">
      <t>サクテイ</t>
    </rPh>
    <rPh sb="10" eb="11">
      <t>ヒ</t>
    </rPh>
    <phoneticPr fontId="21"/>
  </si>
  <si>
    <t>※宿泊料には、昼食にかかる費用を含みます。</t>
    <rPh sb="1" eb="4">
      <t>しゅくはくりょう</t>
    </rPh>
    <rPh sb="7" eb="9">
      <t>ちゅうしょく</t>
    </rPh>
    <rPh sb="13" eb="15">
      <t>ひよう</t>
    </rPh>
    <rPh sb="16" eb="17">
      <t>ふく</t>
    </rPh>
    <phoneticPr fontId="21" type="Hiragana"/>
  </si>
  <si>
    <r>
      <t>➌</t>
    </r>
    <r>
      <rPr>
        <sz val="11"/>
        <color auto="1"/>
        <rFont val="ＭＳ Ｐゴシック"/>
      </rPr>
      <t xml:space="preserve">
研修
実施費
</t>
    </r>
    <rPh sb="2" eb="4">
      <t>ケンシュウ</t>
    </rPh>
    <rPh sb="5" eb="7">
      <t>ジッシ</t>
    </rPh>
    <rPh sb="7" eb="8">
      <t>ヒ</t>
    </rPh>
    <phoneticPr fontId="21"/>
  </si>
  <si>
    <t>経費見積書</t>
    <rPh sb="0" eb="2">
      <t>ケイヒ</t>
    </rPh>
    <rPh sb="2" eb="5">
      <t>ミツモリショ</t>
    </rPh>
    <phoneticPr fontId="21"/>
  </si>
  <si>
    <t>項　　　目</t>
    <rPh sb="0" eb="1">
      <t>コウ</t>
    </rPh>
    <rPh sb="4" eb="5">
      <t>メ</t>
    </rPh>
    <phoneticPr fontId="21"/>
  </si>
  <si>
    <t>宿泊料
（諸費込）</t>
    <rPh sb="0" eb="3">
      <t>シュクハクリョウ</t>
    </rPh>
    <rPh sb="5" eb="7">
      <t>ショヒ</t>
    </rPh>
    <rPh sb="7" eb="8">
      <t>コ</t>
    </rPh>
    <phoneticPr fontId="21"/>
  </si>
  <si>
    <t>　　　高 知 県 職 員 研 修 等 委 託 業 務</t>
    <rPh sb="3" eb="4">
      <t>こう</t>
    </rPh>
    <rPh sb="5" eb="6">
      <t>ち</t>
    </rPh>
    <rPh sb="7" eb="8">
      <t>けん</t>
    </rPh>
    <rPh sb="9" eb="10">
      <t>しょく</t>
    </rPh>
    <rPh sb="11" eb="12">
      <t>いん</t>
    </rPh>
    <rPh sb="13" eb="14">
      <t>けん</t>
    </rPh>
    <rPh sb="15" eb="16">
      <t>おさむ</t>
    </rPh>
    <rPh sb="17" eb="18">
      <t>とう</t>
    </rPh>
    <rPh sb="19" eb="20">
      <t>い</t>
    </rPh>
    <rPh sb="21" eb="22">
      <t>たく</t>
    </rPh>
    <rPh sb="23" eb="24">
      <t>ごう</t>
    </rPh>
    <rPh sb="25" eb="26">
      <t>つとむ</t>
    </rPh>
    <phoneticPr fontId="21" type="Hiragana"/>
  </si>
  <si>
    <t>職場研修推進員研修（公務員倫理）</t>
  </si>
  <si>
    <t>見　積　金　額</t>
    <rPh sb="0" eb="1">
      <t>み</t>
    </rPh>
    <rPh sb="2" eb="3">
      <t>せき</t>
    </rPh>
    <rPh sb="4" eb="5">
      <t>かね</t>
    </rPh>
    <rPh sb="6" eb="7">
      <t>がく</t>
    </rPh>
    <phoneticPr fontId="21" type="Hiragana"/>
  </si>
  <si>
    <t>　　なお、購入冊数は、予定人員＋予備５部としてください。</t>
    <rPh sb="5" eb="7">
      <t>コウニュウ</t>
    </rPh>
    <rPh sb="7" eb="9">
      <t>サツスウ</t>
    </rPh>
    <rPh sb="11" eb="13">
      <t>ヨテイ</t>
    </rPh>
    <rPh sb="13" eb="15">
      <t>ジンイン</t>
    </rPh>
    <rPh sb="16" eb="18">
      <t>ヨビ</t>
    </rPh>
    <rPh sb="19" eb="20">
      <t>ブ</t>
    </rPh>
    <phoneticPr fontId="21"/>
  </si>
  <si>
    <t>理解・判断力</t>
    <rPh sb="0" eb="2">
      <t>りかい</t>
    </rPh>
    <rPh sb="3" eb="6">
      <t>はんだんりょく</t>
    </rPh>
    <phoneticPr fontId="21" type="Hiragana"/>
  </si>
  <si>
    <t>　　研修運営に必要な経費を計上してください。</t>
  </si>
  <si>
    <t>新規採用職員サポーター研修</t>
    <rPh sb="0" eb="2">
      <t>しんき</t>
    </rPh>
    <rPh sb="2" eb="4">
      <t>さいよう</t>
    </rPh>
    <rPh sb="4" eb="6">
      <t>しょくいん</t>
    </rPh>
    <rPh sb="11" eb="13">
      <t>けんしゅう</t>
    </rPh>
    <phoneticPr fontId="21" type="Hiragana"/>
  </si>
  <si>
    <t>　・指名講師研修の積算については、「（別表）研修実施費内訳」に入力済の金額のとおりです。</t>
    <rPh sb="2" eb="4">
      <t>シメイ</t>
    </rPh>
    <rPh sb="4" eb="6">
      <t>コウシ</t>
    </rPh>
    <rPh sb="6" eb="8">
      <t>ケンシュウ</t>
    </rPh>
    <rPh sb="9" eb="11">
      <t>セキサン</t>
    </rPh>
    <rPh sb="31" eb="33">
      <t>ニュウリョク</t>
    </rPh>
    <rPh sb="33" eb="34">
      <t>スミ</t>
    </rPh>
    <rPh sb="35" eb="37">
      <t>キンガク</t>
    </rPh>
    <phoneticPr fontId="21"/>
  </si>
  <si>
    <t>※時間数は、提案内容に合わせて、適宜修正してください。</t>
    <rPh sb="1" eb="4">
      <t>じかんすう</t>
    </rPh>
    <rPh sb="6" eb="8">
      <t>ていあん</t>
    </rPh>
    <rPh sb="8" eb="10">
      <t>ないよう</t>
    </rPh>
    <rPh sb="11" eb="12">
      <t>あ</t>
    </rPh>
    <rPh sb="16" eb="18">
      <t>てきぎ</t>
    </rPh>
    <rPh sb="18" eb="20">
      <t>しゅうせい</t>
    </rPh>
    <phoneticPr fontId="21" type="Hiragana"/>
  </si>
  <si>
    <t>【企画提案科目⑳】</t>
  </si>
  <si>
    <t>※「➌研修実施費」は、「（別表）研修実施費内訳」を添付してください。（Ａ３縦）</t>
    <rPh sb="3" eb="5">
      <t>ケンシュウ</t>
    </rPh>
    <rPh sb="5" eb="7">
      <t>ジッシ</t>
    </rPh>
    <rPh sb="7" eb="8">
      <t>ヒ</t>
    </rPh>
    <rPh sb="13" eb="14">
      <t>ベツ</t>
    </rPh>
    <rPh sb="14" eb="15">
      <t>ヒョウ</t>
    </rPh>
    <rPh sb="16" eb="18">
      <t>ケンシュウ</t>
    </rPh>
    <rPh sb="18" eb="20">
      <t>ジッシ</t>
    </rPh>
    <rPh sb="20" eb="21">
      <t>ヒ</t>
    </rPh>
    <rPh sb="21" eb="23">
      <t>ウチワケ</t>
    </rPh>
    <rPh sb="25" eb="27">
      <t>テンプ</t>
    </rPh>
    <rPh sb="37" eb="38">
      <t>タテ</t>
    </rPh>
    <phoneticPr fontId="21"/>
  </si>
  <si>
    <t>　・「➊研修人件費」、「➌研修実施費」等他項目への計上分を除き、光熱水費や消耗品費など、</t>
    <rPh sb="4" eb="6">
      <t>ケンシュウ</t>
    </rPh>
    <rPh sb="6" eb="9">
      <t>ジンケンヒ</t>
    </rPh>
    <rPh sb="13" eb="15">
      <t>ケンシュウ</t>
    </rPh>
    <rPh sb="15" eb="17">
      <t>ジッシ</t>
    </rPh>
    <rPh sb="17" eb="18">
      <t>ヒ</t>
    </rPh>
    <rPh sb="19" eb="20">
      <t>トウ</t>
    </rPh>
    <rPh sb="20" eb="21">
      <t>タ</t>
    </rPh>
    <rPh sb="21" eb="23">
      <t>コウモク</t>
    </rPh>
    <rPh sb="25" eb="27">
      <t>ケイジョウ</t>
    </rPh>
    <rPh sb="27" eb="28">
      <t>ブン</t>
    </rPh>
    <rPh sb="29" eb="30">
      <t>ノゾ</t>
    </rPh>
    <rPh sb="32" eb="36">
      <t>コウネツスイヒ</t>
    </rPh>
    <rPh sb="37" eb="40">
      <t>ショウモウヒン</t>
    </rPh>
    <rPh sb="40" eb="41">
      <t>ヒ</t>
    </rPh>
    <phoneticPr fontId="21"/>
  </si>
  <si>
    <t>　・「➊研修人件費」、「➌研修実施費」等他項目への計上分を除き、研修評価に必要な経費を</t>
    <rPh sb="32" eb="34">
      <t>ケンシュウ</t>
    </rPh>
    <rPh sb="34" eb="36">
      <t>ヒョウカ</t>
    </rPh>
    <rPh sb="37" eb="39">
      <t>ヒツヨウ</t>
    </rPh>
    <rPh sb="40" eb="42">
      <t>ケイヒ</t>
    </rPh>
    <phoneticPr fontId="21"/>
  </si>
  <si>
    <t>（注３）経費総額が見積限度額を超えないように御注意ください。</t>
    <rPh sb="1" eb="2">
      <t>チュウ</t>
    </rPh>
    <rPh sb="4" eb="6">
      <t>ケイヒ</t>
    </rPh>
    <rPh sb="6" eb="7">
      <t>ソウ</t>
    </rPh>
    <rPh sb="7" eb="8">
      <t>ガク</t>
    </rPh>
    <rPh sb="9" eb="11">
      <t>ミツ</t>
    </rPh>
    <rPh sb="11" eb="14">
      <t>ゲンドガク</t>
    </rPh>
    <rPh sb="15" eb="16">
      <t>コ</t>
    </rPh>
    <rPh sb="22" eb="25">
      <t>ゴチュウイ</t>
    </rPh>
    <phoneticPr fontId="21"/>
  </si>
  <si>
    <t>【企画提案科目⑬】</t>
  </si>
  <si>
    <t>２年目研修（選択）</t>
    <rPh sb="1" eb="3">
      <t>ねんめ</t>
    </rPh>
    <rPh sb="3" eb="5">
      <t>けんしゅう</t>
    </rPh>
    <rPh sb="6" eb="8">
      <t>せんたく</t>
    </rPh>
    <phoneticPr fontId="21" type="Hiragana"/>
  </si>
  <si>
    <t>【企画提案科目⑭】</t>
  </si>
  <si>
    <t>※別紙「見積りに当たっての注意事項」を参照してください。</t>
    <rPh sb="1" eb="3">
      <t>ベッシ</t>
    </rPh>
    <rPh sb="4" eb="6">
      <t>ミツ</t>
    </rPh>
    <rPh sb="8" eb="9">
      <t>ア</t>
    </rPh>
    <rPh sb="13" eb="15">
      <t>チュウイ</t>
    </rPh>
    <rPh sb="15" eb="17">
      <t>ジコウ</t>
    </rPh>
    <rPh sb="19" eb="21">
      <t>サンショウ</t>
    </rPh>
    <phoneticPr fontId="21"/>
  </si>
  <si>
    <t>ステージ5
（課長補佐
　・次長等）</t>
    <rPh sb="7" eb="9">
      <t>かちょう</t>
    </rPh>
    <rPh sb="9" eb="11">
      <t>ほさ</t>
    </rPh>
    <rPh sb="14" eb="16">
      <t>じちょう</t>
    </rPh>
    <rPh sb="16" eb="17">
      <t>とう</t>
    </rPh>
    <phoneticPr fontId="21" type="Hiragana"/>
  </si>
  <si>
    <t>主幹４年目研修（能力開発）</t>
    <rPh sb="5" eb="7">
      <t>けんしゅう</t>
    </rPh>
    <rPh sb="8" eb="10">
      <t>のうりょく</t>
    </rPh>
    <rPh sb="10" eb="12">
      <t>かいはつ</t>
    </rPh>
    <phoneticPr fontId="21" type="Hiragana"/>
  </si>
  <si>
    <t>チーフ・班長２年目研修（マネジメントとリーダーシップ①・②）</t>
  </si>
  <si>
    <r>
      <t>政策法務研修</t>
    </r>
    <r>
      <rPr>
        <sz val="9"/>
        <color theme="1"/>
        <rFont val="ＭＳ Ｐゴシック"/>
      </rPr>
      <t>　　※奇数年度のみ実施</t>
    </r>
  </si>
  <si>
    <t>チーフ・班長３年目研修（選択）</t>
    <rPh sb="4" eb="6">
      <t>はんちょう</t>
    </rPh>
    <rPh sb="7" eb="9">
      <t>ねんめ</t>
    </rPh>
    <rPh sb="9" eb="11">
      <t>けんしゅう</t>
    </rPh>
    <rPh sb="12" eb="14">
      <t>せんたく</t>
    </rPh>
    <phoneticPr fontId="21" type="Hiragana"/>
  </si>
  <si>
    <t>人事考課者初任者研修</t>
  </si>
  <si>
    <t>補佐・次長２年目研修（選択）</t>
    <rPh sb="6" eb="8">
      <t>ねんめ</t>
    </rPh>
    <rPh sb="8" eb="10">
      <t>けんしゅう</t>
    </rPh>
    <rPh sb="11" eb="13">
      <t>せんたく</t>
    </rPh>
    <phoneticPr fontId="21" type="Hiragana"/>
  </si>
  <si>
    <t>会計年度任用職員研修</t>
  </si>
  <si>
    <t>課題発見力</t>
  </si>
  <si>
    <t>令和10年４月～令和11年２月の経費</t>
  </si>
  <si>
    <t>課題発見解決力</t>
  </si>
  <si>
    <t>組織経営力</t>
    <rPh sb="0" eb="2">
      <t>そしき</t>
    </rPh>
    <rPh sb="2" eb="4">
      <t>けいえい</t>
    </rPh>
    <rPh sb="4" eb="5">
      <t>ちから</t>
    </rPh>
    <phoneticPr fontId="21" type="Hiragana"/>
  </si>
  <si>
    <t>判断力</t>
  </si>
  <si>
    <t>組織経営力</t>
  </si>
  <si>
    <t>関係構築力</t>
  </si>
  <si>
    <t>業務推進力</t>
  </si>
  <si>
    <t>自治体法務入門</t>
    <rPh sb="0" eb="3">
      <t>じちたい</t>
    </rPh>
    <rPh sb="3" eb="5">
      <t>ほうむ</t>
    </rPh>
    <rPh sb="5" eb="7">
      <t>にゅうもん</t>
    </rPh>
    <phoneticPr fontId="21" type="Hiragana"/>
  </si>
  <si>
    <t>行政法研修</t>
  </si>
  <si>
    <t>データの読解力・活用力向上</t>
  </si>
  <si>
    <t>わかりやすい話し方・説明の仕方</t>
  </si>
  <si>
    <t>悪質クレーム等対応力向上</t>
  </si>
  <si>
    <t>➌（別表）研修実施費内訳</t>
  </si>
  <si>
    <r>
      <t>応接マナー職場</t>
    </r>
    <r>
      <rPr>
        <sz val="11"/>
        <color theme="1"/>
        <rFont val="ＭＳ Ｐゴシック"/>
      </rPr>
      <t>研修指導者研修</t>
    </r>
    <rPh sb="0" eb="2">
      <t>おうせつ</t>
    </rPh>
    <rPh sb="5" eb="7">
      <t>しょくば</t>
    </rPh>
    <rPh sb="7" eb="9">
      <t>けんしゅう</t>
    </rPh>
    <rPh sb="9" eb="12">
      <t>しどうしゃ</t>
    </rPh>
    <rPh sb="12" eb="14">
      <t>けんしゅう</t>
    </rPh>
    <phoneticPr fontId="21" type="Hiragana"/>
  </si>
  <si>
    <r>
      <t>人権問題職場</t>
    </r>
    <r>
      <rPr>
        <sz val="11"/>
        <color theme="1"/>
        <rFont val="ＭＳ Ｐゴシック"/>
      </rPr>
      <t>研修指導者研修</t>
    </r>
    <rPh sb="0" eb="2">
      <t>じんけん</t>
    </rPh>
    <rPh sb="2" eb="4">
      <t>もんだい</t>
    </rPh>
    <rPh sb="4" eb="6">
      <t>しょくば</t>
    </rPh>
    <rPh sb="8" eb="11">
      <t>しどうしゃ</t>
    </rPh>
    <rPh sb="11" eb="13">
      <t>けんしゅう</t>
    </rPh>
    <phoneticPr fontId="21" type="Hiragana"/>
  </si>
  <si>
    <r>
      <t>職場研修推進員研修</t>
    </r>
    <r>
      <rPr>
        <sz val="11"/>
        <color theme="1"/>
        <rFont val="ＭＳ Ｐゴシック"/>
      </rPr>
      <t>（効果的なOJT推進）</t>
    </r>
  </si>
  <si>
    <r>
      <t>主幹研修（中堅職員の役割と</t>
    </r>
    <r>
      <rPr>
        <sz val="11"/>
        <color theme="1"/>
        <rFont val="ＭＳ Ｐゴシック"/>
      </rPr>
      <t>対話力向上）</t>
    </r>
  </si>
  <si>
    <t>　 ただし、e-ラーニングの提案がある場合のみ変更可能です。</t>
    <rPh sb="14" eb="16">
      <t>ていあん</t>
    </rPh>
    <rPh sb="19" eb="21">
      <t>ばあい</t>
    </rPh>
    <rPh sb="23" eb="25">
      <t>へんこう</t>
    </rPh>
    <rPh sb="25" eb="27">
      <t>かのう</t>
    </rPh>
    <phoneticPr fontId="21" type="Hiragana"/>
  </si>
  <si>
    <r>
      <t>次世代リーダー育成</t>
    </r>
    <r>
      <rPr>
        <sz val="11"/>
        <color theme="1"/>
        <rFont val="ＭＳ Ｐゴシック"/>
      </rPr>
      <t>研修（求められる役割・能力）</t>
    </r>
  </si>
  <si>
    <r>
      <t>所属長２年目研修</t>
    </r>
    <r>
      <rPr>
        <sz val="11"/>
        <color theme="1"/>
        <rFont val="ＭＳ Ｐゴシック"/>
      </rPr>
      <t>（災害危機管理とリーダーシップ）</t>
    </r>
  </si>
  <si>
    <r>
      <t>人材育成力</t>
    </r>
    <r>
      <rPr>
        <sz val="11"/>
        <color theme="1"/>
        <rFont val="ＭＳ Ｐゴシック"/>
      </rPr>
      <t>　</t>
    </r>
    <r>
      <rPr>
        <sz val="8"/>
        <color theme="1"/>
        <rFont val="ＭＳ Ｐゴシック"/>
      </rPr>
      <t>※ステージ５と共通の研修</t>
    </r>
    <rPh sb="0" eb="2">
      <t>じんざい</t>
    </rPh>
    <rPh sb="2" eb="4">
      <t>いくせい</t>
    </rPh>
    <rPh sb="4" eb="5">
      <t>りょく</t>
    </rPh>
    <phoneticPr fontId="21" type="Hiragana"/>
  </si>
  <si>
    <r>
      <t>現場研修（地域の課題を五感で感じる</t>
    </r>
    <r>
      <rPr>
        <sz val="11"/>
        <color theme="1"/>
        <rFont val="ＭＳ Ｐゴシック"/>
      </rPr>
      <t>２日間）</t>
    </r>
  </si>
  <si>
    <r>
      <t>ステージ1
（主事・技師</t>
    </r>
    <r>
      <rPr>
        <sz val="11"/>
        <color theme="1"/>
        <rFont val="ＭＳ Ｐゴシック"/>
      </rPr>
      <t>等）</t>
    </r>
    <rPh sb="7" eb="9">
      <t>しゅじ</t>
    </rPh>
    <rPh sb="10" eb="12">
      <t>ぎし</t>
    </rPh>
    <phoneticPr fontId="21" type="Hiragana"/>
  </si>
  <si>
    <r>
      <t>ステージ2
（主査</t>
    </r>
    <r>
      <rPr>
        <sz val="11"/>
        <color theme="1"/>
        <rFont val="ＭＳ Ｐゴシック"/>
      </rPr>
      <t>等）</t>
    </r>
    <rPh sb="7" eb="9">
      <t>しゅさ</t>
    </rPh>
    <phoneticPr fontId="21" type="Hiragana"/>
  </si>
  <si>
    <r>
      <t>ステージ3
（主幹</t>
    </r>
    <r>
      <rPr>
        <sz val="11"/>
        <color theme="1"/>
        <rFont val="ＭＳ Ｐゴシック"/>
      </rPr>
      <t>等）</t>
    </r>
    <rPh sb="7" eb="9">
      <t>しゅかん</t>
    </rPh>
    <phoneticPr fontId="21" type="Hiragana"/>
  </si>
  <si>
    <r>
      <t>ステージ1　レベル
（主事・技師</t>
    </r>
    <r>
      <rPr>
        <sz val="11"/>
        <color theme="1"/>
        <rFont val="ＭＳ Ｐゴシック"/>
      </rPr>
      <t>等）</t>
    </r>
  </si>
  <si>
    <r>
      <t>ステージ3　レベル
（主幹</t>
    </r>
    <r>
      <rPr>
        <sz val="11"/>
        <color theme="1"/>
        <rFont val="ＭＳ Ｐゴシック"/>
      </rPr>
      <t>等）</t>
    </r>
    <rPh sb="11" eb="13">
      <t>しゅかん</t>
    </rPh>
    <phoneticPr fontId="21" type="Hiragana"/>
  </si>
  <si>
    <r>
      <t>２年目研修</t>
    </r>
    <r>
      <rPr>
        <sz val="11"/>
        <color theme="1"/>
        <rFont val="ＭＳ Ｐゴシック"/>
      </rPr>
      <t>（組織人としての成長と自己実現）</t>
    </r>
    <rPh sb="1" eb="3">
      <t>ねんめ</t>
    </rPh>
    <rPh sb="3" eb="5">
      <t>けんしゅう</t>
    </rPh>
    <phoneticPr fontId="21" type="Hiragana"/>
  </si>
  <si>
    <t>３年目研修（自治体法務入門）</t>
    <rPh sb="1" eb="3">
      <t>ねんめ</t>
    </rPh>
    <rPh sb="3" eb="5">
      <t>けんしゅう</t>
    </rPh>
    <rPh sb="6" eb="9">
      <t>じちたい</t>
    </rPh>
    <rPh sb="9" eb="11">
      <t>ほうむ</t>
    </rPh>
    <rPh sb="11" eb="13">
      <t>にゅうもん</t>
    </rPh>
    <phoneticPr fontId="21" type="Hiragana"/>
  </si>
  <si>
    <t>４年目研修（選択）</t>
    <rPh sb="1" eb="3">
      <t>ねんめ</t>
    </rPh>
    <rPh sb="3" eb="5">
      <t>けんしゅう</t>
    </rPh>
    <rPh sb="6" eb="8">
      <t>せんたく</t>
    </rPh>
    <phoneticPr fontId="21" type="Hiragana"/>
  </si>
  <si>
    <r>
      <t>主査３年目研修</t>
    </r>
    <r>
      <rPr>
        <sz val="11"/>
        <color theme="1"/>
        <rFont val="ＭＳ Ｐゴシック"/>
      </rPr>
      <t>（能力開発）</t>
    </r>
    <rPh sb="0" eb="2">
      <t>しゅさ</t>
    </rPh>
    <rPh sb="3" eb="5">
      <t>ねんめ</t>
    </rPh>
    <rPh sb="5" eb="7">
      <t>けんしゅう</t>
    </rPh>
    <rPh sb="8" eb="10">
      <t>のうりょく</t>
    </rPh>
    <rPh sb="10" eb="12">
      <t>かいはつ</t>
    </rPh>
    <phoneticPr fontId="21" type="Hiragana"/>
  </si>
  <si>
    <r>
      <t>ステージ7</t>
    </r>
    <r>
      <rPr>
        <sz val="11"/>
        <color theme="1"/>
        <rFont val="ＭＳ Ｐゴシック"/>
      </rPr>
      <t>・8（1等級）</t>
    </r>
    <rPh sb="9" eb="11">
      <t>とうきゅう</t>
    </rPh>
    <phoneticPr fontId="21" type="Hiragana"/>
  </si>
  <si>
    <t>【企画提案科目①】</t>
  </si>
  <si>
    <t>【企画提案科目②】</t>
  </si>
  <si>
    <t>【企画提案科目③】</t>
  </si>
  <si>
    <t>新規採用職員サポーター研修</t>
    <rPh sb="11" eb="13">
      <t>けんしゅう</t>
    </rPh>
    <phoneticPr fontId="21" type="Hiragana"/>
  </si>
  <si>
    <t>【企画提案科目⑤】</t>
  </si>
  <si>
    <t>【企画提案科目⑥】</t>
  </si>
  <si>
    <t>【企画提案科目⑦】</t>
  </si>
  <si>
    <t>【企画提案科目⑧】</t>
  </si>
  <si>
    <t>【企画提案科目⑩】</t>
  </si>
  <si>
    <t>【企画提案科目⑮】</t>
  </si>
  <si>
    <t>【企画提案科目⑯】</t>
  </si>
  <si>
    <t>【企画提案科目⑰】</t>
  </si>
  <si>
    <t>【企画提案科目⑱】</t>
  </si>
  <si>
    <t>【企画提案科目⑲】</t>
  </si>
  <si>
    <t>【企画提案科目㉑】</t>
  </si>
  <si>
    <t>【企画提案科目㉒】</t>
  </si>
  <si>
    <t>【企画提案科目㉚】</t>
  </si>
  <si>
    <t>【企画提案科目㉓】</t>
  </si>
  <si>
    <t>【企画提案科目㉕】</t>
  </si>
  <si>
    <t>【企画提案科目㉖】</t>
  </si>
  <si>
    <t>教材製作費</t>
    <rPh sb="0" eb="2">
      <t>きょうざい</t>
    </rPh>
    <rPh sb="2" eb="5">
      <t>せいさくひ</t>
    </rPh>
    <phoneticPr fontId="21" type="Hiragana"/>
  </si>
  <si>
    <t>システム利用料</t>
    <rPh sb="4" eb="7">
      <t>りようりょう</t>
    </rPh>
    <phoneticPr fontId="21" type="Hiragana"/>
  </si>
  <si>
    <t>受講料</t>
    <rPh sb="0" eb="3">
      <t>じゅこうりょう</t>
    </rPh>
    <phoneticPr fontId="21" type="Hiragana"/>
  </si>
  <si>
    <r>
      <t>※青色セル（教材製作費、システム利用料、受講料、</t>
    </r>
    <r>
      <rPr>
        <b/>
        <sz val="11"/>
        <color theme="1"/>
        <rFont val="ＭＳ Ｐゴシック"/>
      </rPr>
      <t>講師料、交通費、宿泊料（諸費込）、ﾃｷｽﾄ代等及び合計の列）の値は変更しないでください。</t>
    </r>
    <rPh sb="1" eb="3">
      <t>あおいろ</t>
    </rPh>
    <rPh sb="52" eb="53">
      <t>れつ</t>
    </rPh>
    <rPh sb="55" eb="56">
      <t>あたい</t>
    </rPh>
    <rPh sb="57" eb="59">
      <t>へんこう</t>
    </rPh>
    <phoneticPr fontId="21" type="Hiragana"/>
  </si>
  <si>
    <r>
      <t>　・庁内</t>
    </r>
    <r>
      <rPr>
        <sz val="10.5"/>
        <color theme="1"/>
        <rFont val="ＭＳ 明朝"/>
      </rPr>
      <t>（県職員）講師による研修及び指名講師研修は、計上しないでください。</t>
    </r>
    <rPh sb="2" eb="4">
      <t>チョウナイ</t>
    </rPh>
    <rPh sb="5" eb="8">
      <t>ケンショクイン</t>
    </rPh>
    <rPh sb="9" eb="11">
      <t>コウシ</t>
    </rPh>
    <rPh sb="14" eb="16">
      <t>ケンシュウ</t>
    </rPh>
    <rPh sb="16" eb="17">
      <t>オヨ</t>
    </rPh>
    <rPh sb="18" eb="20">
      <t>シメイ</t>
    </rPh>
    <rPh sb="20" eb="22">
      <t>コウシ</t>
    </rPh>
    <rPh sb="22" eb="24">
      <t>ケンシュウ</t>
    </rPh>
    <rPh sb="26" eb="28">
      <t>ケイジョウ</t>
    </rPh>
    <phoneticPr fontId="21"/>
  </si>
  <si>
    <t>令和９年４月～令和10年３月の経費</t>
  </si>
  <si>
    <t>エ　令和９年４月～令和10年３月の経費内訳</t>
    <rPh sb="17" eb="19">
      <t>ケイヒ</t>
    </rPh>
    <rPh sb="19" eb="21">
      <t>ウチワケ</t>
    </rPh>
    <phoneticPr fontId="21"/>
  </si>
  <si>
    <t>オ　令和10年４月～令和11年２月の経費内訳</t>
    <rPh sb="18" eb="20">
      <t>ケイヒ</t>
    </rPh>
    <rPh sb="20" eb="22">
      <t>ウチワケ</t>
    </rPh>
    <phoneticPr fontId="21"/>
  </si>
  <si>
    <t>No.20はコーディネーターの宿泊費等の経費を記載⇒</t>
    <rPh sb="15" eb="17">
      <t>しゅくはく</t>
    </rPh>
    <rPh sb="17" eb="18">
      <t>ひ</t>
    </rPh>
    <rPh sb="18" eb="19">
      <t>とう</t>
    </rPh>
    <rPh sb="20" eb="22">
      <t>けいひ</t>
    </rPh>
    <rPh sb="23" eb="25">
      <t>きさい</t>
    </rPh>
    <phoneticPr fontId="21" type="Hiragana"/>
  </si>
  <si>
    <t>多様な人材マネジメント研修</t>
    <rPh sb="0" eb="2">
      <t>たよう</t>
    </rPh>
    <rPh sb="3" eb="5">
      <t>じんざい</t>
    </rPh>
    <phoneticPr fontId="21" type="Hiragana"/>
  </si>
  <si>
    <t>【企画提案科目㉙】</t>
  </si>
  <si>
    <t>【企画提案科目㉛】</t>
  </si>
  <si>
    <t>多様な人材活躍推進研修</t>
    <rPh sb="0" eb="2">
      <t>たよう</t>
    </rPh>
    <rPh sb="3" eb="5">
      <t>じんざい</t>
    </rPh>
    <rPh sb="9" eb="11">
      <t>けんしゅう</t>
    </rPh>
    <phoneticPr fontId="2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</si>
</sst>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;&quot;△ &quot;#,##0"/>
    <numFmt numFmtId="177" formatCode="#,##0.0&quot;日&quot;"/>
    <numFmt numFmtId="178" formatCode="#,##0.0&quot;h&quot;"/>
    <numFmt numFmtId="179" formatCode="#,##0&quot;回&quot;"/>
    <numFmt numFmtId="180" formatCode="#,##0&quot;人&quot;"/>
    <numFmt numFmtId="181" formatCode="#,##0.0;[Red]\-#,##0.0"/>
    <numFmt numFmtId="182" formatCode="#,##0&quot;円&quot;"/>
  </numFmts>
  <fonts count="50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2"/>
      <color auto="1"/>
      <name val="ＭＳ 明朝"/>
    </font>
    <font>
      <sz val="11"/>
      <color theme="1"/>
      <name val="ＭＳ Ｐゴシック"/>
      <scheme val="minor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4"/>
      <color auto="1"/>
      <name val="ＭＳ Ｐゴシック"/>
    </font>
    <font>
      <b/>
      <sz val="10"/>
      <color auto="1"/>
      <name val="ＭＳ Ｐゴシック"/>
    </font>
    <font>
      <sz val="10"/>
      <color auto="1"/>
      <name val="ＭＳ Ｐ明朝"/>
      <family val="1"/>
    </font>
    <font>
      <sz val="10"/>
      <color auto="1"/>
      <name val="ＭＳ Ｐゴシック"/>
    </font>
    <font>
      <b/>
      <sz val="11"/>
      <color auto="1"/>
      <name val="ＭＳ Ｐゴシック"/>
      <family val="3"/>
    </font>
    <font>
      <sz val="9"/>
      <color auto="1"/>
      <name val="ＭＳ Ｐゴシック"/>
    </font>
    <font>
      <sz val="12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b/>
      <sz val="12"/>
      <color auto="1"/>
      <name val="ＭＳ Ｐ明朝"/>
      <family val="1"/>
    </font>
    <font>
      <sz val="9"/>
      <color auto="1"/>
      <name val="ＭＳ Ｐ明朝"/>
      <family val="1"/>
    </font>
    <font>
      <b/>
      <sz val="10"/>
      <color auto="1"/>
      <name val="ＭＳ Ｐ明朝"/>
      <family val="1"/>
    </font>
    <font>
      <b/>
      <sz val="18"/>
      <color theme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</font>
    <font>
      <sz val="14"/>
      <color theme="1"/>
      <name val="ＭＳ Ｐゴシック"/>
    </font>
    <font>
      <b/>
      <sz val="14"/>
      <color theme="1"/>
      <name val="ＭＳ Ｐゴシック"/>
    </font>
    <font>
      <b/>
      <sz val="8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8"/>
      <color theme="1"/>
      <name val="ＭＳ Ｐゴシック"/>
      <family val="3"/>
      <scheme val="minor"/>
    </font>
    <font>
      <sz val="10.5"/>
      <color auto="1"/>
      <name val="ＭＳ ゴシック"/>
      <family val="3"/>
    </font>
    <font>
      <sz val="10"/>
      <color auto="1"/>
      <name val="HGP創英角ｺﾞｼｯｸUB"/>
    </font>
    <font>
      <sz val="14"/>
      <color auto="1"/>
      <name val="ＭＳ ゴシック"/>
      <family val="3"/>
    </font>
    <font>
      <sz val="10.5"/>
      <color auto="1"/>
      <name val="ＭＳ 明朝"/>
      <family val="1"/>
    </font>
    <font>
      <sz val="10.5"/>
      <color theme="1"/>
      <name val="ＭＳ 明朝"/>
      <family val="1"/>
    </font>
    <font>
      <sz val="16"/>
      <color auto="1"/>
      <name val="HGP創英角ｺﾞｼｯｸUB"/>
    </font>
    <font>
      <sz val="12"/>
      <color auto="1"/>
      <name val="HGP創英角ｺﾞｼｯｸUB"/>
    </font>
    <font>
      <sz val="11"/>
      <color indexed="52"/>
      <name val="ＭＳ Ｐゴシック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2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11" fillId="0" borderId="0"/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3" fontId="0" fillId="0" borderId="0" xfId="0" applyNumberFormat="1" applyFont="1" applyAlignment="1">
      <alignment vertical="center"/>
    </xf>
    <xf numFmtId="3" fontId="22" fillId="0" borderId="0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3" fontId="24" fillId="0" borderId="11" xfId="0" applyNumberFormat="1" applyFont="1" applyBorder="1" applyAlignment="1">
      <alignment horizontal="left" vertical="center"/>
    </xf>
    <xf numFmtId="3" fontId="24" fillId="24" borderId="12" xfId="0" applyNumberFormat="1" applyFont="1" applyFill="1" applyBorder="1" applyAlignment="1">
      <alignment horizontal="right" vertical="center"/>
    </xf>
    <xf numFmtId="3" fontId="0" fillId="24" borderId="0" xfId="0" applyNumberFormat="1" applyFont="1" applyFill="1" applyAlignment="1">
      <alignment horizontal="right" vertical="center"/>
    </xf>
    <xf numFmtId="3" fontId="23" fillId="0" borderId="10" xfId="0" applyNumberFormat="1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right" vertical="center" wrapText="1"/>
    </xf>
    <xf numFmtId="3" fontId="25" fillId="0" borderId="14" xfId="0" applyNumberFormat="1" applyFont="1" applyBorder="1" applyAlignment="1">
      <alignment horizontal="right" vertical="center" wrapText="1"/>
    </xf>
    <xf numFmtId="3" fontId="24" fillId="0" borderId="14" xfId="0" applyNumberFormat="1" applyFont="1" applyFill="1" applyBorder="1" applyAlignment="1">
      <alignment vertical="center"/>
    </xf>
    <xf numFmtId="3" fontId="24" fillId="24" borderId="15" xfId="0" applyNumberFormat="1" applyFont="1" applyFill="1" applyBorder="1" applyAlignment="1">
      <alignment vertical="center"/>
    </xf>
    <xf numFmtId="3" fontId="0" fillId="24" borderId="0" xfId="0" applyNumberFormat="1" applyFont="1" applyFill="1" applyAlignment="1">
      <alignment vertical="center"/>
    </xf>
    <xf numFmtId="3" fontId="26" fillId="0" borderId="10" xfId="0" applyNumberFormat="1" applyFont="1" applyBorder="1" applyAlignment="1">
      <alignment horizontal="center" vertical="center"/>
    </xf>
    <xf numFmtId="3" fontId="25" fillId="0" borderId="13" xfId="0" applyNumberFormat="1" applyFont="1" applyBorder="1" applyAlignment="1">
      <alignment horizontal="right" vertical="center"/>
    </xf>
    <xf numFmtId="3" fontId="25" fillId="0" borderId="14" xfId="0" applyNumberFormat="1" applyFont="1" applyBorder="1" applyAlignment="1">
      <alignment horizontal="right" vertical="center"/>
    </xf>
    <xf numFmtId="176" fontId="25" fillId="0" borderId="13" xfId="0" applyNumberFormat="1" applyFont="1" applyBorder="1" applyAlignment="1">
      <alignment horizontal="right" vertical="center"/>
    </xf>
    <xf numFmtId="176" fontId="25" fillId="0" borderId="14" xfId="0" applyNumberFormat="1" applyFont="1" applyBorder="1" applyAlignment="1">
      <alignment horizontal="right" vertical="center"/>
    </xf>
    <xf numFmtId="176" fontId="24" fillId="0" borderId="14" xfId="0" applyNumberFormat="1" applyFont="1" applyFill="1" applyBorder="1" applyAlignment="1">
      <alignment vertical="center"/>
    </xf>
    <xf numFmtId="176" fontId="24" fillId="24" borderId="15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24" borderId="0" xfId="0" applyNumberFormat="1" applyFont="1" applyFill="1" applyAlignment="1">
      <alignment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vertical="center" wrapText="1"/>
    </xf>
    <xf numFmtId="3" fontId="24" fillId="0" borderId="17" xfId="0" applyNumberFormat="1" applyFont="1" applyFill="1" applyBorder="1" applyAlignment="1">
      <alignment horizontal="left" vertical="center" wrapText="1"/>
    </xf>
    <xf numFmtId="3" fontId="24" fillId="0" borderId="18" xfId="0" applyNumberFormat="1" applyFont="1" applyFill="1" applyBorder="1" applyAlignment="1">
      <alignment horizontal="left" vertical="center" wrapText="1"/>
    </xf>
    <xf numFmtId="3" fontId="24" fillId="0" borderId="19" xfId="0" applyNumberFormat="1" applyFont="1" applyFill="1" applyBorder="1" applyAlignment="1">
      <alignment horizontal="left" vertical="center" wrapText="1"/>
    </xf>
    <xf numFmtId="3" fontId="24" fillId="24" borderId="12" xfId="0" applyNumberFormat="1" applyFont="1" applyFill="1" applyBorder="1" applyAlignment="1">
      <alignment vertical="center"/>
    </xf>
    <xf numFmtId="3" fontId="24" fillId="0" borderId="11" xfId="0" applyNumberFormat="1" applyFont="1" applyFill="1" applyBorder="1" applyAlignment="1">
      <alignment vertical="center"/>
    </xf>
    <xf numFmtId="3" fontId="22" fillId="0" borderId="0" xfId="0" applyNumberFormat="1" applyFont="1" applyAlignment="1">
      <alignment vertical="top"/>
    </xf>
    <xf numFmtId="3" fontId="27" fillId="0" borderId="0" xfId="0" applyNumberFormat="1" applyFont="1" applyAlignment="1">
      <alignment horizontal="center" vertical="top" wrapText="1"/>
    </xf>
    <xf numFmtId="3" fontId="24" fillId="0" borderId="2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top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22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24" fillId="0" borderId="24" xfId="0" applyNumberFormat="1" applyFont="1" applyBorder="1" applyAlignment="1">
      <alignment horizontal="left" vertical="center"/>
    </xf>
    <xf numFmtId="3" fontId="24" fillId="0" borderId="25" xfId="0" applyNumberFormat="1" applyFont="1" applyBorder="1" applyAlignment="1">
      <alignment horizontal="left" vertical="center"/>
    </xf>
    <xf numFmtId="3" fontId="24" fillId="0" borderId="26" xfId="0" applyNumberFormat="1" applyFont="1" applyBorder="1" applyAlignment="1">
      <alignment horizontal="left" vertical="center"/>
    </xf>
    <xf numFmtId="3" fontId="23" fillId="0" borderId="0" xfId="0" applyNumberFormat="1" applyFont="1" applyAlignment="1">
      <alignment horizontal="center" vertical="center" wrapText="1"/>
    </xf>
    <xf numFmtId="3" fontId="24" fillId="0" borderId="27" xfId="0" applyNumberFormat="1" applyFont="1" applyFill="1" applyBorder="1" applyAlignment="1">
      <alignment vertical="center"/>
    </xf>
    <xf numFmtId="3" fontId="24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3" fontId="24" fillId="0" borderId="30" xfId="0" applyNumberFormat="1" applyFont="1" applyFill="1" applyBorder="1" applyAlignment="1">
      <alignment vertical="center"/>
    </xf>
    <xf numFmtId="3" fontId="24" fillId="0" borderId="31" xfId="0" applyNumberFormat="1" applyFont="1" applyFill="1" applyBorder="1" applyAlignment="1">
      <alignment vertical="center"/>
    </xf>
    <xf numFmtId="3" fontId="24" fillId="0" borderId="32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3" fontId="28" fillId="0" borderId="0" xfId="0" applyNumberFormat="1" applyFont="1" applyBorder="1" applyAlignment="1">
      <alignment horizontal="left" vertical="center"/>
    </xf>
    <xf numFmtId="3" fontId="28" fillId="7" borderId="33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left" vertical="center"/>
    </xf>
    <xf numFmtId="3" fontId="28" fillId="7" borderId="34" xfId="0" applyNumberFormat="1" applyFont="1" applyFill="1" applyBorder="1" applyAlignment="1">
      <alignment horizontal="center" vertical="center"/>
    </xf>
    <xf numFmtId="3" fontId="29" fillId="0" borderId="35" xfId="0" applyNumberFormat="1" applyFont="1" applyBorder="1" applyAlignment="1">
      <alignment horizontal="left" vertical="center" wrapText="1"/>
    </xf>
    <xf numFmtId="3" fontId="29" fillId="0" borderId="36" xfId="0" applyNumberFormat="1" applyFont="1" applyBorder="1" applyAlignment="1">
      <alignment horizontal="left" vertical="center" wrapText="1"/>
    </xf>
    <xf numFmtId="3" fontId="29" fillId="0" borderId="37" xfId="0" applyNumberFormat="1" applyFont="1" applyBorder="1" applyAlignment="1">
      <alignment horizontal="left" vertical="center" wrapText="1"/>
    </xf>
    <xf numFmtId="3" fontId="28" fillId="0" borderId="38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center" vertical="center" wrapText="1"/>
    </xf>
    <xf numFmtId="3" fontId="30" fillId="0" borderId="40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3" fontId="29" fillId="0" borderId="41" xfId="0" applyNumberFormat="1" applyFont="1" applyBorder="1" applyAlignment="1">
      <alignment horizontal="left" vertical="center"/>
    </xf>
    <xf numFmtId="3" fontId="28" fillId="7" borderId="42" xfId="0" applyNumberFormat="1" applyFont="1" applyFill="1" applyBorder="1" applyAlignment="1">
      <alignment horizontal="center" vertical="center"/>
    </xf>
    <xf numFmtId="3" fontId="29" fillId="0" borderId="43" xfId="0" applyNumberFormat="1" applyFont="1" applyBorder="1" applyAlignment="1">
      <alignment horizontal="left" vertical="center" wrapText="1"/>
    </xf>
    <xf numFmtId="3" fontId="29" fillId="0" borderId="44" xfId="0" applyNumberFormat="1" applyFont="1" applyBorder="1" applyAlignment="1">
      <alignment horizontal="left" vertical="center" wrapText="1"/>
    </xf>
    <xf numFmtId="3" fontId="29" fillId="0" borderId="45" xfId="0" applyNumberFormat="1" applyFont="1" applyBorder="1" applyAlignment="1">
      <alignment horizontal="left" vertical="center" wrapText="1"/>
    </xf>
    <xf numFmtId="3" fontId="28" fillId="0" borderId="46" xfId="0" applyNumberFormat="1" applyFont="1" applyBorder="1" applyAlignment="1">
      <alignment horizontal="center" vertical="center"/>
    </xf>
    <xf numFmtId="3" fontId="28" fillId="0" borderId="47" xfId="0" applyNumberFormat="1" applyFont="1" applyBorder="1" applyAlignment="1">
      <alignment horizontal="center" vertical="center" wrapText="1"/>
    </xf>
    <xf numFmtId="3" fontId="30" fillId="0" borderId="48" xfId="0" applyNumberFormat="1" applyFont="1" applyBorder="1" applyAlignment="1">
      <alignment horizontal="center" vertical="center"/>
    </xf>
    <xf numFmtId="3" fontId="29" fillId="0" borderId="49" xfId="0" applyNumberFormat="1" applyFont="1" applyBorder="1" applyAlignment="1">
      <alignment horizontal="left" vertical="center"/>
    </xf>
    <xf numFmtId="3" fontId="28" fillId="7" borderId="50" xfId="0" applyNumberFormat="1" applyFont="1" applyFill="1" applyBorder="1" applyAlignment="1">
      <alignment horizontal="center" vertical="center" wrapText="1"/>
    </xf>
    <xf numFmtId="38" fontId="29" fillId="0" borderId="51" xfId="47" applyFont="1" applyFill="1" applyBorder="1" applyAlignment="1">
      <alignment horizontal="right" vertical="center"/>
    </xf>
    <xf numFmtId="38" fontId="29" fillId="0" borderId="25" xfId="47" applyFont="1" applyFill="1" applyBorder="1" applyAlignment="1">
      <alignment horizontal="right" vertical="center"/>
    </xf>
    <xf numFmtId="38" fontId="29" fillId="0" borderId="52" xfId="47" applyFont="1" applyFill="1" applyBorder="1" applyAlignment="1">
      <alignment horizontal="right" vertical="center"/>
    </xf>
    <xf numFmtId="38" fontId="31" fillId="0" borderId="53" xfId="47" applyFont="1" applyBorder="1" applyAlignment="1">
      <alignment vertical="center"/>
    </xf>
    <xf numFmtId="38" fontId="31" fillId="0" borderId="54" xfId="47" applyFont="1" applyBorder="1" applyAlignment="1">
      <alignment vertical="center"/>
    </xf>
    <xf numFmtId="38" fontId="30" fillId="0" borderId="55" xfId="47" applyFont="1" applyBorder="1" applyAlignment="1">
      <alignment vertical="center"/>
    </xf>
    <xf numFmtId="3" fontId="28" fillId="7" borderId="56" xfId="0" applyNumberFormat="1" applyFont="1" applyFill="1" applyBorder="1" applyAlignment="1">
      <alignment horizontal="center" vertical="center" wrapText="1"/>
    </xf>
    <xf numFmtId="38" fontId="29" fillId="0" borderId="57" xfId="47" applyFont="1" applyFill="1" applyBorder="1" applyAlignment="1">
      <alignment horizontal="right" vertical="center"/>
    </xf>
    <xf numFmtId="38" fontId="29" fillId="0" borderId="58" xfId="47" applyFont="1" applyFill="1" applyBorder="1" applyAlignment="1">
      <alignment horizontal="right" vertical="center"/>
    </xf>
    <xf numFmtId="38" fontId="29" fillId="0" borderId="59" xfId="47" applyFont="1" applyFill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9" fillId="0" borderId="60" xfId="0" applyNumberFormat="1" applyFont="1" applyBorder="1" applyAlignment="1">
      <alignment horizontal="left" vertical="center"/>
    </xf>
    <xf numFmtId="3" fontId="28" fillId="7" borderId="20" xfId="0" applyNumberFormat="1" applyFont="1" applyFill="1" applyBorder="1" applyAlignment="1">
      <alignment horizontal="center" vertical="center" wrapText="1"/>
    </xf>
    <xf numFmtId="38" fontId="29" fillId="0" borderId="61" xfId="47" applyFont="1" applyFill="1" applyBorder="1" applyAlignment="1">
      <alignment horizontal="right" vertical="center"/>
    </xf>
    <xf numFmtId="38" fontId="29" fillId="0" borderId="14" xfId="47" applyFont="1" applyFill="1" applyBorder="1" applyAlignment="1">
      <alignment horizontal="right" vertical="center"/>
    </xf>
    <xf numFmtId="38" fontId="29" fillId="0" borderId="62" xfId="47" applyFont="1" applyFill="1" applyBorder="1" applyAlignment="1">
      <alignment horizontal="right" vertical="center"/>
    </xf>
    <xf numFmtId="38" fontId="31" fillId="0" borderId="63" xfId="47" applyFont="1" applyBorder="1" applyAlignment="1">
      <alignment vertical="center"/>
    </xf>
    <xf numFmtId="38" fontId="31" fillId="0" borderId="64" xfId="47" applyFont="1" applyBorder="1" applyAlignment="1">
      <alignment vertical="center"/>
    </xf>
    <xf numFmtId="38" fontId="30" fillId="0" borderId="65" xfId="47" applyFont="1" applyBorder="1" applyAlignment="1">
      <alignment vertical="center"/>
    </xf>
    <xf numFmtId="3" fontId="0" fillId="0" borderId="66" xfId="0" applyNumberFormat="1" applyFont="1" applyBorder="1" applyAlignment="1">
      <alignment horizontal="left" vertical="center" shrinkToFit="1"/>
    </xf>
    <xf numFmtId="3" fontId="0" fillId="7" borderId="34" xfId="0" applyNumberFormat="1" applyFont="1" applyFill="1" applyBorder="1" applyAlignment="1">
      <alignment horizontal="center" vertical="center"/>
    </xf>
    <xf numFmtId="3" fontId="0" fillId="0" borderId="67" xfId="0" applyNumberFormat="1" applyFont="1" applyBorder="1" applyAlignment="1">
      <alignment horizontal="center" vertical="center" wrapText="1"/>
    </xf>
    <xf numFmtId="3" fontId="0" fillId="0" borderId="68" xfId="0" applyNumberFormat="1" applyFont="1" applyBorder="1" applyAlignment="1">
      <alignment horizontal="center" vertical="center" wrapText="1"/>
    </xf>
    <xf numFmtId="3" fontId="0" fillId="0" borderId="68" xfId="0" applyNumberFormat="1" applyFont="1" applyBorder="1" applyAlignment="1">
      <alignment horizontal="center" vertical="center"/>
    </xf>
    <xf numFmtId="3" fontId="0" fillId="0" borderId="69" xfId="0" applyNumberFormat="1" applyFont="1" applyBorder="1" applyAlignment="1">
      <alignment horizontal="center" vertical="center"/>
    </xf>
    <xf numFmtId="3" fontId="0" fillId="0" borderId="70" xfId="0" applyNumberFormat="1" applyFont="1" applyBorder="1" applyAlignment="1">
      <alignment horizontal="center" vertical="center" wrapText="1"/>
    </xf>
    <xf numFmtId="3" fontId="0" fillId="0" borderId="71" xfId="0" applyNumberFormat="1" applyFont="1" applyBorder="1" applyAlignment="1">
      <alignment horizontal="center" vertical="center"/>
    </xf>
    <xf numFmtId="3" fontId="0" fillId="0" borderId="69" xfId="0" applyNumberFormat="1" applyFont="1" applyBorder="1" applyAlignment="1">
      <alignment horizontal="center" vertical="center" wrapText="1"/>
    </xf>
    <xf numFmtId="3" fontId="0" fillId="0" borderId="72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 wrapText="1"/>
    </xf>
    <xf numFmtId="3" fontId="26" fillId="0" borderId="40" xfId="0" applyNumberFormat="1" applyFont="1" applyBorder="1" applyAlignment="1">
      <alignment horizontal="center" vertical="center"/>
    </xf>
    <xf numFmtId="3" fontId="0" fillId="7" borderId="56" xfId="0" applyNumberFormat="1" applyFont="1" applyFill="1" applyBorder="1" applyAlignment="1">
      <alignment horizontal="center" vertical="center"/>
    </xf>
    <xf numFmtId="3" fontId="24" fillId="0" borderId="73" xfId="0" applyNumberFormat="1" applyFont="1" applyBorder="1" applyAlignment="1">
      <alignment horizontal="left" vertical="center"/>
    </xf>
    <xf numFmtId="3" fontId="25" fillId="7" borderId="74" xfId="0" applyNumberFormat="1" applyFont="1" applyFill="1" applyBorder="1" applyAlignment="1">
      <alignment horizontal="center" vertical="center"/>
    </xf>
    <xf numFmtId="3" fontId="25" fillId="7" borderId="75" xfId="0" applyNumberFormat="1" applyFont="1" applyFill="1" applyBorder="1" applyAlignment="1">
      <alignment horizontal="center" vertical="center"/>
    </xf>
    <xf numFmtId="3" fontId="24" fillId="0" borderId="76" xfId="0" applyNumberFormat="1" applyFont="1" applyBorder="1" applyAlignment="1">
      <alignment horizontal="center" vertical="center" wrapText="1"/>
    </xf>
    <xf numFmtId="3" fontId="24" fillId="0" borderId="77" xfId="0" applyNumberFormat="1" applyFont="1" applyBorder="1" applyAlignment="1">
      <alignment horizontal="center" vertical="center" wrapText="1"/>
    </xf>
    <xf numFmtId="3" fontId="24" fillId="0" borderId="78" xfId="0" applyNumberFormat="1" applyFont="1" applyBorder="1" applyAlignment="1">
      <alignment horizontal="center" vertical="center" wrapText="1"/>
    </xf>
    <xf numFmtId="3" fontId="25" fillId="7" borderId="79" xfId="0" applyNumberFormat="1" applyFont="1" applyFill="1" applyBorder="1" applyAlignment="1">
      <alignment horizontal="center" vertical="center"/>
    </xf>
    <xf numFmtId="3" fontId="24" fillId="0" borderId="76" xfId="0" applyNumberFormat="1" applyFont="1" applyBorder="1" applyAlignment="1">
      <alignment horizontal="center" vertical="center"/>
    </xf>
    <xf numFmtId="3" fontId="24" fillId="0" borderId="77" xfId="0" applyNumberFormat="1" applyFont="1" applyBorder="1" applyAlignment="1">
      <alignment horizontal="center" vertical="center"/>
    </xf>
    <xf numFmtId="3" fontId="24" fillId="0" borderId="78" xfId="0" applyNumberFormat="1" applyFont="1" applyBorder="1" applyAlignment="1">
      <alignment horizontal="center" vertical="center"/>
    </xf>
    <xf numFmtId="3" fontId="25" fillId="7" borderId="80" xfId="0" applyNumberFormat="1" applyFont="1" applyFill="1" applyBorder="1" applyAlignment="1">
      <alignment horizontal="center" vertical="center"/>
    </xf>
    <xf numFmtId="3" fontId="32" fillId="0" borderId="25" xfId="0" applyNumberFormat="1" applyFont="1" applyBorder="1" applyAlignment="1">
      <alignment horizontal="left" vertical="center"/>
    </xf>
    <xf numFmtId="3" fontId="0" fillId="0" borderId="49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3" fontId="26" fillId="0" borderId="55" xfId="0" applyNumberFormat="1" applyFont="1" applyBorder="1" applyAlignment="1">
      <alignment horizontal="center" vertical="center"/>
    </xf>
    <xf numFmtId="3" fontId="0" fillId="7" borderId="81" xfId="0" applyNumberFormat="1" applyFont="1" applyFill="1" applyBorder="1" applyAlignment="1">
      <alignment horizontal="center" vertical="center" wrapText="1"/>
    </xf>
    <xf numFmtId="3" fontId="24" fillId="0" borderId="82" xfId="0" applyNumberFormat="1" applyFont="1" applyFill="1" applyBorder="1" applyAlignment="1">
      <alignment vertical="center"/>
    </xf>
    <xf numFmtId="3" fontId="24" fillId="0" borderId="83" xfId="0" applyNumberFormat="1" applyFont="1" applyFill="1" applyBorder="1" applyAlignment="1">
      <alignment vertical="center"/>
    </xf>
    <xf numFmtId="3" fontId="24" fillId="7" borderId="84" xfId="0" applyNumberFormat="1" applyFont="1" applyFill="1" applyBorder="1" applyAlignment="1">
      <alignment vertical="center"/>
    </xf>
    <xf numFmtId="3" fontId="24" fillId="0" borderId="85" xfId="0" applyNumberFormat="1" applyFont="1" applyFill="1" applyBorder="1" applyAlignment="1">
      <alignment vertical="center"/>
    </xf>
    <xf numFmtId="3" fontId="24" fillId="7" borderId="86" xfId="0" applyNumberFormat="1" applyFont="1" applyFill="1" applyBorder="1" applyAlignment="1">
      <alignment vertical="center"/>
    </xf>
    <xf numFmtId="3" fontId="24" fillId="0" borderId="87" xfId="0" applyNumberFormat="1" applyFont="1" applyBorder="1" applyAlignment="1">
      <alignment horizontal="center" vertical="center" wrapText="1"/>
    </xf>
    <xf numFmtId="3" fontId="24" fillId="0" borderId="88" xfId="0" applyNumberFormat="1" applyFont="1" applyBorder="1" applyAlignment="1">
      <alignment horizontal="center" vertical="center" wrapText="1"/>
    </xf>
    <xf numFmtId="3" fontId="24" fillId="0" borderId="89" xfId="0" applyNumberFormat="1" applyFont="1" applyBorder="1" applyAlignment="1">
      <alignment horizontal="center" vertical="center" wrapText="1"/>
    </xf>
    <xf numFmtId="3" fontId="24" fillId="0" borderId="87" xfId="0" applyNumberFormat="1" applyFont="1" applyBorder="1" applyAlignment="1">
      <alignment horizontal="center" vertical="center"/>
    </xf>
    <xf numFmtId="3" fontId="24" fillId="0" borderId="88" xfId="0" applyNumberFormat="1" applyFont="1" applyBorder="1" applyAlignment="1">
      <alignment horizontal="center" vertical="center"/>
    </xf>
    <xf numFmtId="3" fontId="24" fillId="0" borderId="89" xfId="0" applyNumberFormat="1" applyFont="1" applyBorder="1" applyAlignment="1">
      <alignment horizontal="center" vertical="center"/>
    </xf>
    <xf numFmtId="3" fontId="24" fillId="0" borderId="90" xfId="0" applyNumberFormat="1" applyFont="1" applyFill="1" applyBorder="1" applyAlignment="1">
      <alignment vertical="center"/>
    </xf>
    <xf numFmtId="3" fontId="0" fillId="7" borderId="81" xfId="0" applyNumberFormat="1" applyFont="1" applyFill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7" borderId="20" xfId="0" applyNumberFormat="1" applyFont="1" applyFill="1" applyBorder="1" applyAlignment="1">
      <alignment horizontal="center" vertical="center" wrapText="1"/>
    </xf>
    <xf numFmtId="3" fontId="24" fillId="0" borderId="91" xfId="0" applyNumberFormat="1" applyFont="1" applyFill="1" applyBorder="1" applyAlignment="1">
      <alignment vertical="center"/>
    </xf>
    <xf numFmtId="3" fontId="24" fillId="0" borderId="92" xfId="0" applyNumberFormat="1" applyFont="1" applyFill="1" applyBorder="1" applyAlignment="1">
      <alignment vertical="center"/>
    </xf>
    <xf numFmtId="3" fontId="33" fillId="7" borderId="93" xfId="0" applyNumberFormat="1" applyFont="1" applyFill="1" applyBorder="1" applyAlignment="1">
      <alignment vertical="center"/>
    </xf>
    <xf numFmtId="3" fontId="33" fillId="7" borderId="63" xfId="0" applyNumberFormat="1" applyFont="1" applyFill="1" applyBorder="1" applyAlignment="1">
      <alignment vertical="center"/>
    </xf>
    <xf numFmtId="3" fontId="24" fillId="0" borderId="94" xfId="0" applyNumberFormat="1" applyFont="1" applyBorder="1" applyAlignment="1">
      <alignment horizontal="center" vertical="center" wrapText="1"/>
    </xf>
    <xf numFmtId="3" fontId="24" fillId="0" borderId="95" xfId="0" applyNumberFormat="1" applyFont="1" applyBorder="1" applyAlignment="1">
      <alignment horizontal="center" vertical="center" wrapText="1"/>
    </xf>
    <xf numFmtId="3" fontId="24" fillId="0" borderId="96" xfId="0" applyNumberFormat="1" applyFont="1" applyBorder="1" applyAlignment="1">
      <alignment horizontal="center" vertical="center" wrapText="1"/>
    </xf>
    <xf numFmtId="3" fontId="24" fillId="0" borderId="94" xfId="0" applyNumberFormat="1" applyFont="1" applyBorder="1" applyAlignment="1">
      <alignment horizontal="center" vertical="center"/>
    </xf>
    <xf numFmtId="3" fontId="24" fillId="0" borderId="95" xfId="0" applyNumberFormat="1" applyFont="1" applyBorder="1" applyAlignment="1">
      <alignment horizontal="center" vertical="center"/>
    </xf>
    <xf numFmtId="3" fontId="24" fillId="0" borderId="96" xfId="0" applyNumberFormat="1" applyFont="1" applyBorder="1" applyAlignment="1">
      <alignment horizontal="center" vertical="center"/>
    </xf>
    <xf numFmtId="3" fontId="33" fillId="0" borderId="97" xfId="0" applyNumberFormat="1" applyFont="1" applyFill="1" applyBorder="1" applyAlignment="1">
      <alignment vertical="center"/>
    </xf>
    <xf numFmtId="3" fontId="33" fillId="0" borderId="98" xfId="0" applyNumberFormat="1" applyFont="1" applyFill="1" applyBorder="1" applyAlignment="1">
      <alignment vertical="center"/>
    </xf>
    <xf numFmtId="3" fontId="26" fillId="0" borderId="99" xfId="0" applyNumberFormat="1" applyFont="1" applyFill="1" applyBorder="1" applyAlignment="1">
      <alignment vertical="center"/>
    </xf>
    <xf numFmtId="3" fontId="28" fillId="0" borderId="66" xfId="0" applyNumberFormat="1" applyFont="1" applyBorder="1" applyAlignment="1">
      <alignment horizontal="left" vertical="center"/>
    </xf>
    <xf numFmtId="3" fontId="24" fillId="0" borderId="100" xfId="0" applyNumberFormat="1" applyFont="1" applyBorder="1" applyAlignment="1">
      <alignment vertical="center" wrapText="1"/>
    </xf>
    <xf numFmtId="3" fontId="24" fillId="0" borderId="101" xfId="0" applyNumberFormat="1" applyFont="1" applyBorder="1" applyAlignment="1">
      <alignment vertical="center" wrapText="1"/>
    </xf>
    <xf numFmtId="3" fontId="24" fillId="0" borderId="102" xfId="0" applyNumberFormat="1" applyFont="1" applyFill="1" applyBorder="1" applyAlignment="1">
      <alignment vertical="center"/>
    </xf>
    <xf numFmtId="3" fontId="24" fillId="0" borderId="98" xfId="0" applyNumberFormat="1" applyFont="1" applyFill="1" applyBorder="1" applyAlignment="1">
      <alignment vertical="center"/>
    </xf>
    <xf numFmtId="3" fontId="24" fillId="0" borderId="103" xfId="0" applyNumberFormat="1" applyFont="1" applyFill="1" applyBorder="1" applyAlignment="1">
      <alignment vertical="center"/>
    </xf>
    <xf numFmtId="3" fontId="24" fillId="0" borderId="104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24" fillId="0" borderId="101" xfId="0" applyNumberFormat="1" applyFont="1" applyBorder="1" applyAlignment="1">
      <alignment horizontal="left" vertical="center"/>
    </xf>
    <xf numFmtId="3" fontId="24" fillId="0" borderId="10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/>
    </xf>
    <xf numFmtId="178" fontId="12" fillId="0" borderId="0" xfId="33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80" fontId="12" fillId="0" borderId="0" xfId="0" applyNumberFormat="1" applyFont="1" applyAlignment="1">
      <alignment vertical="center"/>
    </xf>
    <xf numFmtId="0" fontId="12" fillId="0" borderId="0" xfId="0" applyFont="1">
      <alignment vertical="center"/>
    </xf>
    <xf numFmtId="0" fontId="34" fillId="0" borderId="0" xfId="0" applyFont="1" applyAlignment="1">
      <alignment vertical="center"/>
    </xf>
    <xf numFmtId="0" fontId="35" fillId="25" borderId="106" xfId="0" applyFont="1" applyFill="1" applyBorder="1" applyAlignment="1">
      <alignment horizontal="centerContinuous" vertical="center" shrinkToFit="1"/>
    </xf>
    <xf numFmtId="0" fontId="35" fillId="25" borderId="69" xfId="0" applyFont="1" applyFill="1" applyBorder="1" applyAlignment="1">
      <alignment horizontal="centerContinuous" vertical="center" shrinkToFi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shrinkToFit="1"/>
    </xf>
    <xf numFmtId="0" fontId="35" fillId="0" borderId="39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6" fillId="24" borderId="0" xfId="0" applyFont="1" applyFill="1" applyBorder="1" applyAlignment="1">
      <alignment vertical="center"/>
    </xf>
    <xf numFmtId="0" fontId="36" fillId="26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37" fillId="0" borderId="0" xfId="0" applyFont="1" applyAlignment="1">
      <alignment vertical="center"/>
    </xf>
    <xf numFmtId="0" fontId="35" fillId="25" borderId="50" xfId="0" applyFont="1" applyFill="1" applyBorder="1" applyAlignment="1">
      <alignment horizontal="center" vertical="center" shrinkToFit="1"/>
    </xf>
    <xf numFmtId="0" fontId="35" fillId="25" borderId="75" xfId="0" applyFont="1" applyFill="1" applyBorder="1" applyAlignment="1">
      <alignment horizontal="center" vertical="center" shrinkToFit="1"/>
    </xf>
    <xf numFmtId="0" fontId="12" fillId="0" borderId="33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 shrinkToFit="1"/>
    </xf>
    <xf numFmtId="0" fontId="12" fillId="0" borderId="100" xfId="0" applyFont="1" applyBorder="1" applyAlignment="1">
      <alignment horizontal="left" vertical="center"/>
    </xf>
    <xf numFmtId="0" fontId="12" fillId="0" borderId="10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 wrapText="1"/>
    </xf>
    <xf numFmtId="0" fontId="12" fillId="0" borderId="83" xfId="0" applyFont="1" applyBorder="1" applyAlignment="1">
      <alignment horizontal="left" vertical="center" wrapText="1"/>
    </xf>
    <xf numFmtId="0" fontId="12" fillId="0" borderId="86" xfId="0" applyFont="1" applyBorder="1" applyAlignment="1">
      <alignment horizontal="left" vertical="center" wrapText="1"/>
    </xf>
    <xf numFmtId="0" fontId="12" fillId="0" borderId="33" xfId="0" applyFont="1" applyBorder="1" applyAlignment="1">
      <alignment vertical="center" shrinkToFit="1"/>
    </xf>
    <xf numFmtId="0" fontId="12" fillId="0" borderId="83" xfId="0" applyFont="1" applyBorder="1" applyAlignment="1">
      <alignment horizontal="left" vertical="center"/>
    </xf>
    <xf numFmtId="0" fontId="12" fillId="0" borderId="86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 wrapText="1"/>
    </xf>
    <xf numFmtId="0" fontId="12" fillId="0" borderId="109" xfId="0" applyFont="1" applyBorder="1" applyAlignment="1">
      <alignment horizontal="left" vertical="center" wrapText="1"/>
    </xf>
    <xf numFmtId="0" fontId="12" fillId="0" borderId="75" xfId="0" applyFont="1" applyBorder="1" applyAlignment="1">
      <alignment horizontal="left" vertical="center" wrapText="1"/>
    </xf>
    <xf numFmtId="0" fontId="12" fillId="0" borderId="41" xfId="0" applyFont="1" applyBorder="1">
      <alignment vertical="center"/>
    </xf>
    <xf numFmtId="0" fontId="35" fillId="0" borderId="5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25" borderId="42" xfId="0" applyFont="1" applyFill="1" applyBorder="1" applyAlignment="1">
      <alignment horizontal="center" vertical="center" shrinkToFit="1"/>
    </xf>
    <xf numFmtId="0" fontId="35" fillId="25" borderId="46" xfId="0" applyFont="1" applyFill="1" applyBorder="1" applyAlignment="1">
      <alignment horizontal="center" vertical="center" shrinkToFit="1"/>
    </xf>
    <xf numFmtId="0" fontId="12" fillId="0" borderId="110" xfId="0" applyFont="1" applyBorder="1" applyAlignment="1">
      <alignment horizontal="left" vertical="center"/>
    </xf>
    <xf numFmtId="0" fontId="12" fillId="0" borderId="111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82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27" borderId="83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110" xfId="0" applyFont="1" applyBorder="1" applyAlignment="1">
      <alignment horizontal="left" vertical="center" wrapText="1"/>
    </xf>
    <xf numFmtId="0" fontId="12" fillId="0" borderId="111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6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24" borderId="0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39" fillId="25" borderId="81" xfId="0" applyFont="1" applyFill="1" applyBorder="1" applyAlignment="1">
      <alignment horizontal="center" vertical="center" shrinkToFit="1"/>
    </xf>
    <xf numFmtId="0" fontId="39" fillId="25" borderId="86" xfId="0" applyFont="1" applyFill="1" applyBorder="1" applyAlignment="1">
      <alignment horizontal="center" vertical="center" shrinkToFit="1"/>
    </xf>
    <xf numFmtId="0" fontId="12" fillId="28" borderId="82" xfId="0" applyFont="1" applyFill="1" applyBorder="1" applyAlignment="1">
      <alignment horizontal="center" vertical="center"/>
    </xf>
    <xf numFmtId="0" fontId="12" fillId="29" borderId="82" xfId="0" applyFont="1" applyFill="1" applyBorder="1" applyAlignment="1">
      <alignment horizontal="center" vertical="center"/>
    </xf>
    <xf numFmtId="0" fontId="12" fillId="28" borderId="33" xfId="0" applyFont="1" applyFill="1" applyBorder="1" applyAlignment="1">
      <alignment horizontal="center" vertical="center"/>
    </xf>
    <xf numFmtId="0" fontId="12" fillId="28" borderId="86" xfId="0" applyFont="1" applyFill="1" applyBorder="1" applyAlignment="1">
      <alignment horizontal="center" vertical="center"/>
    </xf>
    <xf numFmtId="0" fontId="12" fillId="30" borderId="33" xfId="0" applyFont="1" applyFill="1" applyBorder="1" applyAlignment="1">
      <alignment horizontal="center" vertical="center"/>
    </xf>
    <xf numFmtId="0" fontId="35" fillId="25" borderId="81" xfId="0" applyFont="1" applyFill="1" applyBorder="1" applyAlignment="1">
      <alignment horizontal="center" vertical="center" shrinkToFit="1"/>
    </xf>
    <xf numFmtId="0" fontId="35" fillId="25" borderId="86" xfId="0" applyFont="1" applyFill="1" applyBorder="1" applyAlignment="1">
      <alignment horizontal="center" vertical="center" shrinkToFit="1"/>
    </xf>
    <xf numFmtId="0" fontId="12" fillId="0" borderId="41" xfId="35" applyFont="1" applyBorder="1" applyAlignment="1">
      <alignment vertical="center" shrinkToFit="1"/>
    </xf>
    <xf numFmtId="0" fontId="12" fillId="0" borderId="100" xfId="35" applyFont="1" applyBorder="1" applyAlignment="1">
      <alignment horizontal="left" vertical="center" shrinkToFit="1"/>
    </xf>
    <xf numFmtId="0" fontId="12" fillId="0" borderId="75" xfId="35" applyFont="1" applyBorder="1" applyAlignment="1">
      <alignment horizontal="left" vertical="center" shrinkToFit="1"/>
    </xf>
    <xf numFmtId="0" fontId="12" fillId="0" borderId="109" xfId="35" applyFont="1" applyBorder="1" applyAlignment="1">
      <alignment horizontal="left" vertical="center" shrinkToFit="1"/>
    </xf>
    <xf numFmtId="0" fontId="12" fillId="0" borderId="82" xfId="35" applyFont="1" applyBorder="1" applyAlignment="1">
      <alignment horizontal="left" vertical="center" shrinkToFit="1"/>
    </xf>
    <xf numFmtId="0" fontId="12" fillId="0" borderId="83" xfId="35" applyFont="1" applyBorder="1" applyAlignment="1">
      <alignment horizontal="left" vertical="center" shrinkToFit="1"/>
    </xf>
    <xf numFmtId="0" fontId="12" fillId="28" borderId="100" xfId="35" applyFont="1" applyFill="1" applyBorder="1" applyAlignment="1">
      <alignment horizontal="left" vertical="center" shrinkToFit="1"/>
    </xf>
    <xf numFmtId="0" fontId="12" fillId="29" borderId="100" xfId="35" applyFont="1" applyFill="1" applyBorder="1" applyAlignment="1">
      <alignment horizontal="left" vertical="center" shrinkToFit="1"/>
    </xf>
    <xf numFmtId="0" fontId="12" fillId="28" borderId="41" xfId="35" applyFont="1" applyFill="1" applyBorder="1" applyAlignment="1">
      <alignment vertical="center" shrinkToFit="1"/>
    </xf>
    <xf numFmtId="0" fontId="12" fillId="28" borderId="75" xfId="35" applyFont="1" applyFill="1" applyBorder="1" applyAlignment="1">
      <alignment horizontal="left" vertical="center" shrinkToFit="1"/>
    </xf>
    <xf numFmtId="0" fontId="12" fillId="0" borderId="86" xfId="0" applyFont="1" applyBorder="1" applyAlignment="1">
      <alignment horizontal="left" vertical="center" shrinkToFit="1"/>
    </xf>
    <xf numFmtId="0" fontId="12" fillId="30" borderId="41" xfId="35" applyFont="1" applyFill="1" applyBorder="1" applyAlignment="1">
      <alignment vertical="center" shrinkToFit="1"/>
    </xf>
    <xf numFmtId="0" fontId="12" fillId="28" borderId="112" xfId="35" applyFont="1" applyFill="1" applyBorder="1" applyAlignment="1">
      <alignment vertical="center" shrinkToFit="1"/>
    </xf>
    <xf numFmtId="0" fontId="36" fillId="0" borderId="0" xfId="0" applyFont="1" applyBorder="1" applyAlignment="1">
      <alignment vertical="center" shrinkToFit="1"/>
    </xf>
    <xf numFmtId="0" fontId="36" fillId="24" borderId="0" xfId="0" applyFont="1" applyFill="1" applyBorder="1" applyAlignment="1">
      <alignment vertical="center" shrinkToFit="1"/>
    </xf>
    <xf numFmtId="0" fontId="36" fillId="26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shrinkToFit="1"/>
    </xf>
    <xf numFmtId="0" fontId="40" fillId="0" borderId="85" xfId="0" applyFont="1" applyBorder="1" applyAlignment="1">
      <alignment horizontal="center" vertical="center" shrinkToFit="1"/>
    </xf>
    <xf numFmtId="0" fontId="40" fillId="0" borderId="84" xfId="0" applyFont="1" applyBorder="1" applyAlignment="1">
      <alignment horizontal="center" vertical="center" shrinkToFit="1"/>
    </xf>
    <xf numFmtId="0" fontId="40" fillId="0" borderId="28" xfId="0" applyFont="1" applyBorder="1" applyAlignment="1">
      <alignment horizontal="center" vertical="center" shrinkToFit="1"/>
    </xf>
    <xf numFmtId="0" fontId="35" fillId="28" borderId="33" xfId="0" applyFont="1" applyFill="1" applyBorder="1" applyAlignment="1">
      <alignment horizontal="center" vertical="center" shrinkToFit="1"/>
    </xf>
    <xf numFmtId="0" fontId="12" fillId="30" borderId="33" xfId="0" applyFont="1" applyFill="1" applyBorder="1" applyAlignment="1">
      <alignment vertical="center" shrinkToFit="1"/>
    </xf>
    <xf numFmtId="0" fontId="35" fillId="28" borderId="82" xfId="0" applyFont="1" applyFill="1" applyBorder="1" applyAlignment="1">
      <alignment horizontal="center" vertical="center" shrinkToFit="1"/>
    </xf>
    <xf numFmtId="0" fontId="35" fillId="28" borderId="86" xfId="0" applyFont="1" applyFill="1" applyBorder="1" applyAlignment="1">
      <alignment horizontal="center" vertical="center" shrinkToFit="1"/>
    </xf>
    <xf numFmtId="0" fontId="40" fillId="0" borderId="82" xfId="0" applyFont="1" applyBorder="1" applyAlignment="1">
      <alignment horizontal="center" vertical="center" shrinkToFit="1"/>
    </xf>
    <xf numFmtId="0" fontId="40" fillId="0" borderId="86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12" fillId="30" borderId="33" xfId="0" applyFont="1" applyFill="1" applyBorder="1" applyAlignment="1">
      <alignment horizontal="center" vertical="center" shrinkToFit="1"/>
    </xf>
    <xf numFmtId="0" fontId="35" fillId="0" borderId="33" xfId="0" applyFont="1" applyBorder="1" applyAlignment="1">
      <alignment horizontal="center" vertical="center" shrinkToFit="1"/>
    </xf>
    <xf numFmtId="0" fontId="41" fillId="28" borderId="33" xfId="0" applyFont="1" applyFill="1" applyBorder="1" applyAlignment="1">
      <alignment horizontal="center" vertical="center"/>
    </xf>
    <xf numFmtId="38" fontId="12" fillId="0" borderId="0" xfId="47" applyFont="1" applyFill="1" applyBorder="1" applyAlignment="1">
      <alignment vertical="center"/>
    </xf>
    <xf numFmtId="38" fontId="36" fillId="24" borderId="0" xfId="33" applyFont="1" applyFill="1" applyBorder="1" applyAlignment="1">
      <alignment horizontal="center" vertical="center"/>
    </xf>
    <xf numFmtId="38" fontId="36" fillId="26" borderId="0" xfId="33" applyFont="1" applyFill="1" applyBorder="1" applyAlignment="1">
      <alignment horizontal="center" vertical="center"/>
    </xf>
    <xf numFmtId="38" fontId="12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77" fontId="35" fillId="25" borderId="81" xfId="0" applyNumberFormat="1" applyFont="1" applyFill="1" applyBorder="1" applyAlignment="1">
      <alignment horizontal="center" vertical="center" shrinkToFit="1"/>
    </xf>
    <xf numFmtId="177" fontId="35" fillId="25" borderId="86" xfId="0" applyNumberFormat="1" applyFont="1" applyFill="1" applyBorder="1" applyAlignment="1">
      <alignment horizontal="center" vertical="center" shrinkToFit="1"/>
    </xf>
    <xf numFmtId="177" fontId="12" fillId="0" borderId="33" xfId="35" applyNumberFormat="1" applyFont="1" applyBorder="1" applyAlignment="1">
      <alignment vertical="center" shrinkToFit="1"/>
    </xf>
    <xf numFmtId="177" fontId="12" fillId="0" borderId="85" xfId="35" applyNumberFormat="1" applyFont="1" applyBorder="1">
      <alignment vertical="center"/>
    </xf>
    <xf numFmtId="177" fontId="12" fillId="0" borderId="84" xfId="35" applyNumberFormat="1" applyFont="1" applyBorder="1">
      <alignment vertical="center"/>
    </xf>
    <xf numFmtId="177" fontId="12" fillId="0" borderId="85" xfId="33" applyNumberFormat="1" applyFont="1" applyFill="1" applyBorder="1" applyAlignment="1">
      <alignment horizontal="right" vertical="center"/>
    </xf>
    <xf numFmtId="177" fontId="12" fillId="0" borderId="28" xfId="33" applyNumberFormat="1" applyFont="1" applyFill="1" applyBorder="1" applyAlignment="1">
      <alignment horizontal="right" vertical="center"/>
    </xf>
    <xf numFmtId="177" fontId="12" fillId="0" borderId="28" xfId="33" applyNumberFormat="1" applyFont="1" applyFill="1" applyBorder="1" applyAlignment="1">
      <alignment vertical="center"/>
    </xf>
    <xf numFmtId="177" fontId="12" fillId="0" borderId="85" xfId="35" applyNumberFormat="1" applyFont="1" applyBorder="1" applyAlignment="1">
      <alignment vertical="center" shrinkToFit="1"/>
    </xf>
    <xf numFmtId="177" fontId="12" fillId="0" borderId="84" xfId="35" applyNumberFormat="1" applyFont="1" applyBorder="1" applyAlignment="1">
      <alignment vertical="center" shrinkToFit="1"/>
    </xf>
    <xf numFmtId="177" fontId="12" fillId="28" borderId="33" xfId="33" applyNumberFormat="1" applyFont="1" applyFill="1" applyBorder="1" applyAlignment="1">
      <alignment vertical="center" shrinkToFit="1"/>
    </xf>
    <xf numFmtId="177" fontId="12" fillId="28" borderId="82" xfId="33" applyNumberFormat="1" applyFont="1" applyFill="1" applyBorder="1" applyAlignment="1">
      <alignment horizontal="right" vertical="center" shrinkToFit="1"/>
    </xf>
    <xf numFmtId="177" fontId="12" fillId="28" borderId="86" xfId="33" applyNumberFormat="1" applyFont="1" applyFill="1" applyBorder="1" applyAlignment="1">
      <alignment horizontal="right" vertical="center" shrinkToFit="1"/>
    </xf>
    <xf numFmtId="177" fontId="12" fillId="0" borderId="33" xfId="33" applyNumberFormat="1" applyFont="1" applyFill="1" applyBorder="1" applyAlignment="1">
      <alignment horizontal="right" vertical="center" shrinkToFit="1"/>
    </xf>
    <xf numFmtId="177" fontId="12" fillId="30" borderId="33" xfId="35" applyNumberFormat="1" applyFont="1" applyFill="1" applyBorder="1" applyAlignment="1">
      <alignment vertical="center" shrinkToFit="1"/>
    </xf>
    <xf numFmtId="177" fontId="12" fillId="28" borderId="33" xfId="33" applyNumberFormat="1" applyFont="1" applyFill="1" applyBorder="1" applyAlignment="1">
      <alignment vertical="center"/>
    </xf>
    <xf numFmtId="177" fontId="12" fillId="0" borderId="47" xfId="33" applyNumberFormat="1" applyFont="1" applyFill="1" applyBorder="1" applyAlignment="1">
      <alignment vertical="center"/>
    </xf>
    <xf numFmtId="177" fontId="12" fillId="0" borderId="0" xfId="0" applyNumberFormat="1" applyFont="1">
      <alignment vertical="center"/>
    </xf>
    <xf numFmtId="177" fontId="36" fillId="0" borderId="0" xfId="0" applyNumberFormat="1" applyFont="1" applyBorder="1" applyAlignment="1">
      <alignment vertical="center"/>
    </xf>
    <xf numFmtId="177" fontId="36" fillId="24" borderId="0" xfId="0" applyNumberFormat="1" applyFont="1" applyFill="1" applyBorder="1" applyAlignment="1">
      <alignment vertical="center"/>
    </xf>
    <xf numFmtId="177" fontId="36" fillId="26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40" fillId="0" borderId="0" xfId="0" applyNumberFormat="1" applyFont="1" applyBorder="1" applyAlignment="1">
      <alignment horizontal="center" vertical="center"/>
    </xf>
    <xf numFmtId="178" fontId="35" fillId="25" borderId="81" xfId="33" applyNumberFormat="1" applyFont="1" applyFill="1" applyBorder="1" applyAlignment="1">
      <alignment horizontal="center" vertical="center" shrinkToFit="1"/>
    </xf>
    <xf numFmtId="178" fontId="35" fillId="25" borderId="86" xfId="33" applyNumberFormat="1" applyFont="1" applyFill="1" applyBorder="1" applyAlignment="1">
      <alignment horizontal="center" vertical="center" shrinkToFit="1"/>
    </xf>
    <xf numFmtId="178" fontId="12" fillId="0" borderId="33" xfId="33" applyNumberFormat="1" applyFont="1" applyFill="1" applyBorder="1" applyAlignment="1">
      <alignment vertical="center" shrinkToFit="1"/>
    </xf>
    <xf numFmtId="178" fontId="12" fillId="0" borderId="33" xfId="33" applyNumberFormat="1" applyFont="1" applyFill="1" applyBorder="1" applyAlignment="1">
      <alignment horizontal="right" vertical="center" shrinkToFit="1"/>
    </xf>
    <xf numFmtId="178" fontId="12" fillId="0" borderId="85" xfId="33" applyNumberFormat="1" applyFont="1" applyFill="1" applyBorder="1" applyAlignment="1">
      <alignment vertical="center"/>
    </xf>
    <xf numFmtId="178" fontId="12" fillId="0" borderId="84" xfId="33" applyNumberFormat="1" applyFont="1" applyFill="1" applyBorder="1" applyAlignment="1">
      <alignment vertical="center"/>
    </xf>
    <xf numFmtId="178" fontId="12" fillId="0" borderId="28" xfId="33" applyNumberFormat="1" applyFont="1" applyFill="1" applyBorder="1" applyAlignment="1">
      <alignment vertical="center"/>
    </xf>
    <xf numFmtId="178" fontId="12" fillId="0" borderId="85" xfId="33" applyNumberFormat="1" applyFont="1" applyFill="1" applyBorder="1" applyAlignment="1">
      <alignment vertical="center" shrinkToFit="1"/>
    </xf>
    <xf numFmtId="178" fontId="12" fillId="0" borderId="84" xfId="33" applyNumberFormat="1" applyFont="1" applyFill="1" applyBorder="1" applyAlignment="1">
      <alignment vertical="center" shrinkToFit="1"/>
    </xf>
    <xf numFmtId="178" fontId="12" fillId="0" borderId="82" xfId="33" applyNumberFormat="1" applyFont="1" applyFill="1" applyBorder="1" applyAlignment="1">
      <alignment vertical="center" shrinkToFit="1"/>
    </xf>
    <xf numFmtId="178" fontId="12" fillId="0" borderId="82" xfId="33" applyNumberFormat="1" applyFont="1" applyFill="1" applyBorder="1" applyAlignment="1">
      <alignment horizontal="right" vertical="center" shrinkToFit="1"/>
    </xf>
    <xf numFmtId="178" fontId="12" fillId="0" borderId="86" xfId="33" applyNumberFormat="1" applyFont="1" applyFill="1" applyBorder="1" applyAlignment="1">
      <alignment horizontal="right" vertical="center" shrinkToFit="1"/>
    </xf>
    <xf numFmtId="178" fontId="12" fillId="30" borderId="33" xfId="33" applyNumberFormat="1" applyFont="1" applyFill="1" applyBorder="1" applyAlignment="1">
      <alignment vertical="center" shrinkToFit="1"/>
    </xf>
    <xf numFmtId="178" fontId="12" fillId="28" borderId="33" xfId="33" applyNumberFormat="1" applyFont="1" applyFill="1" applyBorder="1" applyAlignment="1">
      <alignment vertical="center"/>
    </xf>
    <xf numFmtId="178" fontId="12" fillId="0" borderId="113" xfId="33" applyNumberFormat="1" applyFont="1" applyFill="1" applyBorder="1" applyAlignment="1">
      <alignment vertical="center"/>
    </xf>
    <xf numFmtId="181" fontId="12" fillId="0" borderId="0" xfId="47" applyNumberFormat="1" applyFont="1" applyAlignment="1">
      <alignment vertical="center"/>
    </xf>
    <xf numFmtId="178" fontId="12" fillId="0" borderId="0" xfId="33" applyNumberFormat="1" applyFont="1" applyBorder="1" applyAlignment="1">
      <alignment vertical="center"/>
    </xf>
    <xf numFmtId="179" fontId="35" fillId="25" borderId="81" xfId="0" applyNumberFormat="1" applyFont="1" applyFill="1" applyBorder="1" applyAlignment="1">
      <alignment horizontal="center" vertical="center" shrinkToFit="1"/>
    </xf>
    <xf numFmtId="179" fontId="35" fillId="25" borderId="86" xfId="0" applyNumberFormat="1" applyFont="1" applyFill="1" applyBorder="1" applyAlignment="1">
      <alignment horizontal="center" vertical="center" shrinkToFit="1"/>
    </xf>
    <xf numFmtId="179" fontId="12" fillId="0" borderId="33" xfId="33" applyNumberFormat="1" applyFont="1" applyFill="1" applyBorder="1" applyAlignment="1">
      <alignment vertical="center" shrinkToFit="1"/>
    </xf>
    <xf numFmtId="179" fontId="12" fillId="0" borderId="85" xfId="33" applyNumberFormat="1" applyFont="1" applyFill="1" applyBorder="1" applyAlignment="1">
      <alignment vertical="center"/>
    </xf>
    <xf numFmtId="179" fontId="12" fillId="0" borderId="84" xfId="33" applyNumberFormat="1" applyFont="1" applyFill="1" applyBorder="1" applyAlignment="1">
      <alignment vertical="center"/>
    </xf>
    <xf numFmtId="179" fontId="12" fillId="0" borderId="85" xfId="33" applyNumberFormat="1" applyFont="1" applyFill="1" applyBorder="1" applyAlignment="1">
      <alignment horizontal="right" vertical="center"/>
    </xf>
    <xf numFmtId="179" fontId="12" fillId="0" borderId="28" xfId="33" applyNumberFormat="1" applyFont="1" applyFill="1" applyBorder="1" applyAlignment="1">
      <alignment horizontal="right" vertical="center"/>
    </xf>
    <xf numFmtId="179" fontId="12" fillId="0" borderId="28" xfId="33" applyNumberFormat="1" applyFont="1" applyFill="1" applyBorder="1" applyAlignment="1">
      <alignment vertical="center"/>
    </xf>
    <xf numFmtId="179" fontId="12" fillId="0" borderId="85" xfId="33" applyNumberFormat="1" applyFont="1" applyFill="1" applyBorder="1" applyAlignment="1">
      <alignment vertical="center" shrinkToFit="1"/>
    </xf>
    <xf numFmtId="179" fontId="12" fillId="0" borderId="84" xfId="33" applyNumberFormat="1" applyFont="1" applyFill="1" applyBorder="1" applyAlignment="1">
      <alignment vertical="center" shrinkToFit="1"/>
    </xf>
    <xf numFmtId="179" fontId="12" fillId="0" borderId="82" xfId="33" applyNumberFormat="1" applyFont="1" applyFill="1" applyBorder="1" applyAlignment="1">
      <alignment vertical="center" shrinkToFit="1"/>
    </xf>
    <xf numFmtId="179" fontId="12" fillId="0" borderId="86" xfId="33" applyNumberFormat="1" applyFont="1" applyFill="1" applyBorder="1" applyAlignment="1">
      <alignment vertical="center" shrinkToFit="1"/>
    </xf>
    <xf numFmtId="179" fontId="12" fillId="0" borderId="33" xfId="33" applyNumberFormat="1" applyFont="1" applyFill="1" applyBorder="1" applyAlignment="1">
      <alignment horizontal="right" vertical="center" shrinkToFit="1"/>
    </xf>
    <xf numFmtId="179" fontId="12" fillId="0" borderId="82" xfId="33" applyNumberFormat="1" applyFont="1" applyFill="1" applyBorder="1" applyAlignment="1">
      <alignment horizontal="right" vertical="center" shrinkToFit="1"/>
    </xf>
    <xf numFmtId="179" fontId="12" fillId="0" borderId="86" xfId="33" applyNumberFormat="1" applyFont="1" applyFill="1" applyBorder="1" applyAlignment="1">
      <alignment horizontal="right" vertical="center" shrinkToFit="1"/>
    </xf>
    <xf numFmtId="179" fontId="12" fillId="30" borderId="33" xfId="33" applyNumberFormat="1" applyFont="1" applyFill="1" applyBorder="1" applyAlignment="1">
      <alignment vertical="center" shrinkToFit="1"/>
    </xf>
    <xf numFmtId="179" fontId="12" fillId="28" borderId="33" xfId="33" applyNumberFormat="1" applyFont="1" applyFill="1" applyBorder="1" applyAlignment="1">
      <alignment vertical="center"/>
    </xf>
    <xf numFmtId="179" fontId="12" fillId="0" borderId="113" xfId="33" applyNumberFormat="1" applyFont="1" applyFill="1" applyBorder="1" applyAlignment="1">
      <alignment vertical="center"/>
    </xf>
    <xf numFmtId="179" fontId="12" fillId="0" borderId="0" xfId="0" applyNumberFormat="1" applyFont="1">
      <alignment vertical="center"/>
    </xf>
    <xf numFmtId="178" fontId="35" fillId="25" borderId="81" xfId="33" applyNumberFormat="1" applyFont="1" applyFill="1" applyBorder="1" applyAlignment="1">
      <alignment horizontal="center" vertical="center" wrapText="1"/>
    </xf>
    <xf numFmtId="178" fontId="35" fillId="25" borderId="86" xfId="33" applyNumberFormat="1" applyFont="1" applyFill="1" applyBorder="1" applyAlignment="1">
      <alignment horizontal="center" vertical="center"/>
    </xf>
    <xf numFmtId="178" fontId="12" fillId="0" borderId="33" xfId="33" applyNumberFormat="1" applyFont="1" applyFill="1" applyBorder="1" applyAlignment="1">
      <alignment horizontal="center" vertical="center" shrinkToFit="1"/>
    </xf>
    <xf numFmtId="178" fontId="12" fillId="0" borderId="86" xfId="33" applyNumberFormat="1" applyFont="1" applyFill="1" applyBorder="1" applyAlignment="1">
      <alignment vertical="center" shrinkToFit="1"/>
    </xf>
    <xf numFmtId="178" fontId="12" fillId="0" borderId="0" xfId="0" applyNumberFormat="1" applyFont="1">
      <alignment vertical="center"/>
    </xf>
    <xf numFmtId="180" fontId="35" fillId="25" borderId="114" xfId="0" applyNumberFormat="1" applyFont="1" applyFill="1" applyBorder="1" applyAlignment="1">
      <alignment horizontal="center" vertical="center" wrapText="1"/>
    </xf>
    <xf numFmtId="180" fontId="35" fillId="25" borderId="115" xfId="0" applyNumberFormat="1" applyFont="1" applyFill="1" applyBorder="1" applyAlignment="1">
      <alignment horizontal="center" vertical="center"/>
    </xf>
    <xf numFmtId="180" fontId="12" fillId="0" borderId="41" xfId="33" applyNumberFormat="1" applyFont="1" applyFill="1" applyBorder="1" applyAlignment="1">
      <alignment vertical="center" shrinkToFit="1"/>
    </xf>
    <xf numFmtId="180" fontId="12" fillId="0" borderId="100" xfId="33" applyNumberFormat="1" applyFont="1" applyFill="1" applyBorder="1" applyAlignment="1">
      <alignment horizontal="right" vertical="center" shrinkToFit="1"/>
    </xf>
    <xf numFmtId="180" fontId="12" fillId="0" borderId="75" xfId="33" applyNumberFormat="1" applyFont="1" applyFill="1" applyBorder="1" applyAlignment="1">
      <alignment horizontal="right" vertical="center" shrinkToFit="1"/>
    </xf>
    <xf numFmtId="180" fontId="12" fillId="0" borderId="109" xfId="33" applyNumberFormat="1" applyFont="1" applyFill="1" applyBorder="1" applyAlignment="1">
      <alignment horizontal="right" vertical="center" shrinkToFit="1"/>
    </xf>
    <xf numFmtId="180" fontId="12" fillId="28" borderId="100" xfId="33" applyNumberFormat="1" applyFont="1" applyFill="1" applyBorder="1" applyAlignment="1">
      <alignment horizontal="right" vertical="center" shrinkToFit="1"/>
    </xf>
    <xf numFmtId="180" fontId="12" fillId="30" borderId="100" xfId="33" applyNumberFormat="1" applyFont="1" applyFill="1" applyBorder="1" applyAlignment="1">
      <alignment horizontal="right" vertical="center" shrinkToFit="1"/>
    </xf>
    <xf numFmtId="180" fontId="12" fillId="28" borderId="41" xfId="33" applyNumberFormat="1" applyFont="1" applyFill="1" applyBorder="1" applyAlignment="1">
      <alignment vertical="center" shrinkToFit="1"/>
    </xf>
    <xf numFmtId="180" fontId="12" fillId="28" borderId="100" xfId="33" applyNumberFormat="1" applyFont="1" applyFill="1" applyBorder="1" applyAlignment="1">
      <alignment vertical="center" shrinkToFit="1"/>
    </xf>
    <xf numFmtId="180" fontId="12" fillId="28" borderId="75" xfId="33" applyNumberFormat="1" applyFont="1" applyFill="1" applyBorder="1" applyAlignment="1">
      <alignment vertical="center" shrinkToFit="1"/>
    </xf>
    <xf numFmtId="180" fontId="12" fillId="0" borderId="41" xfId="33" applyNumberFormat="1" applyFont="1" applyFill="1" applyBorder="1" applyAlignment="1">
      <alignment horizontal="right" vertical="center" shrinkToFit="1"/>
    </xf>
    <xf numFmtId="180" fontId="12" fillId="30" borderId="41" xfId="33" applyNumberFormat="1" applyFont="1" applyFill="1" applyBorder="1" applyAlignment="1">
      <alignment vertical="center" shrinkToFit="1"/>
    </xf>
    <xf numFmtId="180" fontId="12" fillId="0" borderId="116" xfId="33" applyNumberFormat="1" applyFont="1" applyFill="1" applyBorder="1" applyAlignment="1">
      <alignment vertical="center" shrinkToFit="1"/>
    </xf>
    <xf numFmtId="180" fontId="12" fillId="0" borderId="0" xfId="0" applyNumberFormat="1" applyFont="1">
      <alignment vertical="center"/>
    </xf>
    <xf numFmtId="180" fontId="35" fillId="25" borderId="117" xfId="0" applyNumberFormat="1" applyFont="1" applyFill="1" applyBorder="1" applyAlignment="1">
      <alignment horizontal="center" vertical="center" shrinkToFit="1"/>
    </xf>
    <xf numFmtId="180" fontId="35" fillId="25" borderId="118" xfId="0" applyNumberFormat="1" applyFont="1" applyFill="1" applyBorder="1" applyAlignment="1">
      <alignment horizontal="center" vertical="center" shrinkToFit="1"/>
    </xf>
    <xf numFmtId="182" fontId="12" fillId="0" borderId="119" xfId="33" applyNumberFormat="1" applyFont="1" applyFill="1" applyBorder="1" applyAlignment="1">
      <alignment vertical="center"/>
    </xf>
    <xf numFmtId="182" fontId="12" fillId="27" borderId="119" xfId="33" applyNumberFormat="1" applyFont="1" applyFill="1" applyBorder="1" applyAlignment="1">
      <alignment vertical="center"/>
    </xf>
    <xf numFmtId="182" fontId="12" fillId="27" borderId="119" xfId="33" applyNumberFormat="1" applyFont="1" applyFill="1" applyBorder="1" applyAlignment="1">
      <alignment horizontal="right" vertical="center"/>
    </xf>
    <xf numFmtId="182" fontId="12" fillId="0" borderId="119" xfId="33" applyNumberFormat="1" applyFont="1" applyFill="1" applyBorder="1" applyAlignment="1">
      <alignment horizontal="right" vertical="center"/>
    </xf>
    <xf numFmtId="182" fontId="12" fillId="27" borderId="120" xfId="33" applyNumberFormat="1" applyFont="1" applyFill="1" applyBorder="1" applyAlignment="1">
      <alignment horizontal="center" vertical="center"/>
    </xf>
    <xf numFmtId="182" fontId="12" fillId="27" borderId="121" xfId="33" applyNumberFormat="1" applyFont="1" applyFill="1" applyBorder="1" applyAlignment="1">
      <alignment vertical="center"/>
    </xf>
    <xf numFmtId="182" fontId="12" fillId="27" borderId="118" xfId="33" applyNumberFormat="1" applyFont="1" applyFill="1" applyBorder="1" applyAlignment="1">
      <alignment vertical="center"/>
    </xf>
    <xf numFmtId="182" fontId="12" fillId="27" borderId="121" xfId="33" applyNumberFormat="1" applyFont="1" applyFill="1" applyBorder="1" applyAlignment="1">
      <alignment horizontal="right" vertical="center"/>
    </xf>
    <xf numFmtId="182" fontId="12" fillId="27" borderId="118" xfId="33" applyNumberFormat="1" applyFont="1" applyFill="1" applyBorder="1" applyAlignment="1">
      <alignment horizontal="right" vertical="center"/>
    </xf>
    <xf numFmtId="182" fontId="12" fillId="0" borderId="122" xfId="33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top" wrapText="1"/>
    </xf>
    <xf numFmtId="180" fontId="35" fillId="25" borderId="123" xfId="0" applyNumberFormat="1" applyFont="1" applyFill="1" applyBorder="1" applyAlignment="1">
      <alignment horizontal="center" vertical="center" shrinkToFit="1"/>
    </xf>
    <xf numFmtId="180" fontId="35" fillId="25" borderId="46" xfId="0" applyNumberFormat="1" applyFont="1" applyFill="1" applyBorder="1" applyAlignment="1">
      <alignment horizontal="center" vertical="center" shrinkToFit="1"/>
    </xf>
    <xf numFmtId="182" fontId="12" fillId="0" borderId="60" xfId="33" applyNumberFormat="1" applyFont="1" applyFill="1" applyBorder="1" applyAlignment="1">
      <alignment vertical="center"/>
    </xf>
    <xf numFmtId="182" fontId="12" fillId="27" borderId="60" xfId="33" applyNumberFormat="1" applyFont="1" applyFill="1" applyBorder="1" applyAlignment="1">
      <alignment vertical="center"/>
    </xf>
    <xf numFmtId="182" fontId="12" fillId="27" borderId="60" xfId="33" applyNumberFormat="1" applyFont="1" applyFill="1" applyBorder="1" applyAlignment="1">
      <alignment horizontal="right" vertical="center"/>
    </xf>
    <xf numFmtId="182" fontId="12" fillId="0" borderId="60" xfId="33" applyNumberFormat="1" applyFont="1" applyFill="1" applyBorder="1" applyAlignment="1">
      <alignment horizontal="right" vertical="center"/>
    </xf>
    <xf numFmtId="182" fontId="12" fillId="27" borderId="49" xfId="33" applyNumberFormat="1" applyFont="1" applyFill="1" applyBorder="1" applyAlignment="1">
      <alignment horizontal="center" vertical="center"/>
    </xf>
    <xf numFmtId="182" fontId="12" fillId="27" borderId="82" xfId="33" applyNumberFormat="1" applyFont="1" applyFill="1" applyBorder="1" applyAlignment="1">
      <alignment vertical="center"/>
    </xf>
    <xf numFmtId="182" fontId="12" fillId="27" borderId="86" xfId="33" applyNumberFormat="1" applyFont="1" applyFill="1" applyBorder="1" applyAlignment="1">
      <alignment vertical="center"/>
    </xf>
    <xf numFmtId="182" fontId="12" fillId="27" borderId="82" xfId="33" applyNumberFormat="1" applyFont="1" applyFill="1" applyBorder="1" applyAlignment="1">
      <alignment horizontal="right" vertical="center"/>
    </xf>
    <xf numFmtId="182" fontId="12" fillId="27" borderId="86" xfId="33" applyNumberFormat="1" applyFont="1" applyFill="1" applyBorder="1" applyAlignment="1">
      <alignment horizontal="right" vertical="center"/>
    </xf>
    <xf numFmtId="182" fontId="12" fillId="0" borderId="113" xfId="33" applyNumberFormat="1" applyFont="1" applyFill="1" applyBorder="1" applyAlignment="1">
      <alignment vertical="center"/>
    </xf>
    <xf numFmtId="180" fontId="35" fillId="25" borderId="124" xfId="0" applyNumberFormat="1" applyFont="1" applyFill="1" applyBorder="1" applyAlignment="1">
      <alignment horizontal="center" vertical="center" shrinkToFit="1"/>
    </xf>
    <xf numFmtId="180" fontId="35" fillId="25" borderId="86" xfId="0" applyNumberFormat="1" applyFont="1" applyFill="1" applyBorder="1" applyAlignment="1">
      <alignment horizontal="center" vertical="center" shrinkToFit="1"/>
    </xf>
    <xf numFmtId="182" fontId="12" fillId="0" borderId="33" xfId="33" applyNumberFormat="1" applyFont="1" applyFill="1" applyBorder="1" applyAlignment="1">
      <alignment vertical="center"/>
    </xf>
    <xf numFmtId="182" fontId="12" fillId="27" borderId="33" xfId="33" applyNumberFormat="1" applyFont="1" applyFill="1" applyBorder="1" applyAlignment="1">
      <alignment vertical="center"/>
    </xf>
    <xf numFmtId="182" fontId="12" fillId="27" borderId="33" xfId="33" applyNumberFormat="1" applyFont="1" applyFill="1" applyBorder="1" applyAlignment="1">
      <alignment horizontal="right" vertical="center"/>
    </xf>
    <xf numFmtId="182" fontId="12" fillId="0" borderId="33" xfId="33" applyNumberFormat="1" applyFont="1" applyFill="1" applyBorder="1" applyAlignment="1">
      <alignment horizontal="right" vertical="center"/>
    </xf>
    <xf numFmtId="182" fontId="12" fillId="27" borderId="33" xfId="47" quotePrefix="1" applyNumberFormat="1" applyFont="1" applyFill="1" applyBorder="1" applyAlignment="1">
      <alignment horizontal="right" vertical="center"/>
    </xf>
    <xf numFmtId="182" fontId="12" fillId="0" borderId="113" xfId="33" applyNumberFormat="1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182" fontId="12" fillId="27" borderId="60" xfId="33" applyNumberFormat="1" applyFont="1" applyFill="1" applyBorder="1" applyAlignment="1">
      <alignment horizontal="center" vertical="center"/>
    </xf>
    <xf numFmtId="0" fontId="39" fillId="25" borderId="81" xfId="0" applyFont="1" applyFill="1" applyBorder="1" applyAlignment="1">
      <alignment horizontal="center" vertical="center" wrapText="1"/>
    </xf>
    <xf numFmtId="0" fontId="39" fillId="25" borderId="86" xfId="0" applyFont="1" applyFill="1" applyBorder="1" applyAlignment="1">
      <alignment horizontal="center" vertical="center"/>
    </xf>
    <xf numFmtId="182" fontId="12" fillId="27" borderId="41" xfId="33" applyNumberFormat="1" applyFont="1" applyFill="1" applyBorder="1" applyAlignment="1">
      <alignment vertical="center"/>
    </xf>
    <xf numFmtId="182" fontId="12" fillId="27" borderId="82" xfId="47" quotePrefix="1" applyNumberFormat="1" applyFont="1" applyFill="1" applyBorder="1" applyAlignment="1">
      <alignment horizontal="center" vertical="center"/>
    </xf>
    <xf numFmtId="182" fontId="12" fillId="27" borderId="86" xfId="47" quotePrefix="1" applyNumberFormat="1" applyFont="1" applyFill="1" applyBorder="1" applyAlignment="1">
      <alignment horizontal="center" vertical="center"/>
    </xf>
    <xf numFmtId="182" fontId="12" fillId="27" borderId="82" xfId="33" applyNumberFormat="1" applyFont="1" applyFill="1" applyBorder="1" applyAlignment="1">
      <alignment horizontal="center" vertical="center"/>
    </xf>
    <xf numFmtId="182" fontId="12" fillId="27" borderId="86" xfId="33" applyNumberFormat="1" applyFont="1" applyFill="1" applyBorder="1" applyAlignment="1">
      <alignment horizontal="center" vertical="center"/>
    </xf>
    <xf numFmtId="0" fontId="35" fillId="25" borderId="125" xfId="0" applyFont="1" applyFill="1" applyBorder="1" applyAlignment="1">
      <alignment horizontal="center" vertical="center" shrinkToFit="1"/>
    </xf>
    <xf numFmtId="0" fontId="35" fillId="25" borderId="126" xfId="0" applyFont="1" applyFill="1" applyBorder="1" applyAlignment="1">
      <alignment horizontal="center" vertical="center" shrinkToFit="1"/>
    </xf>
    <xf numFmtId="182" fontId="12" fillId="0" borderId="97" xfId="47" applyNumberFormat="1" applyFont="1" applyFill="1" applyBorder="1" applyAlignment="1">
      <alignment vertical="center"/>
    </xf>
    <xf numFmtId="182" fontId="12" fillId="27" borderId="97" xfId="47" applyNumberFormat="1" applyFont="1" applyFill="1" applyBorder="1" applyAlignment="1">
      <alignment vertical="center"/>
    </xf>
    <xf numFmtId="182" fontId="12" fillId="27" borderId="97" xfId="47" quotePrefix="1" applyNumberFormat="1" applyFont="1" applyFill="1" applyBorder="1" applyAlignment="1">
      <alignment horizontal="right" vertical="center"/>
    </xf>
    <xf numFmtId="182" fontId="12" fillId="27" borderId="97" xfId="47" applyNumberFormat="1" applyFont="1" applyFill="1" applyBorder="1" applyAlignment="1">
      <alignment horizontal="right" vertical="center"/>
    </xf>
    <xf numFmtId="182" fontId="12" fillId="0" borderId="127" xfId="47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35" applyFont="1" applyBorder="1" applyAlignment="1">
      <alignment vertical="center" shrinkToFit="1"/>
    </xf>
    <xf numFmtId="0" fontId="40" fillId="0" borderId="0" xfId="0" applyFont="1" applyBorder="1" applyAlignment="1">
      <alignment horizontal="center" vertical="center" shrinkToFit="1"/>
    </xf>
    <xf numFmtId="177" fontId="12" fillId="0" borderId="0" xfId="35" applyNumberFormat="1" applyFont="1" applyBorder="1" applyAlignment="1">
      <alignment vertical="center" shrinkToFit="1"/>
    </xf>
    <xf numFmtId="178" fontId="12" fillId="0" borderId="0" xfId="33" applyNumberFormat="1" applyFont="1" applyFill="1" applyBorder="1" applyAlignment="1">
      <alignment vertical="center" shrinkToFit="1"/>
    </xf>
    <xf numFmtId="179" fontId="12" fillId="0" borderId="0" xfId="33" applyNumberFormat="1" applyFont="1" applyFill="1" applyBorder="1" applyAlignment="1">
      <alignment vertical="center" shrinkToFit="1"/>
    </xf>
    <xf numFmtId="180" fontId="12" fillId="0" borderId="0" xfId="33" applyNumberFormat="1" applyFont="1" applyFill="1" applyBorder="1" applyAlignment="1">
      <alignment vertical="center" shrinkToFit="1"/>
    </xf>
    <xf numFmtId="0" fontId="42" fillId="0" borderId="0" xfId="37" applyFont="1">
      <alignment vertical="center"/>
    </xf>
    <xf numFmtId="0" fontId="43" fillId="0" borderId="0" xfId="37" applyFont="1">
      <alignment vertical="center"/>
    </xf>
    <xf numFmtId="0" fontId="44" fillId="0" borderId="0" xfId="37" applyFont="1" applyAlignment="1">
      <alignment horizontal="center" vertical="center"/>
    </xf>
    <xf numFmtId="0" fontId="45" fillId="0" borderId="0" xfId="37" applyFont="1">
      <alignment vertical="center"/>
    </xf>
    <xf numFmtId="0" fontId="46" fillId="0" borderId="0" xfId="37" applyFont="1">
      <alignment vertical="center"/>
    </xf>
    <xf numFmtId="0" fontId="45" fillId="0" borderId="0" xfId="37" applyFont="1" applyBorder="1" applyAlignment="1">
      <alignment horizontal="left" vertical="center" wrapText="1"/>
    </xf>
    <xf numFmtId="0" fontId="25" fillId="0" borderId="0" xfId="37" applyFont="1" applyAlignment="1">
      <alignment horizontal="right" vertical="center"/>
    </xf>
    <xf numFmtId="0" fontId="47" fillId="0" borderId="0" xfId="37" applyFont="1" applyAlignment="1">
      <alignment vertical="center"/>
    </xf>
    <xf numFmtId="0" fontId="48" fillId="0" borderId="0" xfId="37" applyFont="1" applyAlignment="1">
      <alignment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_職員研修積算1129" xfId="33"/>
    <cellStyle name="標準" xfId="0" builtinId="0"/>
    <cellStyle name="標準 4 3" xfId="34"/>
    <cellStyle name="標準 6" xfId="35"/>
    <cellStyle name="標準_研修計画" xfId="36"/>
    <cellStyle name="標準_積算書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  <colors>
    <mruColors>
      <color rgb="FFFFC0A0"/>
      <color rgb="FFFFC0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48"/>
  <sheetViews>
    <sheetView view="pageBreakPreview" zoomScaleNormal="130" zoomScaleSheetLayoutView="100" workbookViewId="0">
      <selection activeCell="B10" sqref="B10"/>
    </sheetView>
  </sheetViews>
  <sheetFormatPr defaultRowHeight="13.5"/>
  <cols>
    <col min="1" max="1" width="33.375" style="1" customWidth="1"/>
    <col min="2" max="4" width="12.625" style="1" customWidth="1"/>
    <col min="5" max="5" width="53.25" style="1" customWidth="1"/>
    <col min="6" max="7" width="15.625" style="1" customWidth="1"/>
    <col min="8" max="256" width="9.00390625" style="1" bestFit="1" customWidth="1"/>
    <col min="257" max="16384" width="9" style="1" bestFit="1" customWidth="1"/>
  </cols>
  <sheetData>
    <row r="1" spans="1:7" ht="33" customHeight="1">
      <c r="A1" s="2" t="s">
        <v>146</v>
      </c>
      <c r="B1" s="2"/>
      <c r="C1" s="2"/>
      <c r="D1" s="2"/>
      <c r="E1" s="2"/>
      <c r="F1" s="30"/>
    </row>
    <row r="2" spans="1:7" ht="34.5" customHeight="1">
      <c r="A2" s="3" t="s">
        <v>8</v>
      </c>
      <c r="B2" s="7" t="s">
        <v>149</v>
      </c>
      <c r="C2" s="13" t="s">
        <v>135</v>
      </c>
      <c r="D2" s="13" t="s">
        <v>144</v>
      </c>
      <c r="E2" s="13" t="s">
        <v>143</v>
      </c>
      <c r="F2" s="31"/>
      <c r="G2" s="33"/>
    </row>
    <row r="3" spans="1:7" ht="34.5" hidden="1" customHeight="1">
      <c r="A3" s="4" t="s">
        <v>43</v>
      </c>
      <c r="B3" s="8">
        <v>3129</v>
      </c>
      <c r="C3" s="14">
        <v>3129</v>
      </c>
      <c r="D3" s="16"/>
      <c r="E3" s="22"/>
      <c r="F3" s="31"/>
      <c r="G3" s="33"/>
    </row>
    <row r="4" spans="1:7" ht="34.5" hidden="1" customHeight="1">
      <c r="A4" s="4" t="s">
        <v>79</v>
      </c>
      <c r="B4" s="9">
        <v>56419</v>
      </c>
      <c r="C4" s="15">
        <v>57976</v>
      </c>
      <c r="D4" s="17"/>
      <c r="E4" s="23"/>
      <c r="F4" s="31"/>
      <c r="G4" s="33"/>
    </row>
    <row r="5" spans="1:7" ht="34.5" hidden="1" customHeight="1">
      <c r="A5" s="4" t="s">
        <v>62</v>
      </c>
      <c r="B5" s="9">
        <v>54466</v>
      </c>
      <c r="C5" s="15">
        <v>56435</v>
      </c>
      <c r="D5" s="17"/>
      <c r="E5" s="23"/>
      <c r="F5" s="31"/>
      <c r="G5" s="33"/>
    </row>
    <row r="6" spans="1:7" ht="34.5" hidden="1" customHeight="1">
      <c r="A6" s="4" t="s">
        <v>147</v>
      </c>
      <c r="B6" s="9">
        <v>52023</v>
      </c>
      <c r="C6" s="15"/>
      <c r="D6" s="17"/>
      <c r="E6" s="23"/>
      <c r="F6" s="31"/>
      <c r="G6" s="33"/>
    </row>
    <row r="7" spans="1:7" ht="50" customHeight="1">
      <c r="A7" s="4" t="s">
        <v>43</v>
      </c>
      <c r="B7" s="10">
        <v>3170</v>
      </c>
      <c r="C7" s="10">
        <v>3129</v>
      </c>
      <c r="D7" s="18">
        <f>C7-B7</f>
        <v>-41</v>
      </c>
      <c r="E7" s="24"/>
      <c r="F7" s="32"/>
    </row>
    <row r="8" spans="1:7" ht="50" customHeight="1">
      <c r="A8" s="4" t="s">
        <v>79</v>
      </c>
      <c r="B8" s="10">
        <v>56841</v>
      </c>
      <c r="C8" s="10">
        <v>57976</v>
      </c>
      <c r="D8" s="18">
        <f>C8-B8</f>
        <v>1135</v>
      </c>
      <c r="E8" s="25" t="s">
        <v>148</v>
      </c>
      <c r="F8" s="10"/>
    </row>
    <row r="9" spans="1:7" ht="50" customHeight="1">
      <c r="A9" s="4" t="s">
        <v>62</v>
      </c>
      <c r="B9" s="10">
        <v>55211</v>
      </c>
      <c r="C9" s="10">
        <v>56435</v>
      </c>
      <c r="D9" s="18">
        <f>C9-B9</f>
        <v>1224</v>
      </c>
      <c r="E9" s="26"/>
      <c r="F9" s="10"/>
    </row>
    <row r="10" spans="1:7" ht="50" customHeight="1">
      <c r="A10" s="4" t="s">
        <v>147</v>
      </c>
      <c r="B10" s="10">
        <v>52062</v>
      </c>
      <c r="C10" s="10">
        <v>55888</v>
      </c>
      <c r="D10" s="18">
        <f>C10-B10</f>
        <v>3826</v>
      </c>
      <c r="E10" s="27"/>
      <c r="F10" s="10"/>
    </row>
    <row r="11" spans="1:7" ht="34.5" customHeight="1">
      <c r="A11" s="5" t="s">
        <v>91</v>
      </c>
      <c r="B11" s="11">
        <f>SUM(B7:B10)</f>
        <v>167284</v>
      </c>
      <c r="C11" s="11">
        <f>SUM(C7:C10)</f>
        <v>173428</v>
      </c>
      <c r="D11" s="19">
        <f>SUM(D7:D9)</f>
        <v>2318</v>
      </c>
      <c r="E11" s="28"/>
      <c r="F11" s="10"/>
    </row>
    <row r="12" spans="1:7" ht="50" customHeight="1">
      <c r="A12" s="4" t="s">
        <v>137</v>
      </c>
      <c r="B12" s="10">
        <v>3205</v>
      </c>
      <c r="C12" s="10">
        <v>2920</v>
      </c>
      <c r="D12" s="18">
        <f>C12-B12</f>
        <v>-285</v>
      </c>
      <c r="E12" s="24" t="s">
        <v>12</v>
      </c>
      <c r="F12" s="32"/>
    </row>
    <row r="13" spans="1:7" ht="50" customHeight="1">
      <c r="A13" s="4" t="s">
        <v>139</v>
      </c>
      <c r="B13" s="10">
        <v>58426</v>
      </c>
      <c r="C13" s="10">
        <v>56624</v>
      </c>
      <c r="D13" s="18">
        <f>C13-B13</f>
        <v>-1802</v>
      </c>
      <c r="E13" s="24" t="s">
        <v>145</v>
      </c>
      <c r="F13" s="10"/>
    </row>
    <row r="14" spans="1:7" ht="50" customHeight="1">
      <c r="A14" s="4" t="s">
        <v>141</v>
      </c>
      <c r="B14" s="10">
        <v>58426</v>
      </c>
      <c r="C14" s="10">
        <v>56873</v>
      </c>
      <c r="D14" s="18">
        <f>C14-B14</f>
        <v>-1553</v>
      </c>
      <c r="E14" s="29" t="s">
        <v>39</v>
      </c>
      <c r="F14" s="10"/>
    </row>
    <row r="15" spans="1:7" ht="50" customHeight="1">
      <c r="A15" s="4" t="s">
        <v>142</v>
      </c>
      <c r="B15" s="10">
        <v>55453</v>
      </c>
      <c r="C15" s="10">
        <v>55453</v>
      </c>
      <c r="D15" s="18">
        <f>C15-B15</f>
        <v>0</v>
      </c>
      <c r="E15" s="29"/>
      <c r="F15" s="10"/>
    </row>
    <row r="16" spans="1:7" ht="34.5" customHeight="1">
      <c r="A16" s="5" t="s">
        <v>91</v>
      </c>
      <c r="B16" s="11">
        <f>SUM(B12:B15)</f>
        <v>175510</v>
      </c>
      <c r="C16" s="11">
        <f>SUM(C12:C15)</f>
        <v>171870</v>
      </c>
      <c r="D16" s="19">
        <f>SUM(D12:D14)</f>
        <v>-3640</v>
      </c>
      <c r="E16" s="28"/>
      <c r="F16" s="10"/>
    </row>
    <row r="17" spans="1:5">
      <c r="D17" s="20"/>
    </row>
    <row r="18" spans="1:5">
      <c r="A18" s="6"/>
      <c r="B18" s="12"/>
      <c r="C18" s="12"/>
      <c r="D18" s="21"/>
      <c r="E18" s="12"/>
    </row>
    <row r="19" spans="1:5">
      <c r="D19" s="20"/>
    </row>
    <row r="20" spans="1:5">
      <c r="D20" s="20"/>
    </row>
    <row r="21" spans="1:5">
      <c r="D21" s="20"/>
    </row>
    <row r="22" spans="1:5">
      <c r="D22" s="20"/>
    </row>
    <row r="23" spans="1:5">
      <c r="D23" s="20"/>
    </row>
    <row r="24" spans="1:5">
      <c r="D24" s="20"/>
    </row>
    <row r="25" spans="1:5">
      <c r="D25" s="20"/>
    </row>
    <row r="26" spans="1:5">
      <c r="D26" s="20"/>
    </row>
    <row r="27" spans="1:5">
      <c r="D27" s="20"/>
    </row>
    <row r="28" spans="1:5">
      <c r="D28" s="20"/>
    </row>
    <row r="29" spans="1:5">
      <c r="D29" s="20"/>
    </row>
    <row r="30" spans="1:5">
      <c r="D30" s="20"/>
    </row>
    <row r="31" spans="1:5">
      <c r="D31" s="20"/>
    </row>
    <row r="32" spans="1:5">
      <c r="D32" s="20"/>
    </row>
    <row r="33" spans="4:4">
      <c r="D33" s="20"/>
    </row>
    <row r="34" spans="4:4">
      <c r="D34" s="20"/>
    </row>
    <row r="35" spans="4:4">
      <c r="D35" s="20"/>
    </row>
    <row r="36" spans="4:4">
      <c r="D36" s="20"/>
    </row>
    <row r="37" spans="4:4">
      <c r="D37" s="20"/>
    </row>
    <row r="38" spans="4:4">
      <c r="D38" s="20"/>
    </row>
    <row r="39" spans="4:4">
      <c r="D39" s="20"/>
    </row>
    <row r="40" spans="4:4">
      <c r="D40" s="20"/>
    </row>
    <row r="41" spans="4:4">
      <c r="D41" s="20"/>
    </row>
    <row r="42" spans="4:4">
      <c r="D42" s="20"/>
    </row>
    <row r="43" spans="4:4">
      <c r="D43" s="20"/>
    </row>
    <row r="44" spans="4:4">
      <c r="D44" s="20"/>
    </row>
    <row r="45" spans="4:4">
      <c r="D45" s="20"/>
    </row>
    <row r="46" spans="4:4">
      <c r="D46" s="20"/>
    </row>
    <row r="47" spans="4:4">
      <c r="D47" s="20"/>
    </row>
    <row r="48" spans="4:4">
      <c r="D48" s="20"/>
    </row>
  </sheetData>
  <mergeCells count="2">
    <mergeCell ref="A1:E1"/>
    <mergeCell ref="E8:E10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scale="74" firstPageNumber="1" fitToWidth="1" fitToHeight="1" orientation="portrait" usePrinterDefaults="1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3"/>
  <sheetViews>
    <sheetView view="pageBreakPreview" zoomScaleNormal="130" zoomScaleSheetLayoutView="100" workbookViewId="0">
      <selection activeCell="B18" sqref="B18"/>
    </sheetView>
  </sheetViews>
  <sheetFormatPr defaultRowHeight="13.5"/>
  <cols>
    <col min="1" max="1" width="10.125" style="1" customWidth="1"/>
    <col min="2" max="2" width="36.75" style="1" customWidth="1"/>
    <col min="3" max="3" width="14.50390625" style="1" customWidth="1"/>
    <col min="4" max="7" width="15.625" style="1" customWidth="1"/>
    <col min="8" max="256" width="9.00390625" style="1" bestFit="1" customWidth="1"/>
    <col min="257" max="16384" width="9" style="1" bestFit="1" customWidth="1"/>
  </cols>
  <sheetData>
    <row r="1" spans="1:7" ht="33" customHeight="1">
      <c r="A1" s="2" t="s">
        <v>129</v>
      </c>
      <c r="B1" s="2"/>
      <c r="C1" s="2"/>
      <c r="D1" s="2"/>
      <c r="E1" s="2"/>
      <c r="F1" s="30"/>
    </row>
    <row r="2" spans="1:7" ht="34.5" customHeight="1">
      <c r="A2" s="34"/>
      <c r="B2" s="34"/>
      <c r="C2" s="41" t="s">
        <v>130</v>
      </c>
      <c r="D2" s="45" t="s">
        <v>131</v>
      </c>
      <c r="E2" s="45" t="s">
        <v>134</v>
      </c>
      <c r="F2" s="31"/>
      <c r="G2" s="33"/>
    </row>
    <row r="3" spans="1:7" ht="15" customHeight="1">
      <c r="A3" s="35" t="s">
        <v>19</v>
      </c>
      <c r="B3" s="38" t="s">
        <v>118</v>
      </c>
      <c r="C3" s="42">
        <v>600000</v>
      </c>
      <c r="D3" s="42">
        <v>552499</v>
      </c>
      <c r="E3" s="46">
        <v>366753</v>
      </c>
      <c r="F3" s="32"/>
    </row>
    <row r="4" spans="1:7" ht="15" customHeight="1">
      <c r="A4" s="36"/>
      <c r="B4" s="39" t="s">
        <v>119</v>
      </c>
      <c r="C4" s="43">
        <v>1200000</v>
      </c>
      <c r="D4" s="43">
        <v>1077798</v>
      </c>
      <c r="E4" s="47">
        <v>1181850</v>
      </c>
      <c r="F4" s="10"/>
    </row>
    <row r="5" spans="1:7" ht="15" customHeight="1">
      <c r="A5" s="36"/>
      <c r="B5" s="39" t="s">
        <v>116</v>
      </c>
      <c r="C5" s="43">
        <v>13648</v>
      </c>
      <c r="D5" s="43">
        <v>14545</v>
      </c>
      <c r="E5" s="47">
        <v>14545</v>
      </c>
      <c r="F5" s="10"/>
    </row>
    <row r="6" spans="1:7" ht="15" customHeight="1">
      <c r="A6" s="36"/>
      <c r="B6" s="39" t="s">
        <v>120</v>
      </c>
      <c r="C6" s="43">
        <v>12000</v>
      </c>
      <c r="D6" s="43"/>
      <c r="E6" s="47"/>
      <c r="F6" s="10"/>
    </row>
    <row r="7" spans="1:7" ht="15" customHeight="1">
      <c r="A7" s="36"/>
      <c r="B7" s="39" t="s">
        <v>86</v>
      </c>
      <c r="C7" s="43">
        <v>700000</v>
      </c>
      <c r="D7" s="43">
        <v>880862</v>
      </c>
      <c r="E7" s="47">
        <v>376197</v>
      </c>
      <c r="F7" s="10"/>
    </row>
    <row r="8" spans="1:7" ht="15" customHeight="1">
      <c r="A8" s="36"/>
      <c r="B8" s="39" t="s">
        <v>121</v>
      </c>
      <c r="C8" s="43">
        <v>228000</v>
      </c>
      <c r="D8" s="43">
        <v>151538</v>
      </c>
      <c r="E8" s="47">
        <v>141751</v>
      </c>
      <c r="F8" s="10"/>
    </row>
    <row r="9" spans="1:7" ht="15" customHeight="1">
      <c r="A9" s="36"/>
      <c r="B9" s="39" t="s">
        <v>123</v>
      </c>
      <c r="C9" s="43">
        <v>50000</v>
      </c>
      <c r="D9" s="43">
        <v>98356</v>
      </c>
      <c r="E9" s="47">
        <v>113014</v>
      </c>
      <c r="F9" s="10"/>
    </row>
    <row r="10" spans="1:7" ht="15" customHeight="1">
      <c r="A10" s="36"/>
      <c r="B10" s="39" t="s">
        <v>125</v>
      </c>
      <c r="C10" s="43">
        <v>45240</v>
      </c>
      <c r="D10" s="43">
        <v>46524</v>
      </c>
      <c r="E10" s="47">
        <v>63424</v>
      </c>
      <c r="F10" s="10"/>
    </row>
    <row r="11" spans="1:7" ht="15" customHeight="1">
      <c r="A11" s="37"/>
      <c r="B11" s="40" t="s">
        <v>126</v>
      </c>
      <c r="C11" s="44">
        <v>8170</v>
      </c>
      <c r="D11" s="44">
        <v>8060</v>
      </c>
      <c r="E11" s="48">
        <v>8060</v>
      </c>
      <c r="F11" s="10"/>
    </row>
    <row r="12" spans="1:7">
      <c r="C12" s="1">
        <f>SUM(C3:C11)</f>
        <v>2857058</v>
      </c>
      <c r="D12" s="1">
        <f>SUM(D3:D11)</f>
        <v>2830182</v>
      </c>
      <c r="E12" s="1">
        <f>SUM(E3:E11)</f>
        <v>2265594</v>
      </c>
    </row>
    <row r="13" spans="1:7">
      <c r="B13" s="6" t="s">
        <v>112</v>
      </c>
      <c r="C13" s="12">
        <v>3142764</v>
      </c>
      <c r="D13" s="12">
        <v>2882593</v>
      </c>
      <c r="E13" s="12">
        <v>2307550</v>
      </c>
    </row>
  </sheetData>
  <mergeCells count="2">
    <mergeCell ref="A1:E1"/>
    <mergeCell ref="A3:A11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scale="98" firstPageNumber="1" fitToWidth="1" fitToHeight="1" orientation="portrait" usePrinterDefaults="1" blackAndWhite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5"/>
  <sheetViews>
    <sheetView view="pageBreakPreview" zoomScaleNormal="130" zoomScaleSheetLayoutView="100" workbookViewId="0">
      <selection activeCell="A8" sqref="A8:B8"/>
    </sheetView>
  </sheetViews>
  <sheetFormatPr defaultRowHeight="13.5"/>
  <cols>
    <col min="1" max="1" width="15" style="1" customWidth="1"/>
    <col min="2" max="2" width="36.75" style="1" customWidth="1"/>
    <col min="3" max="3" width="14.50390625" style="1" customWidth="1"/>
    <col min="4" max="4" width="8.375" style="1" customWidth="1"/>
    <col min="5" max="5" width="14.125" style="1" customWidth="1"/>
    <col min="6" max="6" width="12.625" style="1" customWidth="1"/>
    <col min="7" max="255" width="9.00390625" style="1" bestFit="1" customWidth="1"/>
    <col min="256" max="16384" width="9" style="1" bestFit="1" customWidth="1"/>
  </cols>
  <sheetData>
    <row r="1" spans="1:5" ht="33" customHeight="1">
      <c r="A1" s="34" t="s">
        <v>160</v>
      </c>
      <c r="B1" s="34"/>
      <c r="C1" s="34"/>
      <c r="D1" s="34"/>
      <c r="E1" s="34"/>
    </row>
    <row r="2" spans="1:5" ht="24.75" customHeight="1">
      <c r="A2" s="50" t="s">
        <v>122</v>
      </c>
      <c r="B2" s="50"/>
      <c r="C2" s="50"/>
      <c r="D2" s="50"/>
      <c r="E2" s="82" t="s">
        <v>9</v>
      </c>
    </row>
    <row r="3" spans="1:5" ht="24.75" customHeight="1">
      <c r="A3" s="50"/>
      <c r="B3" s="50"/>
      <c r="C3" s="50"/>
      <c r="D3" s="50"/>
      <c r="E3" s="81"/>
    </row>
    <row r="4" spans="1:5" ht="25.5" customHeight="1">
      <c r="A4" s="51" t="s">
        <v>113</v>
      </c>
      <c r="B4" s="61" t="s">
        <v>163</v>
      </c>
      <c r="C4" s="69"/>
      <c r="D4" s="69"/>
      <c r="E4" s="83"/>
    </row>
    <row r="5" spans="1:5" ht="39.75" customHeight="1">
      <c r="A5" s="52"/>
      <c r="B5" s="52"/>
      <c r="C5" s="52"/>
      <c r="D5" s="52"/>
      <c r="E5" s="82"/>
    </row>
    <row r="6" spans="1:5" ht="42.75" customHeight="1">
      <c r="A6" s="53" t="s">
        <v>161</v>
      </c>
      <c r="B6" s="62"/>
      <c r="C6" s="70" t="s">
        <v>165</v>
      </c>
      <c r="D6" s="77"/>
      <c r="E6" s="84"/>
    </row>
    <row r="7" spans="1:5" ht="42.75" customHeight="1">
      <c r="A7" s="54" t="s">
        <v>127</v>
      </c>
      <c r="B7" s="63"/>
      <c r="C7" s="71">
        <f>'イ契約締結日～令和８年３月'!E40</f>
        <v>0</v>
      </c>
      <c r="D7" s="78"/>
      <c r="E7" s="85"/>
    </row>
    <row r="8" spans="1:5" ht="42.75" customHeight="1">
      <c r="A8" s="55" t="s">
        <v>108</v>
      </c>
      <c r="B8" s="64"/>
      <c r="C8" s="72">
        <f>'ウ令和８年４月～令和９年３月'!E42</f>
        <v>0</v>
      </c>
      <c r="D8" s="79"/>
      <c r="E8" s="86"/>
    </row>
    <row r="9" spans="1:5" ht="42.75" customHeight="1">
      <c r="A9" s="55" t="s">
        <v>247</v>
      </c>
      <c r="B9" s="64"/>
      <c r="C9" s="72">
        <f>'エ令和９年４月～令和10年３月'!E41</f>
        <v>0</v>
      </c>
      <c r="D9" s="79"/>
      <c r="E9" s="86"/>
    </row>
    <row r="10" spans="1:5" ht="42.75" customHeight="1">
      <c r="A10" s="56" t="s">
        <v>190</v>
      </c>
      <c r="B10" s="65"/>
      <c r="C10" s="73">
        <f>'オ令和10年４月～令和11年２月'!E39</f>
        <v>0</v>
      </c>
      <c r="D10" s="80"/>
      <c r="E10" s="87"/>
    </row>
    <row r="11" spans="1:5" ht="42.75" customHeight="1">
      <c r="A11" s="57" t="s">
        <v>35</v>
      </c>
      <c r="B11" s="66"/>
      <c r="C11" s="74">
        <f>SUM(C7:E10)</f>
        <v>0</v>
      </c>
      <c r="D11" s="74"/>
      <c r="E11" s="88"/>
    </row>
    <row r="12" spans="1:5" ht="42.75" customHeight="1">
      <c r="A12" s="58" t="s">
        <v>89</v>
      </c>
      <c r="B12" s="67"/>
      <c r="C12" s="75">
        <f>ROUNDDOWN(C11*0.1,0)</f>
        <v>0</v>
      </c>
      <c r="D12" s="75"/>
      <c r="E12" s="89"/>
    </row>
    <row r="13" spans="1:5" ht="30" customHeight="1">
      <c r="A13" s="59" t="s">
        <v>3</v>
      </c>
      <c r="B13" s="68"/>
      <c r="C13" s="76">
        <f>SUM(C11:E12)</f>
        <v>0</v>
      </c>
      <c r="D13" s="76"/>
      <c r="E13" s="90"/>
    </row>
    <row r="14" spans="1:5" s="49" customFormat="1" ht="18" customHeight="1">
      <c r="A14" s="60" t="s">
        <v>180</v>
      </c>
    </row>
    <row r="15" spans="1:5" s="49" customFormat="1" ht="16.5" customHeight="1">
      <c r="A15" s="60" t="s">
        <v>25</v>
      </c>
    </row>
  </sheetData>
  <mergeCells count="19">
    <mergeCell ref="A1:E1"/>
    <mergeCell ref="A2:D2"/>
    <mergeCell ref="B4:E4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4"/>
  <sheetViews>
    <sheetView view="pageBreakPreview" zoomScaleNormal="130" zoomScaleSheetLayoutView="100" workbookViewId="0">
      <selection activeCell="A4" sqref="A4:B8"/>
    </sheetView>
  </sheetViews>
  <sheetFormatPr defaultRowHeight="13.5"/>
  <cols>
    <col min="1" max="1" width="10.125" style="1" customWidth="1"/>
    <col min="2" max="2" width="36.75" style="1" customWidth="1"/>
    <col min="3" max="3" width="14.50390625" style="1" customWidth="1"/>
    <col min="4" max="4" width="8.375" style="1" customWidth="1"/>
    <col min="5" max="5" width="14.125" style="1" customWidth="1"/>
    <col min="6" max="6" width="12.625" style="1" customWidth="1"/>
    <col min="7" max="255" width="9.00390625" style="1" bestFit="1" customWidth="1"/>
    <col min="256" max="16384" width="9" style="1" bestFit="1" customWidth="1"/>
  </cols>
  <sheetData>
    <row r="1" spans="1:5" ht="33" customHeight="1">
      <c r="A1" s="34" t="s">
        <v>160</v>
      </c>
      <c r="B1" s="34"/>
      <c r="C1" s="34"/>
      <c r="D1" s="34"/>
      <c r="E1" s="34"/>
    </row>
    <row r="2" spans="1:5" ht="24.75" customHeight="1">
      <c r="A2" s="91" t="s">
        <v>133</v>
      </c>
      <c r="B2" s="91"/>
      <c r="C2" s="91"/>
      <c r="D2" s="91"/>
      <c r="E2" s="82" t="s">
        <v>9</v>
      </c>
    </row>
    <row r="3" spans="1:5" ht="33" customHeight="1">
      <c r="A3" s="92" t="s">
        <v>10</v>
      </c>
      <c r="B3" s="103"/>
      <c r="C3" s="119" t="s">
        <v>14</v>
      </c>
      <c r="D3" s="132" t="s">
        <v>13</v>
      </c>
      <c r="E3" s="134" t="s">
        <v>17</v>
      </c>
    </row>
    <row r="4" spans="1:5" ht="15" customHeight="1">
      <c r="A4" s="93" t="s">
        <v>7</v>
      </c>
      <c r="B4" s="104"/>
      <c r="C4" s="120"/>
      <c r="D4" s="120"/>
      <c r="E4" s="135"/>
    </row>
    <row r="5" spans="1:5" ht="15" customHeight="1">
      <c r="A5" s="94"/>
      <c r="B5" s="39"/>
      <c r="C5" s="43"/>
      <c r="D5" s="43"/>
      <c r="E5" s="47"/>
    </row>
    <row r="6" spans="1:5" ht="15" customHeight="1">
      <c r="A6" s="94"/>
      <c r="B6" s="39"/>
      <c r="C6" s="43"/>
      <c r="D6" s="43"/>
      <c r="E6" s="47"/>
    </row>
    <row r="7" spans="1:5" ht="15" customHeight="1">
      <c r="A7" s="95"/>
      <c r="B7" s="39"/>
      <c r="C7" s="121"/>
      <c r="D7" s="121"/>
      <c r="E7" s="136"/>
    </row>
    <row r="8" spans="1:5" ht="15" customHeight="1">
      <c r="A8" s="96"/>
      <c r="B8" s="105" t="s">
        <v>4</v>
      </c>
      <c r="C8" s="122"/>
      <c r="D8" s="122"/>
      <c r="E8" s="137">
        <f>SUM(E4:E7)</f>
        <v>0</v>
      </c>
    </row>
    <row r="9" spans="1:5" ht="15" customHeight="1">
      <c r="A9" s="97" t="s">
        <v>19</v>
      </c>
      <c r="B9" s="39"/>
      <c r="C9" s="123"/>
      <c r="D9" s="123"/>
      <c r="E9" s="135"/>
    </row>
    <row r="10" spans="1:5" ht="15" customHeight="1">
      <c r="A10" s="36"/>
      <c r="B10" s="39"/>
      <c r="C10" s="43"/>
      <c r="D10" s="43"/>
      <c r="E10" s="47"/>
    </row>
    <row r="11" spans="1:5" ht="15" customHeight="1">
      <c r="A11" s="36"/>
      <c r="B11" s="39"/>
      <c r="C11" s="43"/>
      <c r="D11" s="43"/>
      <c r="E11" s="47"/>
    </row>
    <row r="12" spans="1:5" ht="15" customHeight="1">
      <c r="A12" s="36"/>
      <c r="B12" s="39"/>
      <c r="C12" s="43"/>
      <c r="D12" s="43"/>
      <c r="E12" s="47"/>
    </row>
    <row r="13" spans="1:5" ht="15" customHeight="1">
      <c r="A13" s="36"/>
      <c r="B13" s="39"/>
      <c r="C13" s="43"/>
      <c r="D13" s="43"/>
      <c r="E13" s="47"/>
    </row>
    <row r="14" spans="1:5" ht="15" customHeight="1">
      <c r="A14" s="36"/>
      <c r="B14" s="39"/>
      <c r="C14" s="43"/>
      <c r="D14" s="43"/>
      <c r="E14" s="47"/>
    </row>
    <row r="15" spans="1:5" ht="15" customHeight="1">
      <c r="A15" s="36"/>
      <c r="B15" s="39"/>
      <c r="C15" s="43"/>
      <c r="D15" s="43"/>
      <c r="E15" s="47"/>
    </row>
    <row r="16" spans="1:5" ht="15" customHeight="1">
      <c r="A16" s="36"/>
      <c r="B16" s="39"/>
      <c r="C16" s="43"/>
      <c r="D16" s="43"/>
      <c r="E16" s="47"/>
    </row>
    <row r="17" spans="1:5" ht="15" customHeight="1">
      <c r="A17" s="36"/>
      <c r="B17" s="39"/>
      <c r="C17" s="43"/>
      <c r="D17" s="43"/>
      <c r="E17" s="10"/>
    </row>
    <row r="18" spans="1:5" ht="15" customHeight="1">
      <c r="A18" s="36"/>
      <c r="B18" s="39"/>
      <c r="C18" s="43"/>
      <c r="D18" s="43"/>
      <c r="E18" s="10"/>
    </row>
    <row r="19" spans="1:5" ht="15" customHeight="1">
      <c r="A19" s="36"/>
      <c r="B19" s="39"/>
      <c r="C19" s="43"/>
      <c r="D19" s="43"/>
      <c r="E19" s="10"/>
    </row>
    <row r="20" spans="1:5" ht="15" customHeight="1">
      <c r="A20" s="98"/>
      <c r="B20" s="106" t="s">
        <v>4</v>
      </c>
      <c r="C20" s="124"/>
      <c r="D20" s="124"/>
      <c r="E20" s="138">
        <f>SUM(E9:E19)</f>
        <v>0</v>
      </c>
    </row>
    <row r="21" spans="1:5" ht="15" customHeight="1">
      <c r="A21" s="93" t="s">
        <v>159</v>
      </c>
      <c r="B21" s="107"/>
      <c r="C21" s="125"/>
      <c r="D21" s="125"/>
      <c r="E21" s="139"/>
    </row>
    <row r="22" spans="1:5" ht="15" customHeight="1">
      <c r="A22" s="95"/>
      <c r="B22" s="108"/>
      <c r="C22" s="126"/>
      <c r="D22" s="126"/>
      <c r="E22" s="140"/>
    </row>
    <row r="23" spans="1:5" ht="15" customHeight="1">
      <c r="A23" s="95"/>
      <c r="B23" s="108"/>
      <c r="C23" s="126"/>
      <c r="D23" s="126"/>
      <c r="E23" s="140"/>
    </row>
    <row r="24" spans="1:5" ht="15" customHeight="1">
      <c r="A24" s="95"/>
      <c r="B24" s="109"/>
      <c r="C24" s="127"/>
      <c r="D24" s="127"/>
      <c r="E24" s="141"/>
    </row>
    <row r="25" spans="1:5" ht="15" customHeight="1">
      <c r="A25" s="96"/>
      <c r="B25" s="110" t="s">
        <v>4</v>
      </c>
      <c r="C25" s="124"/>
      <c r="D25" s="124"/>
      <c r="E25" s="138">
        <f>SUM(E21:E24)</f>
        <v>0</v>
      </c>
    </row>
    <row r="26" spans="1:5" ht="15" customHeight="1">
      <c r="A26" s="94" t="s">
        <v>114</v>
      </c>
      <c r="B26" s="111"/>
      <c r="C26" s="128"/>
      <c r="D26" s="128"/>
      <c r="E26" s="142"/>
    </row>
    <row r="27" spans="1:5" ht="15" customHeight="1">
      <c r="A27" s="95"/>
      <c r="B27" s="112"/>
      <c r="C27" s="129"/>
      <c r="D27" s="129"/>
      <c r="E27" s="143"/>
    </row>
    <row r="28" spans="1:5" ht="15" customHeight="1">
      <c r="A28" s="95"/>
      <c r="B28" s="113"/>
      <c r="C28" s="130"/>
      <c r="D28" s="130"/>
      <c r="E28" s="144"/>
    </row>
    <row r="29" spans="1:5" ht="15" customHeight="1">
      <c r="A29" s="96"/>
      <c r="B29" s="114" t="s">
        <v>4</v>
      </c>
      <c r="C29" s="124"/>
      <c r="D29" s="124"/>
      <c r="E29" s="138">
        <f>SUM(E26:E28)</f>
        <v>0</v>
      </c>
    </row>
    <row r="30" spans="1:5" ht="15" customHeight="1">
      <c r="A30" s="93" t="s">
        <v>55</v>
      </c>
      <c r="B30" s="104"/>
      <c r="C30" s="123"/>
      <c r="D30" s="123"/>
      <c r="E30" s="135"/>
    </row>
    <row r="31" spans="1:5" ht="15" customHeight="1">
      <c r="A31" s="94"/>
      <c r="B31" s="39"/>
      <c r="C31" s="131"/>
      <c r="D31" s="131"/>
      <c r="E31" s="47"/>
    </row>
    <row r="32" spans="1:5" ht="15" customHeight="1">
      <c r="A32" s="95"/>
      <c r="B32" s="39"/>
      <c r="C32" s="43"/>
      <c r="D32" s="43"/>
      <c r="E32" s="10"/>
    </row>
    <row r="33" spans="1:5" ht="15" customHeight="1">
      <c r="A33" s="96"/>
      <c r="B33" s="110" t="s">
        <v>4</v>
      </c>
      <c r="C33" s="122"/>
      <c r="D33" s="122"/>
      <c r="E33" s="137">
        <f>SUM(E30:E32)</f>
        <v>0</v>
      </c>
    </row>
    <row r="34" spans="1:5" ht="15" customHeight="1">
      <c r="A34" s="93" t="s">
        <v>152</v>
      </c>
      <c r="B34" s="104"/>
      <c r="C34" s="120"/>
      <c r="D34" s="120"/>
      <c r="E34" s="135"/>
    </row>
    <row r="35" spans="1:5" ht="15" customHeight="1">
      <c r="A35" s="94"/>
      <c r="B35" s="115"/>
      <c r="C35" s="43"/>
      <c r="D35" s="43"/>
      <c r="E35" s="47"/>
    </row>
    <row r="36" spans="1:5" ht="15" customHeight="1">
      <c r="A36" s="94"/>
      <c r="B36" s="115"/>
      <c r="C36" s="43"/>
      <c r="D36" s="43"/>
      <c r="E36" s="10"/>
    </row>
    <row r="37" spans="1:5" ht="15" customHeight="1">
      <c r="A37" s="94"/>
      <c r="B37" s="115"/>
      <c r="C37" s="43"/>
      <c r="D37" s="43"/>
      <c r="E37" s="47"/>
    </row>
    <row r="38" spans="1:5" ht="15" customHeight="1">
      <c r="A38" s="94"/>
      <c r="B38" s="115"/>
      <c r="C38" s="43"/>
      <c r="D38" s="43"/>
      <c r="E38" s="47"/>
    </row>
    <row r="39" spans="1:5" ht="15" customHeight="1">
      <c r="A39" s="99"/>
      <c r="B39" s="110" t="s">
        <v>4</v>
      </c>
      <c r="C39" s="122"/>
      <c r="D39" s="122"/>
      <c r="E39" s="137">
        <f>SUM(E34:E38)</f>
        <v>0</v>
      </c>
    </row>
    <row r="40" spans="1:5" ht="21" customHeight="1">
      <c r="A40" s="100" t="s">
        <v>35</v>
      </c>
      <c r="B40" s="116"/>
      <c r="C40" s="116"/>
      <c r="D40" s="116"/>
      <c r="E40" s="145">
        <f>SUM(E8,E20,E25,E29,E33,E39)</f>
        <v>0</v>
      </c>
    </row>
    <row r="41" spans="1:5" ht="21" customHeight="1">
      <c r="A41" s="101" t="str">
        <v xml:space="preserve">消費税及び地方消費税(円未満の端数切捨て)    </v>
      </c>
      <c r="B41" s="117"/>
      <c r="C41" s="117"/>
      <c r="D41" s="133"/>
      <c r="E41" s="146">
        <f>ROUNDDOWN(E40*0.1,0)</f>
        <v>0</v>
      </c>
    </row>
    <row r="42" spans="1:5" ht="21" customHeight="1">
      <c r="A42" s="102" t="s">
        <v>3</v>
      </c>
      <c r="B42" s="118"/>
      <c r="C42" s="118"/>
      <c r="D42" s="118"/>
      <c r="E42" s="147">
        <f>SUM(E40:E41)</f>
        <v>0</v>
      </c>
    </row>
    <row r="43" spans="1:5" s="49" customFormat="1" ht="18" customHeight="1">
      <c r="A43" s="60" t="str">
        <v>※別紙「見積りに当たっての注意事項」を参照してください。</v>
      </c>
    </row>
    <row r="44" spans="1:5" s="49" customFormat="1" ht="16.5" customHeight="1">
      <c r="A44" s="60" t="s">
        <v>25</v>
      </c>
    </row>
  </sheetData>
  <mergeCells count="14">
    <mergeCell ref="A1:E1"/>
    <mergeCell ref="A2:D2"/>
    <mergeCell ref="A3:B3"/>
    <mergeCell ref="A40:D40"/>
    <mergeCell ref="A41:D41"/>
    <mergeCell ref="A42:D42"/>
    <mergeCell ref="A4:A8"/>
    <mergeCell ref="A21:A25"/>
    <mergeCell ref="B21:E24"/>
    <mergeCell ref="A26:A29"/>
    <mergeCell ref="B26:E28"/>
    <mergeCell ref="A30:A33"/>
    <mergeCell ref="A34:A39"/>
    <mergeCell ref="A9:A20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6"/>
  <sheetViews>
    <sheetView view="pageBreakPreview" topLeftCell="A4" zoomScaleNormal="130" zoomScaleSheetLayoutView="100" workbookViewId="0">
      <selection activeCell="A4" sqref="A4:B8"/>
    </sheetView>
  </sheetViews>
  <sheetFormatPr defaultRowHeight="13.5"/>
  <cols>
    <col min="1" max="1" width="10.125" style="1" customWidth="1"/>
    <col min="2" max="2" width="36.75" style="1" customWidth="1"/>
    <col min="3" max="3" width="14.50390625" style="1" customWidth="1"/>
    <col min="4" max="4" width="8.375" style="1" customWidth="1"/>
    <col min="5" max="5" width="14.125" style="1" customWidth="1"/>
    <col min="6" max="6" width="12.625" style="1" customWidth="1"/>
    <col min="7" max="255" width="9.00390625" style="1" bestFit="1" customWidth="1"/>
    <col min="256" max="16384" width="9" style="1" bestFit="1" customWidth="1"/>
  </cols>
  <sheetData>
    <row r="1" spans="1:5" ht="33" customHeight="1">
      <c r="A1" s="34" t="s">
        <v>160</v>
      </c>
      <c r="B1" s="34"/>
      <c r="C1" s="34"/>
      <c r="D1" s="34"/>
      <c r="E1" s="34"/>
    </row>
    <row r="2" spans="1:5" ht="24.75" customHeight="1">
      <c r="A2" s="148" t="s">
        <v>117</v>
      </c>
      <c r="B2" s="148"/>
      <c r="C2" s="148"/>
      <c r="D2" s="148"/>
      <c r="E2" s="82" t="s">
        <v>9</v>
      </c>
    </row>
    <row r="3" spans="1:5" ht="33" customHeight="1">
      <c r="A3" s="92" t="s">
        <v>10</v>
      </c>
      <c r="B3" s="103"/>
      <c r="C3" s="119" t="s">
        <v>14</v>
      </c>
      <c r="D3" s="132" t="s">
        <v>13</v>
      </c>
      <c r="E3" s="134" t="s">
        <v>17</v>
      </c>
    </row>
    <row r="4" spans="1:5" ht="15" customHeight="1">
      <c r="A4" s="93" t="s">
        <v>7</v>
      </c>
      <c r="B4" s="104"/>
      <c r="C4" s="120"/>
      <c r="D4" s="120"/>
      <c r="E4" s="135"/>
    </row>
    <row r="5" spans="1:5" ht="15" customHeight="1">
      <c r="A5" s="94"/>
      <c r="B5" s="39"/>
      <c r="C5" s="43"/>
      <c r="D5" s="43"/>
      <c r="E5" s="47"/>
    </row>
    <row r="6" spans="1:5" ht="15" customHeight="1">
      <c r="A6" s="94"/>
      <c r="B6" s="39"/>
      <c r="C6" s="43"/>
      <c r="D6" s="43"/>
      <c r="E6" s="47"/>
    </row>
    <row r="7" spans="1:5" ht="15" customHeight="1">
      <c r="A7" s="95"/>
      <c r="B7" s="39"/>
      <c r="C7" s="121"/>
      <c r="D7" s="121"/>
      <c r="E7" s="136"/>
    </row>
    <row r="8" spans="1:5" ht="15" customHeight="1">
      <c r="A8" s="96"/>
      <c r="B8" s="105" t="s">
        <v>4</v>
      </c>
      <c r="C8" s="122"/>
      <c r="D8" s="122"/>
      <c r="E8" s="137">
        <f>SUM(E4:E7)</f>
        <v>0</v>
      </c>
    </row>
    <row r="9" spans="1:5" ht="15" customHeight="1">
      <c r="A9" s="97" t="s">
        <v>19</v>
      </c>
      <c r="B9" s="39"/>
      <c r="C9" s="123"/>
      <c r="D9" s="123"/>
      <c r="E9" s="135"/>
    </row>
    <row r="10" spans="1:5" ht="15" customHeight="1">
      <c r="A10" s="36"/>
      <c r="B10" s="39"/>
      <c r="C10" s="43"/>
      <c r="D10" s="43"/>
      <c r="E10" s="47"/>
    </row>
    <row r="11" spans="1:5" ht="15" customHeight="1">
      <c r="A11" s="36"/>
      <c r="B11" s="39"/>
      <c r="C11" s="43"/>
      <c r="D11" s="43"/>
      <c r="E11" s="47"/>
    </row>
    <row r="12" spans="1:5" ht="15" customHeight="1">
      <c r="A12" s="36"/>
      <c r="B12" s="39"/>
      <c r="C12" s="43"/>
      <c r="D12" s="43"/>
      <c r="E12" s="47"/>
    </row>
    <row r="13" spans="1:5" ht="15" customHeight="1">
      <c r="A13" s="36"/>
      <c r="B13" s="39"/>
      <c r="C13" s="43"/>
      <c r="D13" s="43"/>
      <c r="E13" s="47"/>
    </row>
    <row r="14" spans="1:5" ht="15" customHeight="1">
      <c r="A14" s="36"/>
      <c r="B14" s="39"/>
      <c r="C14" s="43"/>
      <c r="D14" s="43"/>
      <c r="E14" s="47"/>
    </row>
    <row r="15" spans="1:5" ht="15" customHeight="1">
      <c r="A15" s="36"/>
      <c r="B15" s="39"/>
      <c r="C15" s="43"/>
      <c r="D15" s="43"/>
      <c r="E15" s="47"/>
    </row>
    <row r="16" spans="1:5" ht="15" customHeight="1">
      <c r="A16" s="36"/>
      <c r="B16" s="39"/>
      <c r="C16" s="43"/>
      <c r="D16" s="43"/>
      <c r="E16" s="47"/>
    </row>
    <row r="17" spans="1:5" ht="15" customHeight="1">
      <c r="A17" s="36"/>
      <c r="B17" s="39"/>
      <c r="C17" s="43"/>
      <c r="D17" s="43"/>
      <c r="E17" s="47"/>
    </row>
    <row r="18" spans="1:5" ht="15" customHeight="1">
      <c r="A18" s="36"/>
      <c r="B18" s="39"/>
      <c r="C18" s="43"/>
      <c r="D18" s="43"/>
      <c r="E18" s="10"/>
    </row>
    <row r="19" spans="1:5" ht="15" customHeight="1">
      <c r="A19" s="36"/>
      <c r="B19" s="39"/>
      <c r="C19" s="43"/>
      <c r="D19" s="43"/>
      <c r="E19" s="10"/>
    </row>
    <row r="20" spans="1:5" ht="15" customHeight="1">
      <c r="A20" s="36"/>
      <c r="B20" s="39"/>
      <c r="C20" s="43"/>
      <c r="D20" s="43"/>
      <c r="E20" s="10"/>
    </row>
    <row r="21" spans="1:5" ht="15" customHeight="1">
      <c r="A21" s="98"/>
      <c r="B21" s="106" t="s">
        <v>4</v>
      </c>
      <c r="C21" s="124"/>
      <c r="D21" s="124"/>
      <c r="E21" s="138">
        <f>SUM(E9:E20)</f>
        <v>0</v>
      </c>
    </row>
    <row r="22" spans="1:5" ht="15" customHeight="1">
      <c r="A22" s="93" t="s">
        <v>5</v>
      </c>
      <c r="B22" s="149"/>
      <c r="C22" s="120"/>
      <c r="D22" s="120"/>
      <c r="E22" s="152"/>
    </row>
    <row r="23" spans="1:5" ht="15" customHeight="1">
      <c r="A23" s="95"/>
      <c r="B23" s="150"/>
      <c r="C23" s="151"/>
      <c r="D23" s="151"/>
      <c r="E23" s="153"/>
    </row>
    <row r="24" spans="1:5" ht="15" customHeight="1">
      <c r="A24" s="95"/>
      <c r="B24" s="150"/>
      <c r="C24" s="151"/>
      <c r="D24" s="151"/>
      <c r="E24" s="153"/>
    </row>
    <row r="25" spans="1:5" ht="15" customHeight="1">
      <c r="A25" s="95"/>
      <c r="B25" s="150"/>
      <c r="C25" s="43"/>
      <c r="D25" s="43"/>
      <c r="E25" s="47"/>
    </row>
    <row r="26" spans="1:5" ht="15" customHeight="1">
      <c r="A26" s="96"/>
      <c r="B26" s="110" t="s">
        <v>4</v>
      </c>
      <c r="C26" s="124"/>
      <c r="D26" s="124"/>
      <c r="E26" s="138">
        <f>SUM(E22:E25)</f>
        <v>0</v>
      </c>
    </row>
    <row r="27" spans="1:5" ht="15" customHeight="1">
      <c r="A27" s="94" t="s">
        <v>114</v>
      </c>
      <c r="B27" s="104"/>
      <c r="C27" s="121"/>
      <c r="D27" s="121"/>
      <c r="E27" s="135"/>
    </row>
    <row r="28" spans="1:5" ht="15" customHeight="1">
      <c r="A28" s="95"/>
      <c r="B28" s="39"/>
      <c r="C28" s="43"/>
      <c r="D28" s="43"/>
      <c r="E28" s="10"/>
    </row>
    <row r="29" spans="1:5" ht="15" customHeight="1">
      <c r="A29" s="95"/>
      <c r="B29" s="39"/>
      <c r="C29" s="131"/>
      <c r="D29" s="131"/>
      <c r="E29" s="154"/>
    </row>
    <row r="30" spans="1:5" ht="15" customHeight="1">
      <c r="A30" s="96"/>
      <c r="B30" s="114" t="s">
        <v>4</v>
      </c>
      <c r="C30" s="124"/>
      <c r="D30" s="124"/>
      <c r="E30" s="138">
        <f>SUM(E27:E29)</f>
        <v>0</v>
      </c>
    </row>
    <row r="31" spans="1:5" ht="15" customHeight="1">
      <c r="A31" s="93" t="s">
        <v>55</v>
      </c>
      <c r="B31" s="104"/>
      <c r="C31" s="123"/>
      <c r="D31" s="123"/>
      <c r="E31" s="135"/>
    </row>
    <row r="32" spans="1:5" ht="15" customHeight="1">
      <c r="A32" s="94"/>
      <c r="B32" s="39"/>
      <c r="C32" s="131"/>
      <c r="D32" s="131"/>
      <c r="E32" s="47"/>
    </row>
    <row r="33" spans="1:6" ht="15" customHeight="1">
      <c r="A33" s="95"/>
      <c r="B33" s="39"/>
      <c r="C33" s="43"/>
      <c r="D33" s="43"/>
      <c r="E33" s="10"/>
    </row>
    <row r="34" spans="1:6" ht="15" customHeight="1">
      <c r="A34" s="96"/>
      <c r="B34" s="110" t="s">
        <v>4</v>
      </c>
      <c r="C34" s="122"/>
      <c r="D34" s="122"/>
      <c r="E34" s="137">
        <f>SUM(E31:E33)</f>
        <v>0</v>
      </c>
    </row>
    <row r="35" spans="1:6" ht="15" customHeight="1">
      <c r="A35" s="93" t="s">
        <v>152</v>
      </c>
      <c r="B35" s="104"/>
      <c r="C35" s="120"/>
      <c r="D35" s="120"/>
      <c r="E35" s="135"/>
    </row>
    <row r="36" spans="1:6" ht="15" customHeight="1">
      <c r="A36" s="94"/>
      <c r="B36" s="115"/>
      <c r="C36" s="43"/>
      <c r="D36" s="43"/>
      <c r="E36" s="47"/>
    </row>
    <row r="37" spans="1:6" ht="15" customHeight="1">
      <c r="A37" s="94"/>
      <c r="B37" s="115"/>
      <c r="C37" s="43"/>
      <c r="D37" s="43"/>
      <c r="E37" s="10"/>
    </row>
    <row r="38" spans="1:6" ht="15" customHeight="1">
      <c r="A38" s="94"/>
      <c r="B38" s="115"/>
      <c r="C38" s="43"/>
      <c r="D38" s="43"/>
      <c r="E38" s="47"/>
    </row>
    <row r="39" spans="1:6" ht="15" customHeight="1">
      <c r="A39" s="94"/>
      <c r="B39" s="115"/>
      <c r="C39" s="43"/>
      <c r="D39" s="43"/>
      <c r="E39" s="47"/>
    </row>
    <row r="40" spans="1:6" ht="15" customHeight="1">
      <c r="A40" s="94"/>
      <c r="B40" s="39"/>
      <c r="C40" s="121"/>
      <c r="D40" s="121"/>
      <c r="E40" s="136"/>
    </row>
    <row r="41" spans="1:6" ht="15" customHeight="1">
      <c r="A41" s="99"/>
      <c r="B41" s="110" t="s">
        <v>4</v>
      </c>
      <c r="C41" s="122"/>
      <c r="D41" s="122"/>
      <c r="E41" s="137">
        <f>SUM(E35:E40)</f>
        <v>0</v>
      </c>
    </row>
    <row r="42" spans="1:6" ht="21" customHeight="1">
      <c r="A42" s="100" t="s">
        <v>35</v>
      </c>
      <c r="B42" s="116"/>
      <c r="C42" s="116"/>
      <c r="D42" s="116"/>
      <c r="E42" s="145">
        <f>SUM(E8,E21,E26,E30,E34,E41)</f>
        <v>0</v>
      </c>
    </row>
    <row r="43" spans="1:6" ht="21" customHeight="1">
      <c r="A43" s="101" t="str">
        <v xml:space="preserve">消費税及び地方消費税(円未満の端数切捨て)    </v>
      </c>
      <c r="B43" s="117"/>
      <c r="C43" s="117"/>
      <c r="D43" s="133"/>
      <c r="E43" s="146">
        <f>ROUNDDOWN(E42*0.1,0)</f>
        <v>0</v>
      </c>
    </row>
    <row r="44" spans="1:6" ht="21" customHeight="1">
      <c r="A44" s="102" t="s">
        <v>3</v>
      </c>
      <c r="B44" s="118"/>
      <c r="C44" s="118"/>
      <c r="D44" s="118"/>
      <c r="E44" s="147">
        <f>SUM(E42:E43)</f>
        <v>0</v>
      </c>
    </row>
    <row r="45" spans="1:6" s="49" customFormat="1" ht="16.5" customHeight="1">
      <c r="A45" s="60" t="s">
        <v>25</v>
      </c>
    </row>
    <row r="46" spans="1:6" s="49" customFormat="1" ht="18" customHeight="1">
      <c r="A46" s="60" t="s">
        <v>173</v>
      </c>
      <c r="E46" s="155"/>
      <c r="F46" s="155"/>
    </row>
  </sheetData>
  <mergeCells count="12">
    <mergeCell ref="A1:E1"/>
    <mergeCell ref="A2:D2"/>
    <mergeCell ref="A3:B3"/>
    <mergeCell ref="A42:D42"/>
    <mergeCell ref="A43:D43"/>
    <mergeCell ref="A44:D44"/>
    <mergeCell ref="A4:A8"/>
    <mergeCell ref="A22:A26"/>
    <mergeCell ref="A27:A30"/>
    <mergeCell ref="A31:A34"/>
    <mergeCell ref="A9:A21"/>
    <mergeCell ref="A35:A41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5"/>
  <sheetViews>
    <sheetView view="pageBreakPreview" zoomScaleNormal="130" zoomScaleSheetLayoutView="100" workbookViewId="0">
      <selection activeCell="A4" sqref="A4:B8"/>
    </sheetView>
  </sheetViews>
  <sheetFormatPr defaultRowHeight="13.5"/>
  <cols>
    <col min="1" max="1" width="10.125" style="1" customWidth="1"/>
    <col min="2" max="2" width="36.75" style="1" customWidth="1"/>
    <col min="3" max="3" width="14.50390625" style="1" customWidth="1"/>
    <col min="4" max="4" width="8.375" style="1" customWidth="1"/>
    <col min="5" max="5" width="14.125" style="1" customWidth="1"/>
    <col min="6" max="6" width="12.625" style="1" customWidth="1"/>
    <col min="7" max="255" width="9.00390625" style="1" bestFit="1" customWidth="1"/>
    <col min="256" max="16384" width="9" style="1" bestFit="1" customWidth="1"/>
  </cols>
  <sheetData>
    <row r="1" spans="1:5" ht="33" customHeight="1">
      <c r="A1" s="34" t="s">
        <v>160</v>
      </c>
      <c r="B1" s="34"/>
      <c r="C1" s="34"/>
      <c r="D1" s="34"/>
      <c r="E1" s="34"/>
    </row>
    <row r="2" spans="1:5" ht="24.75" customHeight="1">
      <c r="A2" s="148" t="s">
        <v>248</v>
      </c>
      <c r="B2" s="148"/>
      <c r="C2" s="148"/>
      <c r="D2" s="148"/>
      <c r="E2" s="82" t="s">
        <v>9</v>
      </c>
    </row>
    <row r="3" spans="1:5" ht="33" customHeight="1">
      <c r="A3" s="92" t="s">
        <v>10</v>
      </c>
      <c r="B3" s="103"/>
      <c r="C3" s="119" t="s">
        <v>14</v>
      </c>
      <c r="D3" s="132" t="s">
        <v>13</v>
      </c>
      <c r="E3" s="134" t="s">
        <v>17</v>
      </c>
    </row>
    <row r="4" spans="1:5" ht="15" customHeight="1">
      <c r="A4" s="93" t="s">
        <v>7</v>
      </c>
      <c r="B4" s="104"/>
      <c r="C4" s="120"/>
      <c r="D4" s="120"/>
      <c r="E4" s="135"/>
    </row>
    <row r="5" spans="1:5" ht="15" customHeight="1">
      <c r="A5" s="94"/>
      <c r="B5" s="39"/>
      <c r="C5" s="43"/>
      <c r="D5" s="43"/>
      <c r="E5" s="47"/>
    </row>
    <row r="6" spans="1:5" ht="15" customHeight="1">
      <c r="A6" s="94"/>
      <c r="B6" s="39"/>
      <c r="C6" s="43"/>
      <c r="D6" s="43"/>
      <c r="E6" s="47"/>
    </row>
    <row r="7" spans="1:5" ht="15" customHeight="1">
      <c r="A7" s="95"/>
      <c r="B7" s="39"/>
      <c r="C7" s="121"/>
      <c r="D7" s="121"/>
      <c r="E7" s="136"/>
    </row>
    <row r="8" spans="1:5" ht="15" customHeight="1">
      <c r="A8" s="96"/>
      <c r="B8" s="105" t="s">
        <v>4</v>
      </c>
      <c r="C8" s="122"/>
      <c r="D8" s="122"/>
      <c r="E8" s="137">
        <f>SUM(E4:E7)</f>
        <v>0</v>
      </c>
    </row>
    <row r="9" spans="1:5" ht="15" customHeight="1">
      <c r="A9" s="97" t="s">
        <v>19</v>
      </c>
      <c r="B9" s="39"/>
      <c r="C9" s="123"/>
      <c r="D9" s="123"/>
      <c r="E9" s="135"/>
    </row>
    <row r="10" spans="1:5" ht="15" customHeight="1">
      <c r="A10" s="36"/>
      <c r="B10" s="39"/>
      <c r="C10" s="43"/>
      <c r="D10" s="43"/>
      <c r="E10" s="47"/>
    </row>
    <row r="11" spans="1:5" ht="15" customHeight="1">
      <c r="A11" s="36"/>
      <c r="B11" s="39"/>
      <c r="C11" s="43"/>
      <c r="D11" s="43"/>
      <c r="E11" s="47"/>
    </row>
    <row r="12" spans="1:5" ht="15" customHeight="1">
      <c r="A12" s="36"/>
      <c r="B12" s="39"/>
      <c r="C12" s="43"/>
      <c r="D12" s="43"/>
      <c r="E12" s="47"/>
    </row>
    <row r="13" spans="1:5" ht="15" customHeight="1">
      <c r="A13" s="36"/>
      <c r="B13" s="39"/>
      <c r="C13" s="43"/>
      <c r="D13" s="43"/>
      <c r="E13" s="47"/>
    </row>
    <row r="14" spans="1:5" ht="15" customHeight="1">
      <c r="A14" s="36"/>
      <c r="B14" s="39"/>
      <c r="C14" s="43"/>
      <c r="D14" s="43"/>
      <c r="E14" s="47"/>
    </row>
    <row r="15" spans="1:5" ht="15" customHeight="1">
      <c r="A15" s="36"/>
      <c r="B15" s="39"/>
      <c r="C15" s="43"/>
      <c r="D15" s="43"/>
      <c r="E15" s="47"/>
    </row>
    <row r="16" spans="1:5" ht="15" customHeight="1">
      <c r="A16" s="36"/>
      <c r="B16" s="39"/>
      <c r="C16" s="43"/>
      <c r="D16" s="43"/>
      <c r="E16" s="47"/>
    </row>
    <row r="17" spans="1:5" ht="15" customHeight="1">
      <c r="A17" s="36"/>
      <c r="B17" s="39"/>
      <c r="C17" s="43"/>
      <c r="D17" s="43"/>
      <c r="E17" s="47"/>
    </row>
    <row r="18" spans="1:5" ht="15" customHeight="1">
      <c r="A18" s="36"/>
      <c r="B18" s="39"/>
      <c r="C18" s="43"/>
      <c r="D18" s="43"/>
      <c r="E18" s="10"/>
    </row>
    <row r="19" spans="1:5" ht="15" customHeight="1">
      <c r="A19" s="36"/>
      <c r="B19" s="39"/>
      <c r="C19" s="43"/>
      <c r="D19" s="43"/>
      <c r="E19" s="10"/>
    </row>
    <row r="20" spans="1:5" ht="15" customHeight="1">
      <c r="A20" s="36"/>
      <c r="B20" s="39"/>
      <c r="C20" s="43"/>
      <c r="D20" s="43"/>
      <c r="E20" s="10"/>
    </row>
    <row r="21" spans="1:5" ht="15" customHeight="1">
      <c r="A21" s="98"/>
      <c r="B21" s="106" t="s">
        <v>4</v>
      </c>
      <c r="C21" s="124"/>
      <c r="D21" s="124"/>
      <c r="E21" s="138">
        <f>SUM(E9:E20)</f>
        <v>0</v>
      </c>
    </row>
    <row r="22" spans="1:5" ht="15" customHeight="1">
      <c r="A22" s="93" t="s">
        <v>22</v>
      </c>
      <c r="B22" s="149"/>
      <c r="C22" s="120"/>
      <c r="D22" s="120"/>
      <c r="E22" s="152"/>
    </row>
    <row r="23" spans="1:5" ht="15" customHeight="1">
      <c r="A23" s="95"/>
      <c r="B23" s="150"/>
      <c r="C23" s="151"/>
      <c r="D23" s="151"/>
      <c r="E23" s="153"/>
    </row>
    <row r="24" spans="1:5" ht="15" customHeight="1">
      <c r="A24" s="95"/>
      <c r="B24" s="150"/>
      <c r="C24" s="151"/>
      <c r="D24" s="151"/>
      <c r="E24" s="153"/>
    </row>
    <row r="25" spans="1:5" ht="15" customHeight="1">
      <c r="A25" s="95"/>
      <c r="B25" s="150"/>
      <c r="C25" s="43"/>
      <c r="D25" s="43"/>
      <c r="E25" s="47"/>
    </row>
    <row r="26" spans="1:5" ht="15" customHeight="1">
      <c r="A26" s="96"/>
      <c r="B26" s="110" t="s">
        <v>4</v>
      </c>
      <c r="C26" s="124"/>
      <c r="D26" s="124"/>
      <c r="E26" s="138">
        <f>SUM(E22:E25)</f>
        <v>0</v>
      </c>
    </row>
    <row r="27" spans="1:5" ht="15" customHeight="1">
      <c r="A27" s="94" t="s">
        <v>114</v>
      </c>
      <c r="B27" s="104"/>
      <c r="C27" s="121"/>
      <c r="D27" s="121"/>
      <c r="E27" s="135">
        <f>C27*D27</f>
        <v>0</v>
      </c>
    </row>
    <row r="28" spans="1:5" ht="15" customHeight="1">
      <c r="A28" s="95"/>
      <c r="B28" s="156"/>
      <c r="C28" s="151"/>
      <c r="D28" s="151"/>
      <c r="E28" s="157"/>
    </row>
    <row r="29" spans="1:5" ht="15" customHeight="1">
      <c r="A29" s="95"/>
      <c r="B29" s="39"/>
      <c r="C29" s="43"/>
      <c r="D29" s="43"/>
      <c r="E29" s="157"/>
    </row>
    <row r="30" spans="1:5" ht="15" customHeight="1">
      <c r="A30" s="96"/>
      <c r="B30" s="114" t="s">
        <v>4</v>
      </c>
      <c r="C30" s="124"/>
      <c r="D30" s="124"/>
      <c r="E30" s="138">
        <f>SUM(E27:E29)</f>
        <v>0</v>
      </c>
    </row>
    <row r="31" spans="1:5" ht="15" customHeight="1">
      <c r="A31" s="93" t="s">
        <v>55</v>
      </c>
      <c r="B31" s="104"/>
      <c r="C31" s="123"/>
      <c r="D31" s="123"/>
      <c r="E31" s="135">
        <f>C31*D31</f>
        <v>0</v>
      </c>
    </row>
    <row r="32" spans="1:5" ht="15" customHeight="1">
      <c r="A32" s="94"/>
      <c r="B32" s="156"/>
      <c r="C32" s="151"/>
      <c r="D32" s="151"/>
      <c r="E32" s="157">
        <f>C32*D32</f>
        <v>0</v>
      </c>
    </row>
    <row r="33" spans="1:6" ht="15" customHeight="1">
      <c r="A33" s="95"/>
      <c r="B33" s="39"/>
      <c r="C33" s="43"/>
      <c r="D33" s="43"/>
      <c r="E33" s="10"/>
    </row>
    <row r="34" spans="1:6" ht="15" customHeight="1">
      <c r="A34" s="96"/>
      <c r="B34" s="110" t="s">
        <v>4</v>
      </c>
      <c r="C34" s="122"/>
      <c r="D34" s="122"/>
      <c r="E34" s="137">
        <f>SUM(E31:E33)</f>
        <v>0</v>
      </c>
    </row>
    <row r="35" spans="1:6" ht="15" customHeight="1">
      <c r="A35" s="93" t="s">
        <v>31</v>
      </c>
      <c r="B35" s="104"/>
      <c r="C35" s="120"/>
      <c r="D35" s="120"/>
      <c r="E35" s="135">
        <f>C35*D35</f>
        <v>0</v>
      </c>
    </row>
    <row r="36" spans="1:6" ht="15" customHeight="1">
      <c r="A36" s="94"/>
      <c r="B36" s="115"/>
      <c r="C36" s="43"/>
      <c r="D36" s="43"/>
      <c r="E36" s="47">
        <f>C36*D36</f>
        <v>0</v>
      </c>
    </row>
    <row r="37" spans="1:6" ht="15" customHeight="1">
      <c r="A37" s="94"/>
      <c r="B37" s="115"/>
      <c r="C37" s="43"/>
      <c r="D37" s="43"/>
      <c r="E37" s="10"/>
    </row>
    <row r="38" spans="1:6" ht="15" customHeight="1">
      <c r="A38" s="94"/>
      <c r="B38" s="115"/>
      <c r="C38" s="43"/>
      <c r="D38" s="43"/>
      <c r="E38" s="47">
        <f>C38*D38</f>
        <v>0</v>
      </c>
    </row>
    <row r="39" spans="1:6" ht="15" customHeight="1">
      <c r="A39" s="94"/>
      <c r="B39" s="115"/>
      <c r="C39" s="43"/>
      <c r="D39" s="43"/>
      <c r="E39" s="47">
        <f>C39*D39</f>
        <v>0</v>
      </c>
    </row>
    <row r="40" spans="1:6" ht="15" customHeight="1">
      <c r="A40" s="99"/>
      <c r="B40" s="110" t="s">
        <v>4</v>
      </c>
      <c r="C40" s="122"/>
      <c r="D40" s="122"/>
      <c r="E40" s="137">
        <f>SUM(E35:E39)</f>
        <v>0</v>
      </c>
    </row>
    <row r="41" spans="1:6" ht="21" customHeight="1">
      <c r="A41" s="100" t="s">
        <v>35</v>
      </c>
      <c r="B41" s="116"/>
      <c r="C41" s="116"/>
      <c r="D41" s="116"/>
      <c r="E41" s="145">
        <f>SUM(E8,E21,E26,E30,E34,E40)</f>
        <v>0</v>
      </c>
    </row>
    <row r="42" spans="1:6" ht="21" customHeight="1">
      <c r="A42" s="101" t="str">
        <v xml:space="preserve">消費税及び地方消費税(円未満の端数切捨て)    </v>
      </c>
      <c r="B42" s="117"/>
      <c r="C42" s="117"/>
      <c r="D42" s="133"/>
      <c r="E42" s="146">
        <f>ROUNDDOWN(E41*0.1,0)</f>
        <v>0</v>
      </c>
    </row>
    <row r="43" spans="1:6" ht="21" customHeight="1">
      <c r="A43" s="102" t="s">
        <v>3</v>
      </c>
      <c r="B43" s="118"/>
      <c r="C43" s="118"/>
      <c r="D43" s="118"/>
      <c r="E43" s="147">
        <f>SUM(E41:E42)</f>
        <v>0</v>
      </c>
    </row>
    <row r="44" spans="1:6" s="49" customFormat="1" ht="16.5" customHeight="1">
      <c r="A44" s="60" t="s">
        <v>25</v>
      </c>
    </row>
    <row r="45" spans="1:6" s="49" customFormat="1" ht="18" customHeight="1">
      <c r="A45" s="60" t="s">
        <v>173</v>
      </c>
      <c r="E45" s="155"/>
      <c r="F45" s="155"/>
    </row>
  </sheetData>
  <mergeCells count="12">
    <mergeCell ref="A1:E1"/>
    <mergeCell ref="A2:D2"/>
    <mergeCell ref="A3:B3"/>
    <mergeCell ref="A41:D41"/>
    <mergeCell ref="A42:D42"/>
    <mergeCell ref="A43:D43"/>
    <mergeCell ref="A4:A8"/>
    <mergeCell ref="A22:A26"/>
    <mergeCell ref="A27:A30"/>
    <mergeCell ref="A31:A34"/>
    <mergeCell ref="A35:A40"/>
    <mergeCell ref="A9:A21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3"/>
  <sheetViews>
    <sheetView view="pageBreakPreview" zoomScaleNormal="130" zoomScaleSheetLayoutView="100" workbookViewId="0">
      <selection activeCell="A4" sqref="A4:B8"/>
    </sheetView>
  </sheetViews>
  <sheetFormatPr defaultRowHeight="13.5"/>
  <cols>
    <col min="1" max="1" width="10.125" style="1" customWidth="1"/>
    <col min="2" max="2" width="36.75" style="1" customWidth="1"/>
    <col min="3" max="3" width="14.50390625" style="1" customWidth="1"/>
    <col min="4" max="4" width="8.375" style="1" customWidth="1"/>
    <col min="5" max="5" width="14.125" style="1" customWidth="1"/>
    <col min="6" max="6" width="12.625" style="1" customWidth="1"/>
    <col min="7" max="255" width="9.00390625" style="1" bestFit="1" customWidth="1"/>
    <col min="256" max="16384" width="9" style="1" bestFit="1" customWidth="1"/>
  </cols>
  <sheetData>
    <row r="1" spans="1:5" ht="33" customHeight="1">
      <c r="A1" s="34" t="s">
        <v>160</v>
      </c>
      <c r="B1" s="34"/>
      <c r="C1" s="34"/>
      <c r="D1" s="34"/>
      <c r="E1" s="34"/>
    </row>
    <row r="2" spans="1:5" ht="24.75" customHeight="1">
      <c r="A2" s="148" t="s">
        <v>249</v>
      </c>
      <c r="B2" s="148"/>
      <c r="C2" s="148"/>
      <c r="D2" s="148"/>
      <c r="E2" s="82" t="s">
        <v>9</v>
      </c>
    </row>
    <row r="3" spans="1:5" ht="33" customHeight="1">
      <c r="A3" s="92" t="s">
        <v>10</v>
      </c>
      <c r="B3" s="103"/>
      <c r="C3" s="119" t="s">
        <v>14</v>
      </c>
      <c r="D3" s="132" t="s">
        <v>13</v>
      </c>
      <c r="E3" s="134" t="s">
        <v>17</v>
      </c>
    </row>
    <row r="4" spans="1:5" ht="15" customHeight="1">
      <c r="A4" s="93" t="s">
        <v>7</v>
      </c>
      <c r="B4" s="104"/>
      <c r="C4" s="120"/>
      <c r="D4" s="120"/>
      <c r="E4" s="135"/>
    </row>
    <row r="5" spans="1:5" ht="15" customHeight="1">
      <c r="A5" s="94"/>
      <c r="B5" s="39"/>
      <c r="C5" s="43"/>
      <c r="D5" s="43"/>
      <c r="E5" s="47"/>
    </row>
    <row r="6" spans="1:5" ht="15" customHeight="1">
      <c r="A6" s="94"/>
      <c r="B6" s="39"/>
      <c r="C6" s="43"/>
      <c r="D6" s="43"/>
      <c r="E6" s="47"/>
    </row>
    <row r="7" spans="1:5" ht="15" customHeight="1">
      <c r="A7" s="95"/>
      <c r="B7" s="39"/>
      <c r="C7" s="121"/>
      <c r="D7" s="121"/>
      <c r="E7" s="136"/>
    </row>
    <row r="8" spans="1:5" ht="15" customHeight="1">
      <c r="A8" s="96"/>
      <c r="B8" s="105" t="s">
        <v>4</v>
      </c>
      <c r="C8" s="122"/>
      <c r="D8" s="122"/>
      <c r="E8" s="137">
        <f>SUM(E4:E7)</f>
        <v>0</v>
      </c>
    </row>
    <row r="9" spans="1:5" ht="15" customHeight="1">
      <c r="A9" s="97" t="s">
        <v>19</v>
      </c>
      <c r="B9" s="39"/>
      <c r="C9" s="123"/>
      <c r="D9" s="123"/>
      <c r="E9" s="135"/>
    </row>
    <row r="10" spans="1:5" ht="15" customHeight="1">
      <c r="A10" s="36"/>
      <c r="B10" s="39"/>
      <c r="C10" s="43"/>
      <c r="D10" s="43"/>
      <c r="E10" s="47"/>
    </row>
    <row r="11" spans="1:5" ht="15" customHeight="1">
      <c r="A11" s="36"/>
      <c r="B11" s="39"/>
      <c r="C11" s="43"/>
      <c r="D11" s="43"/>
      <c r="E11" s="47"/>
    </row>
    <row r="12" spans="1:5" ht="15" customHeight="1">
      <c r="A12" s="36"/>
      <c r="B12" s="39"/>
      <c r="C12" s="43"/>
      <c r="D12" s="43"/>
      <c r="E12" s="47"/>
    </row>
    <row r="13" spans="1:5" ht="15" customHeight="1">
      <c r="A13" s="36"/>
      <c r="B13" s="39"/>
      <c r="C13" s="43"/>
      <c r="D13" s="43"/>
      <c r="E13" s="47"/>
    </row>
    <row r="14" spans="1:5" ht="15" customHeight="1">
      <c r="A14" s="36"/>
      <c r="B14" s="39"/>
      <c r="C14" s="43"/>
      <c r="D14" s="43"/>
      <c r="E14" s="47"/>
    </row>
    <row r="15" spans="1:5" ht="15" customHeight="1">
      <c r="A15" s="36"/>
      <c r="B15" s="39"/>
      <c r="C15" s="43"/>
      <c r="D15" s="43"/>
      <c r="E15" s="47"/>
    </row>
    <row r="16" spans="1:5" ht="15" customHeight="1">
      <c r="A16" s="36"/>
      <c r="B16" s="39"/>
      <c r="C16" s="43"/>
      <c r="D16" s="43"/>
      <c r="E16" s="47"/>
    </row>
    <row r="17" spans="1:5" ht="15" customHeight="1">
      <c r="A17" s="36"/>
      <c r="B17" s="39"/>
      <c r="C17" s="43"/>
      <c r="D17" s="43"/>
      <c r="E17" s="47"/>
    </row>
    <row r="18" spans="1:5" ht="15" customHeight="1">
      <c r="A18" s="36"/>
      <c r="B18" s="39"/>
      <c r="C18" s="43"/>
      <c r="D18" s="43"/>
      <c r="E18" s="10"/>
    </row>
    <row r="19" spans="1:5" ht="15" customHeight="1">
      <c r="A19" s="36"/>
      <c r="B19" s="39"/>
      <c r="C19" s="43"/>
      <c r="D19" s="43"/>
      <c r="E19" s="10"/>
    </row>
    <row r="20" spans="1:5" ht="15" customHeight="1">
      <c r="A20" s="36"/>
      <c r="B20" s="39"/>
      <c r="C20" s="43"/>
      <c r="D20" s="43"/>
      <c r="E20" s="10"/>
    </row>
    <row r="21" spans="1:5" ht="15" customHeight="1">
      <c r="A21" s="98"/>
      <c r="B21" s="106" t="s">
        <v>4</v>
      </c>
      <c r="C21" s="124"/>
      <c r="D21" s="124"/>
      <c r="E21" s="138">
        <f>SUM(E9:E20)</f>
        <v>0</v>
      </c>
    </row>
    <row r="22" spans="1:5" ht="15" customHeight="1">
      <c r="A22" s="93" t="s">
        <v>5</v>
      </c>
      <c r="B22" s="149"/>
      <c r="C22" s="120"/>
      <c r="D22" s="120"/>
      <c r="E22" s="152"/>
    </row>
    <row r="23" spans="1:5" ht="15" customHeight="1">
      <c r="A23" s="95"/>
      <c r="B23" s="150"/>
      <c r="C23" s="151"/>
      <c r="D23" s="151"/>
      <c r="E23" s="153"/>
    </row>
    <row r="24" spans="1:5" ht="15" customHeight="1">
      <c r="A24" s="95"/>
      <c r="B24" s="150"/>
      <c r="C24" s="151"/>
      <c r="D24" s="151"/>
      <c r="E24" s="153"/>
    </row>
    <row r="25" spans="1:5" ht="15" customHeight="1">
      <c r="A25" s="95"/>
      <c r="B25" s="150"/>
      <c r="C25" s="43"/>
      <c r="D25" s="43"/>
      <c r="E25" s="47"/>
    </row>
    <row r="26" spans="1:5" ht="15" customHeight="1">
      <c r="A26" s="96"/>
      <c r="B26" s="110" t="s">
        <v>4</v>
      </c>
      <c r="C26" s="124"/>
      <c r="D26" s="124"/>
      <c r="E26" s="138">
        <f>SUM(E22:E25)</f>
        <v>0</v>
      </c>
    </row>
    <row r="27" spans="1:5" ht="15" customHeight="1">
      <c r="A27" s="94" t="s">
        <v>114</v>
      </c>
      <c r="B27" s="104"/>
      <c r="C27" s="121"/>
      <c r="D27" s="121"/>
      <c r="E27" s="135"/>
    </row>
    <row r="28" spans="1:5" ht="15" customHeight="1">
      <c r="A28" s="95"/>
      <c r="B28" s="39"/>
      <c r="C28" s="43"/>
      <c r="D28" s="43"/>
      <c r="E28" s="10"/>
    </row>
    <row r="29" spans="1:5" ht="15" customHeight="1">
      <c r="A29" s="95"/>
      <c r="B29" s="39"/>
      <c r="C29" s="131"/>
      <c r="D29" s="131"/>
      <c r="E29" s="154"/>
    </row>
    <row r="30" spans="1:5" ht="15" customHeight="1">
      <c r="A30" s="96"/>
      <c r="B30" s="114" t="s">
        <v>4</v>
      </c>
      <c r="C30" s="124"/>
      <c r="D30" s="124"/>
      <c r="E30" s="138">
        <f>SUM(E27:E29)</f>
        <v>0</v>
      </c>
    </row>
    <row r="31" spans="1:5" ht="15" customHeight="1">
      <c r="A31" s="93" t="s">
        <v>55</v>
      </c>
      <c r="B31" s="156"/>
      <c r="C31" s="151"/>
      <c r="D31" s="151"/>
      <c r="E31" s="157"/>
    </row>
    <row r="32" spans="1:5" ht="15" customHeight="1">
      <c r="A32" s="94"/>
      <c r="B32" s="39"/>
      <c r="C32" s="131"/>
      <c r="D32" s="131"/>
      <c r="E32" s="154"/>
    </row>
    <row r="33" spans="1:6" ht="15" customHeight="1">
      <c r="A33" s="95"/>
      <c r="B33" s="39"/>
      <c r="C33" s="43"/>
      <c r="D33" s="43"/>
      <c r="E33" s="10"/>
    </row>
    <row r="34" spans="1:6" ht="15" customHeight="1">
      <c r="A34" s="96"/>
      <c r="B34" s="110" t="s">
        <v>4</v>
      </c>
      <c r="C34" s="122"/>
      <c r="D34" s="122"/>
      <c r="E34" s="137">
        <f>SUM(E31:E33)</f>
        <v>0</v>
      </c>
    </row>
    <row r="35" spans="1:6" ht="15" customHeight="1">
      <c r="A35" s="93" t="s">
        <v>152</v>
      </c>
      <c r="B35" s="111"/>
      <c r="C35" s="128"/>
      <c r="D35" s="128"/>
      <c r="E35" s="142"/>
    </row>
    <row r="36" spans="1:6" ht="15" customHeight="1">
      <c r="A36" s="94"/>
      <c r="B36" s="112"/>
      <c r="C36" s="129"/>
      <c r="D36" s="129"/>
      <c r="E36" s="143"/>
    </row>
    <row r="37" spans="1:6" ht="15" customHeight="1">
      <c r="A37" s="94"/>
      <c r="B37" s="113"/>
      <c r="C37" s="130"/>
      <c r="D37" s="130"/>
      <c r="E37" s="144"/>
    </row>
    <row r="38" spans="1:6" ht="15" customHeight="1">
      <c r="A38" s="99"/>
      <c r="B38" s="110" t="s">
        <v>4</v>
      </c>
      <c r="C38" s="122"/>
      <c r="D38" s="122"/>
      <c r="E38" s="137">
        <f>SUM(E35:E37)</f>
        <v>0</v>
      </c>
    </row>
    <row r="39" spans="1:6" ht="21" customHeight="1">
      <c r="A39" s="100" t="s">
        <v>35</v>
      </c>
      <c r="B39" s="116"/>
      <c r="C39" s="116"/>
      <c r="D39" s="116"/>
      <c r="E39" s="145">
        <f>SUM(E8,E21,E26,E30,E34,E38)</f>
        <v>0</v>
      </c>
    </row>
    <row r="40" spans="1:6" ht="21" customHeight="1">
      <c r="A40" s="101" t="str">
        <v xml:space="preserve">消費税及び地方消費税(円未満の端数切捨て)    </v>
      </c>
      <c r="B40" s="117"/>
      <c r="C40" s="117"/>
      <c r="D40" s="133"/>
      <c r="E40" s="146">
        <f>ROUNDDOWN(E39*0.1,0)</f>
        <v>0</v>
      </c>
    </row>
    <row r="41" spans="1:6" ht="21" customHeight="1">
      <c r="A41" s="102" t="s">
        <v>3</v>
      </c>
      <c r="B41" s="118"/>
      <c r="C41" s="118"/>
      <c r="D41" s="118"/>
      <c r="E41" s="147">
        <f>SUM(E39:E40)</f>
        <v>0</v>
      </c>
    </row>
    <row r="42" spans="1:6" s="49" customFormat="1" ht="16.5" customHeight="1">
      <c r="A42" s="60" t="s">
        <v>25</v>
      </c>
    </row>
    <row r="43" spans="1:6" s="49" customFormat="1" ht="18" customHeight="1">
      <c r="A43" s="60" t="s">
        <v>173</v>
      </c>
      <c r="E43" s="155"/>
      <c r="F43" s="155"/>
    </row>
  </sheetData>
  <mergeCells count="13">
    <mergeCell ref="A1:E1"/>
    <mergeCell ref="A2:D2"/>
    <mergeCell ref="A3:B3"/>
    <mergeCell ref="A39:D39"/>
    <mergeCell ref="A40:D40"/>
    <mergeCell ref="A41:D41"/>
    <mergeCell ref="A4:A8"/>
    <mergeCell ref="A22:A26"/>
    <mergeCell ref="A27:A30"/>
    <mergeCell ref="A31:A34"/>
    <mergeCell ref="A35:A38"/>
    <mergeCell ref="B35:E37"/>
    <mergeCell ref="A9:A21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118"/>
  <sheetViews>
    <sheetView view="pageBreakPreview" topLeftCell="G1" zoomScale="145" zoomScaleNormal="85" zoomScaleSheetLayoutView="145" workbookViewId="0">
      <selection activeCell="R23" sqref="R23"/>
    </sheetView>
  </sheetViews>
  <sheetFormatPr defaultRowHeight="13.5"/>
  <cols>
    <col min="1" max="1" width="9.375" style="158" customWidth="1"/>
    <col min="2" max="2" width="13.75" style="158" customWidth="1"/>
    <col min="3" max="3" width="11" style="159" customWidth="1"/>
    <col min="4" max="4" width="5.125" style="159" customWidth="1"/>
    <col min="5" max="5" width="31.625" style="160" customWidth="1"/>
    <col min="6" max="6" width="11.25" style="159" customWidth="1"/>
    <col min="7" max="7" width="6.875" style="161" customWidth="1"/>
    <col min="8" max="8" width="6.875" style="162" customWidth="1"/>
    <col min="9" max="9" width="6.875" style="163" customWidth="1"/>
    <col min="10" max="10" width="6.875" style="162" customWidth="1"/>
    <col min="11" max="11" width="6.875" style="164" customWidth="1"/>
    <col min="12" max="19" width="10" style="158" customWidth="1"/>
    <col min="20" max="20" width="13.125" style="158" customWidth="1"/>
    <col min="21" max="248" width="9.00390625" style="158" bestFit="1" customWidth="1"/>
    <col min="249" max="16374" width="9" style="158" bestFit="1" customWidth="1"/>
    <col min="16375" max="16384" width="9" style="158" customWidth="1"/>
  </cols>
  <sheetData>
    <row r="1" spans="1:31" ht="21.75" customHeight="1">
      <c r="A1" s="166" t="s">
        <v>202</v>
      </c>
      <c r="B1" s="184"/>
      <c r="C1" s="203"/>
      <c r="D1" s="223"/>
    </row>
    <row r="2" spans="1:31" ht="17.25" customHeight="1">
      <c r="A2" s="167" t="s">
        <v>11</v>
      </c>
      <c r="B2" s="185" t="s">
        <v>45</v>
      </c>
      <c r="C2" s="204"/>
      <c r="D2" s="224" t="s">
        <v>28</v>
      </c>
      <c r="E2" s="231" t="s">
        <v>41</v>
      </c>
      <c r="F2" s="231" t="s">
        <v>59</v>
      </c>
      <c r="G2" s="269" t="s">
        <v>102</v>
      </c>
      <c r="H2" s="292" t="s">
        <v>46</v>
      </c>
      <c r="I2" s="309" t="s">
        <v>47</v>
      </c>
      <c r="J2" s="328" t="s">
        <v>0</v>
      </c>
      <c r="K2" s="333" t="s">
        <v>49</v>
      </c>
      <c r="L2" s="348" t="s">
        <v>78</v>
      </c>
      <c r="M2" s="361"/>
      <c r="N2" s="373"/>
      <c r="O2" s="231" t="s">
        <v>23</v>
      </c>
      <c r="P2" s="231" t="s">
        <v>24</v>
      </c>
      <c r="Q2" s="383" t="s">
        <v>162</v>
      </c>
      <c r="R2" s="231" t="s">
        <v>50</v>
      </c>
      <c r="S2" s="231" t="s">
        <v>138</v>
      </c>
      <c r="T2" s="390" t="s">
        <v>3</v>
      </c>
    </row>
    <row r="3" spans="1:31" ht="17.25" customHeight="1">
      <c r="A3" s="168"/>
      <c r="B3" s="186"/>
      <c r="C3" s="205"/>
      <c r="D3" s="225"/>
      <c r="E3" s="232"/>
      <c r="F3" s="232"/>
      <c r="G3" s="270"/>
      <c r="H3" s="293"/>
      <c r="I3" s="310"/>
      <c r="J3" s="329"/>
      <c r="K3" s="334"/>
      <c r="L3" s="349" t="s">
        <v>242</v>
      </c>
      <c r="M3" s="362" t="s">
        <v>243</v>
      </c>
      <c r="N3" s="374" t="s">
        <v>244</v>
      </c>
      <c r="O3" s="232"/>
      <c r="P3" s="232"/>
      <c r="Q3" s="384"/>
      <c r="R3" s="232"/>
      <c r="S3" s="232"/>
      <c r="T3" s="391"/>
    </row>
    <row r="4" spans="1:31" ht="15.75" customHeight="1">
      <c r="A4" s="169" t="s">
        <v>38</v>
      </c>
      <c r="B4" s="187" t="s">
        <v>53</v>
      </c>
      <c r="C4" s="187"/>
      <c r="D4" s="213">
        <v>1</v>
      </c>
      <c r="E4" s="233" t="s">
        <v>26</v>
      </c>
      <c r="F4" s="250">
        <v>1</v>
      </c>
      <c r="G4" s="271">
        <v>1</v>
      </c>
      <c r="H4" s="294">
        <v>7</v>
      </c>
      <c r="I4" s="311">
        <v>3</v>
      </c>
      <c r="J4" s="294">
        <f t="shared" ref="J4:J10" si="0">H4*I4</f>
        <v>21</v>
      </c>
      <c r="K4" s="335">
        <v>60</v>
      </c>
      <c r="L4" s="350"/>
      <c r="M4" s="363"/>
      <c r="N4" s="375"/>
      <c r="O4" s="378"/>
      <c r="P4" s="375"/>
      <c r="Q4" s="375"/>
      <c r="R4" s="375"/>
      <c r="S4" s="385"/>
      <c r="T4" s="392">
        <f t="shared" ref="T4:T35" si="1">SUM(L4:S4)</f>
        <v>0</v>
      </c>
    </row>
    <row r="5" spans="1:31" ht="15.75" customHeight="1">
      <c r="A5" s="170"/>
      <c r="B5" s="188" t="s">
        <v>169</v>
      </c>
      <c r="C5" s="188"/>
      <c r="D5" s="213">
        <v>2</v>
      </c>
      <c r="E5" s="233" t="s">
        <v>225</v>
      </c>
      <c r="F5" s="250">
        <v>2</v>
      </c>
      <c r="G5" s="271">
        <v>1</v>
      </c>
      <c r="H5" s="294">
        <v>3</v>
      </c>
      <c r="I5" s="311">
        <v>4</v>
      </c>
      <c r="J5" s="294">
        <f t="shared" si="0"/>
        <v>12</v>
      </c>
      <c r="K5" s="335">
        <v>120</v>
      </c>
      <c r="L5" s="350"/>
      <c r="M5" s="363"/>
      <c r="N5" s="375"/>
      <c r="O5" s="378"/>
      <c r="P5" s="375"/>
      <c r="Q5" s="375"/>
      <c r="R5" s="375"/>
      <c r="S5" s="385"/>
      <c r="T5" s="392">
        <f t="shared" si="1"/>
        <v>0</v>
      </c>
      <c r="V5" s="399"/>
      <c r="W5" s="399"/>
      <c r="X5" s="219"/>
      <c r="Y5" s="400"/>
      <c r="Z5" s="401"/>
      <c r="AA5" s="402"/>
      <c r="AB5" s="403"/>
      <c r="AC5" s="404"/>
      <c r="AD5" s="403"/>
      <c r="AE5" s="405"/>
    </row>
    <row r="6" spans="1:31" ht="15.75" customHeight="1">
      <c r="A6" s="170"/>
      <c r="B6" s="187" t="s">
        <v>56</v>
      </c>
      <c r="C6" s="187"/>
      <c r="D6" s="213">
        <v>3</v>
      </c>
      <c r="E6" s="233" t="s">
        <v>204</v>
      </c>
      <c r="F6" s="250"/>
      <c r="G6" s="271">
        <v>1</v>
      </c>
      <c r="H6" s="294">
        <v>6.5</v>
      </c>
      <c r="I6" s="311">
        <v>2</v>
      </c>
      <c r="J6" s="294">
        <f t="shared" si="0"/>
        <v>13</v>
      </c>
      <c r="K6" s="335">
        <v>60</v>
      </c>
      <c r="L6" s="351"/>
      <c r="M6" s="364"/>
      <c r="N6" s="376"/>
      <c r="O6" s="377"/>
      <c r="P6" s="376"/>
      <c r="Q6" s="376"/>
      <c r="R6" s="376"/>
      <c r="S6" s="385"/>
      <c r="T6" s="393">
        <f t="shared" si="1"/>
        <v>0</v>
      </c>
    </row>
    <row r="7" spans="1:31" ht="15.75" customHeight="1">
      <c r="A7" s="170"/>
      <c r="B7" s="187" t="s">
        <v>32</v>
      </c>
      <c r="C7" s="187"/>
      <c r="D7" s="213">
        <v>4</v>
      </c>
      <c r="E7" s="233" t="s">
        <v>203</v>
      </c>
      <c r="F7" s="250">
        <v>3</v>
      </c>
      <c r="G7" s="271">
        <v>0.5</v>
      </c>
      <c r="H7" s="294">
        <v>3</v>
      </c>
      <c r="I7" s="311">
        <v>2</v>
      </c>
      <c r="J7" s="294">
        <f t="shared" si="0"/>
        <v>6</v>
      </c>
      <c r="K7" s="335">
        <v>80</v>
      </c>
      <c r="L7" s="351"/>
      <c r="M7" s="364"/>
      <c r="N7" s="376"/>
      <c r="O7" s="377"/>
      <c r="P7" s="376"/>
      <c r="Q7" s="376"/>
      <c r="R7" s="376"/>
      <c r="S7" s="385"/>
      <c r="T7" s="393">
        <f t="shared" si="1"/>
        <v>0</v>
      </c>
    </row>
    <row r="8" spans="1:31" ht="15.75" customHeight="1">
      <c r="A8" s="171"/>
      <c r="B8" s="189" t="s">
        <v>27</v>
      </c>
      <c r="C8" s="206"/>
      <c r="D8" s="213">
        <v>5</v>
      </c>
      <c r="E8" s="233" t="s">
        <v>205</v>
      </c>
      <c r="F8" s="250">
        <v>4</v>
      </c>
      <c r="G8" s="271">
        <v>1</v>
      </c>
      <c r="H8" s="294">
        <v>7</v>
      </c>
      <c r="I8" s="311">
        <v>2</v>
      </c>
      <c r="J8" s="294">
        <f t="shared" si="0"/>
        <v>14</v>
      </c>
      <c r="K8" s="335">
        <v>50</v>
      </c>
      <c r="L8" s="350"/>
      <c r="M8" s="363"/>
      <c r="N8" s="375"/>
      <c r="O8" s="378"/>
      <c r="P8" s="375"/>
      <c r="Q8" s="375"/>
      <c r="R8" s="375"/>
      <c r="S8" s="385"/>
      <c r="T8" s="392">
        <f t="shared" si="1"/>
        <v>0</v>
      </c>
    </row>
    <row r="9" spans="1:31" ht="15.75" customHeight="1">
      <c r="A9" s="170"/>
      <c r="B9" s="190"/>
      <c r="C9" s="207"/>
      <c r="D9" s="213">
        <v>6</v>
      </c>
      <c r="E9" s="233" t="s">
        <v>164</v>
      </c>
      <c r="F9" s="250">
        <v>5</v>
      </c>
      <c r="G9" s="271">
        <v>0.5</v>
      </c>
      <c r="H9" s="294">
        <v>3</v>
      </c>
      <c r="I9" s="311">
        <v>2</v>
      </c>
      <c r="J9" s="294">
        <f t="shared" si="0"/>
        <v>6</v>
      </c>
      <c r="K9" s="335">
        <v>60</v>
      </c>
      <c r="L9" s="350"/>
      <c r="M9" s="363"/>
      <c r="N9" s="375"/>
      <c r="O9" s="378"/>
      <c r="P9" s="375"/>
      <c r="Q9" s="375"/>
      <c r="R9" s="375"/>
      <c r="S9" s="385"/>
      <c r="T9" s="392">
        <f t="shared" si="1"/>
        <v>0</v>
      </c>
    </row>
    <row r="10" spans="1:31" ht="15.75" customHeight="1">
      <c r="A10" s="170"/>
      <c r="B10" s="191"/>
      <c r="C10" s="208"/>
      <c r="D10" s="213">
        <v>7</v>
      </c>
      <c r="E10" s="233" t="s">
        <v>150</v>
      </c>
      <c r="F10" s="250"/>
      <c r="G10" s="271">
        <v>0.5</v>
      </c>
      <c r="H10" s="294">
        <v>2</v>
      </c>
      <c r="I10" s="311">
        <v>1</v>
      </c>
      <c r="J10" s="294">
        <f t="shared" si="0"/>
        <v>2</v>
      </c>
      <c r="K10" s="335">
        <v>60</v>
      </c>
      <c r="L10" s="351"/>
      <c r="M10" s="364"/>
      <c r="N10" s="376"/>
      <c r="O10" s="377"/>
      <c r="P10" s="376"/>
      <c r="Q10" s="376"/>
      <c r="R10" s="376"/>
      <c r="S10" s="385"/>
      <c r="T10" s="393">
        <f t="shared" si="1"/>
        <v>0</v>
      </c>
    </row>
    <row r="11" spans="1:31" ht="15.75" customHeight="1">
      <c r="A11" s="172"/>
      <c r="B11" s="187" t="s">
        <v>54</v>
      </c>
      <c r="C11" s="187"/>
      <c r="D11" s="214" t="s">
        <v>100</v>
      </c>
      <c r="E11" s="233" t="s">
        <v>34</v>
      </c>
      <c r="F11" s="250"/>
      <c r="G11" s="271">
        <v>1</v>
      </c>
      <c r="H11" s="295" t="s">
        <v>40</v>
      </c>
      <c r="I11" s="311">
        <v>10</v>
      </c>
      <c r="J11" s="330" t="s">
        <v>71</v>
      </c>
      <c r="K11" s="335">
        <f>25*10</f>
        <v>250</v>
      </c>
      <c r="L11" s="350"/>
      <c r="M11" s="363"/>
      <c r="N11" s="375"/>
      <c r="O11" s="378"/>
      <c r="P11" s="375"/>
      <c r="Q11" s="375"/>
      <c r="R11" s="375"/>
      <c r="S11" s="385"/>
      <c r="T11" s="392">
        <f t="shared" si="1"/>
        <v>0</v>
      </c>
    </row>
    <row r="12" spans="1:31" ht="15.75" customHeight="1">
      <c r="A12" s="173" t="s">
        <v>15</v>
      </c>
      <c r="B12" s="192" t="s">
        <v>212</v>
      </c>
      <c r="C12" s="209" t="s">
        <v>44</v>
      </c>
      <c r="D12" s="209">
        <v>18</v>
      </c>
      <c r="E12" s="234" t="s">
        <v>57</v>
      </c>
      <c r="F12" s="251"/>
      <c r="G12" s="272">
        <v>1</v>
      </c>
      <c r="H12" s="296">
        <v>9</v>
      </c>
      <c r="I12" s="312">
        <v>1</v>
      </c>
      <c r="J12" s="296">
        <f>H12*I12</f>
        <v>9</v>
      </c>
      <c r="K12" s="336">
        <v>195</v>
      </c>
      <c r="L12" s="351"/>
      <c r="M12" s="364"/>
      <c r="N12" s="376"/>
      <c r="O12" s="377"/>
      <c r="P12" s="376"/>
      <c r="Q12" s="376"/>
      <c r="R12" s="376"/>
      <c r="S12" s="385"/>
      <c r="T12" s="393">
        <f t="shared" si="1"/>
        <v>0</v>
      </c>
    </row>
    <row r="13" spans="1:31" ht="15.75" customHeight="1">
      <c r="A13" s="170"/>
      <c r="B13" s="193"/>
      <c r="C13" s="210"/>
      <c r="D13" s="211"/>
      <c r="E13" s="235"/>
      <c r="F13" s="252">
        <v>6</v>
      </c>
      <c r="G13" s="273">
        <v>1</v>
      </c>
      <c r="H13" s="297">
        <v>8</v>
      </c>
      <c r="I13" s="313">
        <v>3</v>
      </c>
      <c r="J13" s="297">
        <f>H13*I13</f>
        <v>24</v>
      </c>
      <c r="K13" s="337"/>
      <c r="L13" s="350"/>
      <c r="M13" s="363"/>
      <c r="N13" s="375"/>
      <c r="O13" s="378"/>
      <c r="P13" s="375"/>
      <c r="Q13" s="375"/>
      <c r="R13" s="375"/>
      <c r="S13" s="385">
        <v>300000</v>
      </c>
      <c r="T13" s="392">
        <f t="shared" si="1"/>
        <v>300000</v>
      </c>
    </row>
    <row r="14" spans="1:31" ht="15.75" customHeight="1">
      <c r="A14" s="170"/>
      <c r="B14" s="193"/>
      <c r="C14" s="210"/>
      <c r="D14" s="209">
        <v>19</v>
      </c>
      <c r="E14" s="234" t="s">
        <v>60</v>
      </c>
      <c r="F14" s="251"/>
      <c r="G14" s="274">
        <v>1</v>
      </c>
      <c r="H14" s="296">
        <v>3.5</v>
      </c>
      <c r="I14" s="314">
        <v>1</v>
      </c>
      <c r="J14" s="296">
        <f>H14*I14</f>
        <v>3.5</v>
      </c>
      <c r="K14" s="336">
        <v>195</v>
      </c>
      <c r="L14" s="351"/>
      <c r="M14" s="364"/>
      <c r="N14" s="376"/>
      <c r="O14" s="377"/>
      <c r="P14" s="376"/>
      <c r="Q14" s="376"/>
      <c r="R14" s="376"/>
      <c r="S14" s="385"/>
      <c r="T14" s="393">
        <f t="shared" si="1"/>
        <v>0</v>
      </c>
    </row>
    <row r="15" spans="1:31" ht="15.75" customHeight="1">
      <c r="A15" s="170"/>
      <c r="B15" s="193"/>
      <c r="C15" s="210"/>
      <c r="D15" s="210"/>
      <c r="E15" s="236"/>
      <c r="F15" s="253"/>
      <c r="G15" s="275"/>
      <c r="H15" s="298">
        <v>0.5</v>
      </c>
      <c r="I15" s="315"/>
      <c r="J15" s="298">
        <v>0.5</v>
      </c>
      <c r="K15" s="338"/>
      <c r="L15" s="352"/>
      <c r="M15" s="365"/>
      <c r="N15" s="377"/>
      <c r="O15" s="377">
        <v>20000</v>
      </c>
      <c r="P15" s="376"/>
      <c r="Q15" s="376"/>
      <c r="R15" s="376"/>
      <c r="S15" s="385"/>
      <c r="T15" s="393">
        <f t="shared" si="1"/>
        <v>20000</v>
      </c>
    </row>
    <row r="16" spans="1:31" ht="15.75" customHeight="1">
      <c r="A16" s="170"/>
      <c r="B16" s="193"/>
      <c r="C16" s="210"/>
      <c r="D16" s="211"/>
      <c r="E16" s="235"/>
      <c r="F16" s="252">
        <v>7</v>
      </c>
      <c r="G16" s="273">
        <v>1</v>
      </c>
      <c r="H16" s="297">
        <v>8</v>
      </c>
      <c r="I16" s="313">
        <v>3</v>
      </c>
      <c r="J16" s="297">
        <f>H16*I16</f>
        <v>24</v>
      </c>
      <c r="K16" s="337"/>
      <c r="L16" s="353"/>
      <c r="M16" s="366"/>
      <c r="N16" s="378"/>
      <c r="O16" s="378"/>
      <c r="P16" s="375"/>
      <c r="Q16" s="375"/>
      <c r="R16" s="375"/>
      <c r="S16" s="385">
        <v>300000</v>
      </c>
      <c r="T16" s="392">
        <f t="shared" si="1"/>
        <v>300000</v>
      </c>
    </row>
    <row r="17" spans="1:20" ht="15.75" customHeight="1">
      <c r="A17" s="170"/>
      <c r="B17" s="193"/>
      <c r="C17" s="210"/>
      <c r="D17" s="209">
        <v>20</v>
      </c>
      <c r="E17" s="234" t="s">
        <v>61</v>
      </c>
      <c r="F17" s="251"/>
      <c r="G17" s="272">
        <v>2</v>
      </c>
      <c r="H17" s="296">
        <v>4.5</v>
      </c>
      <c r="I17" s="312">
        <v>5</v>
      </c>
      <c r="J17" s="296">
        <f>H17*I17</f>
        <v>22.5</v>
      </c>
      <c r="K17" s="336">
        <v>195</v>
      </c>
      <c r="L17" s="352"/>
      <c r="M17" s="365"/>
      <c r="N17" s="377"/>
      <c r="O17" s="377"/>
      <c r="P17" s="376"/>
      <c r="Q17" s="376"/>
      <c r="R17" s="376"/>
      <c r="S17" s="385"/>
      <c r="T17" s="393">
        <f t="shared" si="1"/>
        <v>0</v>
      </c>
    </row>
    <row r="18" spans="1:20" ht="15.75" customHeight="1">
      <c r="A18" s="170"/>
      <c r="B18" s="193"/>
      <c r="C18" s="210"/>
      <c r="D18" s="210"/>
      <c r="E18" s="236"/>
      <c r="F18" s="253"/>
      <c r="G18" s="276"/>
      <c r="H18" s="298">
        <v>3</v>
      </c>
      <c r="I18" s="316"/>
      <c r="J18" s="298">
        <f>5*5</f>
        <v>25</v>
      </c>
      <c r="K18" s="338"/>
      <c r="L18" s="352"/>
      <c r="M18" s="365"/>
      <c r="N18" s="377"/>
      <c r="O18" s="377">
        <f>5000*10</f>
        <v>50000</v>
      </c>
      <c r="P18" s="376"/>
      <c r="Q18" s="376"/>
      <c r="R18" s="376">
        <f>53*K17</f>
        <v>10335</v>
      </c>
      <c r="S18" s="385"/>
      <c r="T18" s="393">
        <f t="shared" si="1"/>
        <v>60335</v>
      </c>
    </row>
    <row r="19" spans="1:20" ht="15.75" customHeight="1">
      <c r="A19" s="170"/>
      <c r="B19" s="193"/>
      <c r="C19" s="210"/>
      <c r="D19" s="211"/>
      <c r="E19" s="235"/>
      <c r="F19" s="252">
        <v>8</v>
      </c>
      <c r="G19" s="273"/>
      <c r="H19" s="297">
        <v>6.5</v>
      </c>
      <c r="I19" s="313"/>
      <c r="J19" s="297">
        <f>6.5*5</f>
        <v>32.5</v>
      </c>
      <c r="K19" s="337"/>
      <c r="L19" s="353"/>
      <c r="M19" s="366"/>
      <c r="N19" s="378"/>
      <c r="O19" s="378"/>
      <c r="P19" s="375"/>
      <c r="Q19" s="375"/>
      <c r="R19" s="375"/>
      <c r="S19" s="385"/>
      <c r="T19" s="392">
        <f t="shared" si="1"/>
        <v>0</v>
      </c>
    </row>
    <row r="20" spans="1:20" ht="15.75" customHeight="1">
      <c r="A20" s="170"/>
      <c r="B20" s="193"/>
      <c r="C20" s="210"/>
      <c r="D20" s="213">
        <v>21</v>
      </c>
      <c r="E20" s="233" t="s">
        <v>136</v>
      </c>
      <c r="F20" s="250"/>
      <c r="G20" s="271">
        <v>2</v>
      </c>
      <c r="H20" s="294">
        <v>7</v>
      </c>
      <c r="I20" s="311">
        <v>5</v>
      </c>
      <c r="J20" s="294">
        <f>H20*I20</f>
        <v>35</v>
      </c>
      <c r="K20" s="335">
        <v>195</v>
      </c>
      <c r="L20" s="354" t="s">
        <v>250</v>
      </c>
      <c r="M20" s="367"/>
      <c r="N20" s="367"/>
      <c r="O20" s="367"/>
      <c r="P20" s="382"/>
      <c r="Q20" s="375"/>
      <c r="R20" s="375"/>
      <c r="S20" s="385"/>
      <c r="T20" s="392">
        <f t="shared" si="1"/>
        <v>0</v>
      </c>
    </row>
    <row r="21" spans="1:20" ht="15.75" customHeight="1">
      <c r="A21" s="170"/>
      <c r="B21" s="193"/>
      <c r="C21" s="210"/>
      <c r="D21" s="209">
        <v>22</v>
      </c>
      <c r="E21" s="237" t="s">
        <v>21</v>
      </c>
      <c r="F21" s="251"/>
      <c r="G21" s="277">
        <v>3</v>
      </c>
      <c r="H21" s="299">
        <v>17.5</v>
      </c>
      <c r="I21" s="317">
        <v>1</v>
      </c>
      <c r="J21" s="299">
        <f>H21*I21</f>
        <v>17.5</v>
      </c>
      <c r="K21" s="336">
        <v>30</v>
      </c>
      <c r="L21" s="351"/>
      <c r="M21" s="364"/>
      <c r="N21" s="376"/>
      <c r="O21" s="377"/>
      <c r="P21" s="376"/>
      <c r="Q21" s="376"/>
      <c r="R21" s="376"/>
      <c r="S21" s="385"/>
      <c r="T21" s="393">
        <f t="shared" si="1"/>
        <v>0</v>
      </c>
    </row>
    <row r="22" spans="1:20" ht="15.75" customHeight="1">
      <c r="A22" s="170"/>
      <c r="B22" s="193"/>
      <c r="C22" s="211"/>
      <c r="D22" s="210"/>
      <c r="E22" s="238"/>
      <c r="F22" s="252"/>
      <c r="G22" s="278">
        <v>1</v>
      </c>
      <c r="H22" s="300">
        <v>5</v>
      </c>
      <c r="I22" s="318">
        <v>1</v>
      </c>
      <c r="J22" s="300">
        <f>H22*I22</f>
        <v>5</v>
      </c>
      <c r="K22" s="338"/>
      <c r="L22" s="352"/>
      <c r="M22" s="365"/>
      <c r="N22" s="377"/>
      <c r="O22" s="377">
        <f>5000*4</f>
        <v>20000</v>
      </c>
      <c r="P22" s="376"/>
      <c r="Q22" s="376"/>
      <c r="R22" s="376">
        <f>53*K21</f>
        <v>1590</v>
      </c>
      <c r="S22" s="385"/>
      <c r="T22" s="393">
        <f t="shared" si="1"/>
        <v>21590</v>
      </c>
    </row>
    <row r="23" spans="1:20" ht="15.75" customHeight="1">
      <c r="A23" s="170"/>
      <c r="B23" s="193"/>
      <c r="C23" s="209" t="s">
        <v>63</v>
      </c>
      <c r="D23" s="209">
        <v>23</v>
      </c>
      <c r="E23" s="234" t="s">
        <v>51</v>
      </c>
      <c r="F23" s="250">
        <v>9</v>
      </c>
      <c r="G23" s="271">
        <v>1</v>
      </c>
      <c r="H23" s="301">
        <v>7</v>
      </c>
      <c r="I23" s="319">
        <v>5</v>
      </c>
      <c r="J23" s="294">
        <f>H23*I23</f>
        <v>35</v>
      </c>
      <c r="K23" s="336">
        <v>165</v>
      </c>
      <c r="L23" s="353"/>
      <c r="M23" s="366"/>
      <c r="N23" s="378"/>
      <c r="O23" s="378"/>
      <c r="P23" s="375"/>
      <c r="Q23" s="375"/>
      <c r="R23" s="375"/>
      <c r="S23" s="385"/>
      <c r="T23" s="392">
        <f t="shared" si="1"/>
        <v>0</v>
      </c>
    </row>
    <row r="24" spans="1:20" ht="15.75" customHeight="1">
      <c r="A24" s="170"/>
      <c r="B24" s="193"/>
      <c r="C24" s="212"/>
      <c r="D24" s="226">
        <v>24</v>
      </c>
      <c r="E24" s="239" t="s">
        <v>178</v>
      </c>
      <c r="F24" s="254"/>
      <c r="G24" s="254"/>
      <c r="H24" s="254"/>
      <c r="I24" s="254"/>
      <c r="J24" s="254"/>
      <c r="K24" s="339">
        <v>165</v>
      </c>
      <c r="L24" s="352"/>
      <c r="M24" s="365"/>
      <c r="N24" s="377"/>
      <c r="O24" s="377"/>
      <c r="P24" s="376"/>
      <c r="Q24" s="376"/>
      <c r="R24" s="376"/>
      <c r="S24" s="385"/>
      <c r="T24" s="393">
        <f t="shared" si="1"/>
        <v>0</v>
      </c>
    </row>
    <row r="25" spans="1:20" ht="15.75" customHeight="1">
      <c r="A25" s="170"/>
      <c r="B25" s="193"/>
      <c r="C25" s="211"/>
      <c r="D25" s="209">
        <v>25</v>
      </c>
      <c r="E25" s="234" t="s">
        <v>217</v>
      </c>
      <c r="F25" s="250">
        <v>10</v>
      </c>
      <c r="G25" s="271">
        <v>1</v>
      </c>
      <c r="H25" s="301">
        <v>7</v>
      </c>
      <c r="I25" s="319">
        <v>5</v>
      </c>
      <c r="J25" s="301">
        <f>H25*I25</f>
        <v>35</v>
      </c>
      <c r="K25" s="336">
        <v>165</v>
      </c>
      <c r="L25" s="353"/>
      <c r="M25" s="366"/>
      <c r="N25" s="378"/>
      <c r="O25" s="378"/>
      <c r="P25" s="375"/>
      <c r="Q25" s="375"/>
      <c r="R25" s="375"/>
      <c r="S25" s="385"/>
      <c r="T25" s="392">
        <f t="shared" si="1"/>
        <v>0</v>
      </c>
    </row>
    <row r="26" spans="1:20" ht="15.75" customHeight="1">
      <c r="A26" s="170"/>
      <c r="B26" s="193"/>
      <c r="C26" s="213" t="s">
        <v>64</v>
      </c>
      <c r="D26" s="227">
        <v>26</v>
      </c>
      <c r="E26" s="240" t="s">
        <v>218</v>
      </c>
      <c r="F26" s="255"/>
      <c r="G26" s="255"/>
      <c r="H26" s="255"/>
      <c r="I26" s="255"/>
      <c r="J26" s="255"/>
      <c r="K26" s="340">
        <v>155</v>
      </c>
      <c r="L26" s="352"/>
      <c r="M26" s="365"/>
      <c r="N26" s="377"/>
      <c r="O26" s="377"/>
      <c r="P26" s="376"/>
      <c r="Q26" s="376"/>
      <c r="R26" s="376"/>
      <c r="S26" s="385"/>
      <c r="T26" s="393">
        <f t="shared" si="1"/>
        <v>0</v>
      </c>
    </row>
    <row r="27" spans="1:20" ht="15.75" customHeight="1">
      <c r="A27" s="170"/>
      <c r="B27" s="194"/>
      <c r="C27" s="213" t="s">
        <v>65</v>
      </c>
      <c r="D27" s="226">
        <v>27</v>
      </c>
      <c r="E27" s="239" t="s">
        <v>219</v>
      </c>
      <c r="F27" s="254"/>
      <c r="G27" s="254"/>
      <c r="H27" s="254"/>
      <c r="I27" s="254"/>
      <c r="J27" s="254"/>
      <c r="K27" s="339">
        <v>90</v>
      </c>
      <c r="L27" s="352"/>
      <c r="M27" s="365"/>
      <c r="N27" s="377"/>
      <c r="O27" s="377"/>
      <c r="P27" s="376"/>
      <c r="Q27" s="376"/>
      <c r="R27" s="376"/>
      <c r="S27" s="385"/>
      <c r="T27" s="393">
        <f t="shared" si="1"/>
        <v>0</v>
      </c>
    </row>
    <row r="28" spans="1:20" ht="15.75" customHeight="1">
      <c r="A28" s="170"/>
      <c r="B28" s="192" t="s">
        <v>213</v>
      </c>
      <c r="C28" s="209" t="s">
        <v>44</v>
      </c>
      <c r="D28" s="209">
        <v>28</v>
      </c>
      <c r="E28" s="234" t="s">
        <v>66</v>
      </c>
      <c r="F28" s="250"/>
      <c r="G28" s="271">
        <v>1</v>
      </c>
      <c r="H28" s="301">
        <v>7</v>
      </c>
      <c r="I28" s="319">
        <v>1</v>
      </c>
      <c r="J28" s="301">
        <f>H28*I28</f>
        <v>7</v>
      </c>
      <c r="K28" s="336">
        <v>120</v>
      </c>
      <c r="L28" s="352"/>
      <c r="M28" s="365"/>
      <c r="N28" s="377"/>
      <c r="O28" s="377"/>
      <c r="P28" s="376"/>
      <c r="Q28" s="376"/>
      <c r="R28" s="376"/>
      <c r="S28" s="385"/>
      <c r="T28" s="393">
        <f t="shared" si="1"/>
        <v>0</v>
      </c>
    </row>
    <row r="29" spans="1:20" ht="15.75" customHeight="1">
      <c r="A29" s="170"/>
      <c r="B29" s="193"/>
      <c r="C29" s="210"/>
      <c r="D29" s="209">
        <v>29</v>
      </c>
      <c r="E29" s="234" t="s">
        <v>67</v>
      </c>
      <c r="F29" s="250">
        <v>11</v>
      </c>
      <c r="G29" s="271">
        <v>1</v>
      </c>
      <c r="H29" s="301">
        <v>7</v>
      </c>
      <c r="I29" s="319">
        <v>4</v>
      </c>
      <c r="J29" s="301">
        <f>H29*I29</f>
        <v>28</v>
      </c>
      <c r="K29" s="336">
        <v>120</v>
      </c>
      <c r="L29" s="353"/>
      <c r="M29" s="366"/>
      <c r="N29" s="378"/>
      <c r="O29" s="378"/>
      <c r="P29" s="375"/>
      <c r="Q29" s="375"/>
      <c r="R29" s="375"/>
      <c r="S29" s="385"/>
      <c r="T29" s="392">
        <f t="shared" si="1"/>
        <v>0</v>
      </c>
    </row>
    <row r="30" spans="1:20" ht="15.75" customHeight="1">
      <c r="A30" s="170"/>
      <c r="B30" s="193"/>
      <c r="C30" s="213" t="s">
        <v>63</v>
      </c>
      <c r="D30" s="209">
        <v>30</v>
      </c>
      <c r="E30" s="234" t="s">
        <v>83</v>
      </c>
      <c r="F30" s="250">
        <v>12</v>
      </c>
      <c r="G30" s="271">
        <v>1</v>
      </c>
      <c r="H30" s="301">
        <v>8</v>
      </c>
      <c r="I30" s="319">
        <v>4</v>
      </c>
      <c r="J30" s="301">
        <f>H30*I30</f>
        <v>32</v>
      </c>
      <c r="K30" s="336">
        <v>120</v>
      </c>
      <c r="L30" s="352"/>
      <c r="M30" s="365"/>
      <c r="N30" s="377"/>
      <c r="O30" s="377"/>
      <c r="P30" s="376"/>
      <c r="Q30" s="376"/>
      <c r="R30" s="376"/>
      <c r="S30" s="385"/>
      <c r="T30" s="393">
        <f t="shared" si="1"/>
        <v>0</v>
      </c>
    </row>
    <row r="31" spans="1:20" ht="15.75" customHeight="1">
      <c r="A31" s="170"/>
      <c r="B31" s="194"/>
      <c r="C31" s="213" t="s">
        <v>64</v>
      </c>
      <c r="D31" s="228">
        <v>31</v>
      </c>
      <c r="E31" s="241" t="s">
        <v>220</v>
      </c>
      <c r="F31" s="254"/>
      <c r="G31" s="254"/>
      <c r="H31" s="254"/>
      <c r="I31" s="254"/>
      <c r="J31" s="254"/>
      <c r="K31" s="339">
        <v>90</v>
      </c>
      <c r="L31" s="352"/>
      <c r="M31" s="365"/>
      <c r="N31" s="377"/>
      <c r="O31" s="377"/>
      <c r="P31" s="376"/>
      <c r="Q31" s="376"/>
      <c r="R31" s="376"/>
      <c r="S31" s="385"/>
      <c r="T31" s="393">
        <f t="shared" si="1"/>
        <v>0</v>
      </c>
    </row>
    <row r="32" spans="1:20" ht="15.75" customHeight="1">
      <c r="A32" s="170"/>
      <c r="B32" s="192" t="s">
        <v>214</v>
      </c>
      <c r="C32" s="209" t="s">
        <v>44</v>
      </c>
      <c r="D32" s="213">
        <v>32</v>
      </c>
      <c r="E32" s="234" t="s">
        <v>72</v>
      </c>
      <c r="F32" s="250"/>
      <c r="G32" s="271">
        <v>1</v>
      </c>
      <c r="H32" s="301">
        <v>7</v>
      </c>
      <c r="I32" s="319">
        <v>1</v>
      </c>
      <c r="J32" s="301">
        <f>H32*I32</f>
        <v>7</v>
      </c>
      <c r="K32" s="336">
        <v>110</v>
      </c>
      <c r="L32" s="352"/>
      <c r="M32" s="365"/>
      <c r="N32" s="377"/>
      <c r="O32" s="377"/>
      <c r="P32" s="376"/>
      <c r="Q32" s="376"/>
      <c r="R32" s="376"/>
      <c r="S32" s="385"/>
      <c r="T32" s="393">
        <f t="shared" si="1"/>
        <v>0</v>
      </c>
    </row>
    <row r="33" spans="1:20" ht="15.75" customHeight="1">
      <c r="A33" s="170"/>
      <c r="B33" s="193"/>
      <c r="C33" s="210"/>
      <c r="D33" s="213">
        <v>33</v>
      </c>
      <c r="E33" s="234" t="s">
        <v>206</v>
      </c>
      <c r="F33" s="250">
        <v>13</v>
      </c>
      <c r="G33" s="271">
        <v>1</v>
      </c>
      <c r="H33" s="301">
        <v>7</v>
      </c>
      <c r="I33" s="319">
        <v>4</v>
      </c>
      <c r="J33" s="301">
        <f>H33*I33</f>
        <v>28</v>
      </c>
      <c r="K33" s="336">
        <v>110</v>
      </c>
      <c r="L33" s="353"/>
      <c r="M33" s="366"/>
      <c r="N33" s="378"/>
      <c r="O33" s="378"/>
      <c r="P33" s="375"/>
      <c r="Q33" s="375"/>
      <c r="R33" s="375"/>
      <c r="S33" s="385"/>
      <c r="T33" s="392">
        <f t="shared" si="1"/>
        <v>0</v>
      </c>
    </row>
    <row r="34" spans="1:20" ht="15.75" customHeight="1">
      <c r="A34" s="170"/>
      <c r="B34" s="193"/>
      <c r="C34" s="209" t="s">
        <v>65</v>
      </c>
      <c r="D34" s="213">
        <v>34</v>
      </c>
      <c r="E34" s="233" t="s">
        <v>2</v>
      </c>
      <c r="F34" s="250">
        <v>14</v>
      </c>
      <c r="G34" s="271">
        <v>1</v>
      </c>
      <c r="H34" s="294">
        <v>7</v>
      </c>
      <c r="I34" s="311">
        <v>4</v>
      </c>
      <c r="J34" s="301">
        <f>H34*I34</f>
        <v>28</v>
      </c>
      <c r="K34" s="335">
        <v>110</v>
      </c>
      <c r="L34" s="353"/>
      <c r="M34" s="366"/>
      <c r="N34" s="378"/>
      <c r="O34" s="378"/>
      <c r="P34" s="375"/>
      <c r="Q34" s="375"/>
      <c r="R34" s="375"/>
      <c r="S34" s="385"/>
      <c r="T34" s="392">
        <f t="shared" si="1"/>
        <v>0</v>
      </c>
    </row>
    <row r="35" spans="1:20" ht="15.75" customHeight="1">
      <c r="A35" s="170"/>
      <c r="B35" s="193"/>
      <c r="C35" s="211"/>
      <c r="D35" s="228">
        <v>35</v>
      </c>
      <c r="E35" s="241" t="s">
        <v>182</v>
      </c>
      <c r="F35" s="254"/>
      <c r="G35" s="279"/>
      <c r="H35" s="279"/>
      <c r="I35" s="279"/>
      <c r="J35" s="279"/>
      <c r="K35" s="341">
        <v>110</v>
      </c>
      <c r="L35" s="352"/>
      <c r="M35" s="365"/>
      <c r="N35" s="377"/>
      <c r="O35" s="377"/>
      <c r="P35" s="376"/>
      <c r="Q35" s="376"/>
      <c r="R35" s="376"/>
      <c r="S35" s="385"/>
      <c r="T35" s="393">
        <f t="shared" si="1"/>
        <v>0</v>
      </c>
    </row>
    <row r="36" spans="1:20" ht="15.75" customHeight="1">
      <c r="A36" s="170"/>
      <c r="B36" s="194"/>
      <c r="C36" s="214" t="s">
        <v>76</v>
      </c>
      <c r="D36" s="226">
        <v>36</v>
      </c>
      <c r="E36" s="239" t="s">
        <v>77</v>
      </c>
      <c r="F36" s="256"/>
      <c r="G36" s="280"/>
      <c r="H36" s="280"/>
      <c r="I36" s="280"/>
      <c r="J36" s="280"/>
      <c r="K36" s="342">
        <v>80</v>
      </c>
      <c r="L36" s="355"/>
      <c r="M36" s="368"/>
      <c r="N36" s="368"/>
      <c r="O36" s="379"/>
      <c r="P36" s="379"/>
      <c r="Q36" s="379"/>
      <c r="R36" s="379"/>
      <c r="S36" s="386"/>
      <c r="T36" s="394">
        <f>SUM(L36:S37)</f>
        <v>0</v>
      </c>
    </row>
    <row r="37" spans="1:20" ht="15.75" customHeight="1">
      <c r="A37" s="170"/>
      <c r="B37" s="195" t="s">
        <v>36</v>
      </c>
      <c r="C37" s="211" t="s">
        <v>80</v>
      </c>
      <c r="D37" s="229"/>
      <c r="E37" s="242"/>
      <c r="F37" s="257"/>
      <c r="G37" s="281"/>
      <c r="H37" s="281"/>
      <c r="I37" s="281"/>
      <c r="J37" s="281"/>
      <c r="K37" s="343"/>
      <c r="L37" s="356"/>
      <c r="M37" s="369"/>
      <c r="N37" s="369"/>
      <c r="O37" s="379"/>
      <c r="P37" s="379"/>
      <c r="Q37" s="379"/>
      <c r="R37" s="379"/>
      <c r="S37" s="387"/>
      <c r="T37" s="394"/>
    </row>
    <row r="38" spans="1:20" ht="15.75" customHeight="1">
      <c r="A38" s="170"/>
      <c r="B38" s="192" t="s">
        <v>82</v>
      </c>
      <c r="C38" s="209" t="s">
        <v>44</v>
      </c>
      <c r="D38" s="213">
        <v>37</v>
      </c>
      <c r="E38" s="233" t="s">
        <v>84</v>
      </c>
      <c r="F38" s="250"/>
      <c r="G38" s="271">
        <v>1</v>
      </c>
      <c r="H38" s="301">
        <v>7</v>
      </c>
      <c r="I38" s="319">
        <v>1</v>
      </c>
      <c r="J38" s="301">
        <f>H38*I38</f>
        <v>7</v>
      </c>
      <c r="K38" s="336">
        <v>120</v>
      </c>
      <c r="L38" s="352"/>
      <c r="M38" s="365"/>
      <c r="N38" s="377"/>
      <c r="O38" s="377"/>
      <c r="P38" s="376"/>
      <c r="Q38" s="376"/>
      <c r="R38" s="376"/>
      <c r="S38" s="385"/>
      <c r="T38" s="393">
        <f t="shared" ref="T38:T51" si="2">SUM(L38:S38)</f>
        <v>0</v>
      </c>
    </row>
    <row r="39" spans="1:20" ht="15.75" customHeight="1">
      <c r="A39" s="170"/>
      <c r="B39" s="196"/>
      <c r="C39" s="211"/>
      <c r="D39" s="213">
        <v>38</v>
      </c>
      <c r="E39" s="233" t="s">
        <v>208</v>
      </c>
      <c r="F39" s="250">
        <v>15</v>
      </c>
      <c r="G39" s="271">
        <v>1</v>
      </c>
      <c r="H39" s="301">
        <v>7</v>
      </c>
      <c r="I39" s="319">
        <v>4</v>
      </c>
      <c r="J39" s="301">
        <f>H39*I39</f>
        <v>28</v>
      </c>
      <c r="K39" s="336">
        <v>120</v>
      </c>
      <c r="L39" s="353"/>
      <c r="M39" s="366"/>
      <c r="N39" s="378"/>
      <c r="O39" s="378"/>
      <c r="P39" s="375"/>
      <c r="Q39" s="375"/>
      <c r="R39" s="375"/>
      <c r="S39" s="385"/>
      <c r="T39" s="392">
        <f t="shared" si="2"/>
        <v>0</v>
      </c>
    </row>
    <row r="40" spans="1:20" ht="15.75" customHeight="1">
      <c r="A40" s="170"/>
      <c r="B40" s="196"/>
      <c r="C40" s="209" t="s">
        <v>63</v>
      </c>
      <c r="D40" s="213">
        <v>39</v>
      </c>
      <c r="E40" s="237" t="s">
        <v>183</v>
      </c>
      <c r="F40" s="250">
        <v>16</v>
      </c>
      <c r="G40" s="271">
        <v>1</v>
      </c>
      <c r="H40" s="301">
        <v>7</v>
      </c>
      <c r="I40" s="319">
        <v>1</v>
      </c>
      <c r="J40" s="301">
        <f>H40*I40</f>
        <v>7</v>
      </c>
      <c r="K40" s="336">
        <v>120</v>
      </c>
      <c r="L40" s="353"/>
      <c r="M40" s="366"/>
      <c r="N40" s="378"/>
      <c r="O40" s="378"/>
      <c r="P40" s="375"/>
      <c r="Q40" s="375"/>
      <c r="R40" s="375"/>
      <c r="S40" s="385"/>
      <c r="T40" s="392">
        <f t="shared" si="2"/>
        <v>0</v>
      </c>
    </row>
    <row r="41" spans="1:20" ht="15.75" customHeight="1">
      <c r="A41" s="170"/>
      <c r="B41" s="196"/>
      <c r="C41" s="211"/>
      <c r="D41" s="213">
        <v>40</v>
      </c>
      <c r="E41" s="243"/>
      <c r="F41" s="250">
        <v>17</v>
      </c>
      <c r="G41" s="271">
        <v>1</v>
      </c>
      <c r="H41" s="301">
        <v>7</v>
      </c>
      <c r="I41" s="319">
        <v>1</v>
      </c>
      <c r="J41" s="301">
        <f>H41*I41</f>
        <v>7</v>
      </c>
      <c r="K41" s="336">
        <v>120</v>
      </c>
      <c r="L41" s="353"/>
      <c r="M41" s="366"/>
      <c r="N41" s="378"/>
      <c r="O41" s="378"/>
      <c r="P41" s="375"/>
      <c r="Q41" s="375"/>
      <c r="R41" s="375"/>
      <c r="S41" s="385"/>
      <c r="T41" s="392">
        <f t="shared" si="2"/>
        <v>0</v>
      </c>
    </row>
    <row r="42" spans="1:20" ht="15.75" customHeight="1">
      <c r="A42" s="170"/>
      <c r="B42" s="197"/>
      <c r="C42" s="213" t="s">
        <v>64</v>
      </c>
      <c r="D42" s="228">
        <v>41</v>
      </c>
      <c r="E42" s="241" t="s">
        <v>185</v>
      </c>
      <c r="F42" s="254"/>
      <c r="G42" s="279"/>
      <c r="H42" s="279"/>
      <c r="I42" s="279"/>
      <c r="J42" s="279"/>
      <c r="K42" s="339">
        <v>120</v>
      </c>
      <c r="L42" s="352"/>
      <c r="M42" s="365"/>
      <c r="N42" s="377"/>
      <c r="O42" s="377"/>
      <c r="P42" s="376"/>
      <c r="Q42" s="376"/>
      <c r="R42" s="376"/>
      <c r="S42" s="385"/>
      <c r="T42" s="393">
        <f t="shared" si="2"/>
        <v>0</v>
      </c>
    </row>
    <row r="43" spans="1:20" ht="15.75" customHeight="1">
      <c r="A43" s="170"/>
      <c r="B43" s="192" t="s">
        <v>181</v>
      </c>
      <c r="C43" s="209" t="s">
        <v>44</v>
      </c>
      <c r="D43" s="213">
        <v>42</v>
      </c>
      <c r="E43" s="195" t="s">
        <v>85</v>
      </c>
      <c r="F43" s="250"/>
      <c r="G43" s="271">
        <v>1</v>
      </c>
      <c r="H43" s="294">
        <v>7</v>
      </c>
      <c r="I43" s="311">
        <v>1</v>
      </c>
      <c r="J43" s="294">
        <f>H43*I43</f>
        <v>7</v>
      </c>
      <c r="K43" s="344">
        <v>80</v>
      </c>
      <c r="L43" s="352"/>
      <c r="M43" s="365"/>
      <c r="N43" s="377"/>
      <c r="O43" s="377"/>
      <c r="P43" s="376"/>
      <c r="Q43" s="376"/>
      <c r="R43" s="376"/>
      <c r="S43" s="385"/>
      <c r="T43" s="393">
        <f t="shared" si="2"/>
        <v>0</v>
      </c>
    </row>
    <row r="44" spans="1:20" ht="15.75" customHeight="1">
      <c r="A44" s="170"/>
      <c r="B44" s="196"/>
      <c r="C44" s="210"/>
      <c r="D44" s="213">
        <v>43</v>
      </c>
      <c r="E44" s="195" t="s">
        <v>186</v>
      </c>
      <c r="F44" s="250">
        <v>18</v>
      </c>
      <c r="G44" s="271">
        <v>1</v>
      </c>
      <c r="H44" s="294">
        <v>7</v>
      </c>
      <c r="I44" s="320">
        <v>3</v>
      </c>
      <c r="J44" s="331">
        <f>H44*I44</f>
        <v>21</v>
      </c>
      <c r="K44" s="337">
        <v>80</v>
      </c>
      <c r="L44" s="353"/>
      <c r="M44" s="366"/>
      <c r="N44" s="378"/>
      <c r="O44" s="378"/>
      <c r="P44" s="375"/>
      <c r="Q44" s="375"/>
      <c r="R44" s="375"/>
      <c r="S44" s="385"/>
      <c r="T44" s="392">
        <f t="shared" si="2"/>
        <v>0</v>
      </c>
    </row>
    <row r="45" spans="1:20" ht="15.75" customHeight="1">
      <c r="A45" s="170"/>
      <c r="B45" s="196"/>
      <c r="C45" s="210"/>
      <c r="D45" s="213">
        <v>44</v>
      </c>
      <c r="E45" s="233" t="s">
        <v>52</v>
      </c>
      <c r="F45" s="250">
        <v>19</v>
      </c>
      <c r="G45" s="271">
        <v>1</v>
      </c>
      <c r="H45" s="294">
        <v>7</v>
      </c>
      <c r="I45" s="311">
        <v>1</v>
      </c>
      <c r="J45" s="294">
        <f>H45*I45</f>
        <v>7</v>
      </c>
      <c r="K45" s="335">
        <v>80</v>
      </c>
      <c r="L45" s="350"/>
      <c r="M45" s="363"/>
      <c r="N45" s="375"/>
      <c r="O45" s="378"/>
      <c r="P45" s="375"/>
      <c r="Q45" s="375"/>
      <c r="R45" s="375"/>
      <c r="S45" s="385"/>
      <c r="T45" s="392">
        <f t="shared" si="2"/>
        <v>0</v>
      </c>
    </row>
    <row r="46" spans="1:20" ht="15.75" customHeight="1">
      <c r="A46" s="170"/>
      <c r="B46" s="193"/>
      <c r="C46" s="209" t="s">
        <v>74</v>
      </c>
      <c r="D46" s="213">
        <v>45</v>
      </c>
      <c r="E46" s="233" t="s">
        <v>251</v>
      </c>
      <c r="F46" s="250">
        <v>20</v>
      </c>
      <c r="G46" s="271">
        <v>1</v>
      </c>
      <c r="H46" s="294">
        <v>7</v>
      </c>
      <c r="I46" s="311">
        <v>1</v>
      </c>
      <c r="J46" s="294">
        <f>H46*I46</f>
        <v>7</v>
      </c>
      <c r="K46" s="335">
        <v>60</v>
      </c>
      <c r="L46" s="350"/>
      <c r="M46" s="363"/>
      <c r="N46" s="375"/>
      <c r="O46" s="378"/>
      <c r="P46" s="375"/>
      <c r="Q46" s="375"/>
      <c r="R46" s="375"/>
      <c r="S46" s="385"/>
      <c r="T46" s="392">
        <f t="shared" si="2"/>
        <v>0</v>
      </c>
    </row>
    <row r="47" spans="1:20" ht="15.75" customHeight="1">
      <c r="A47" s="170"/>
      <c r="B47" s="197"/>
      <c r="C47" s="211"/>
      <c r="D47" s="226">
        <v>46</v>
      </c>
      <c r="E47" s="239" t="s">
        <v>187</v>
      </c>
      <c r="F47" s="254"/>
      <c r="G47" s="279"/>
      <c r="H47" s="279"/>
      <c r="I47" s="279"/>
      <c r="J47" s="279"/>
      <c r="K47" s="341">
        <v>60</v>
      </c>
      <c r="L47" s="351"/>
      <c r="M47" s="364"/>
      <c r="N47" s="376"/>
      <c r="O47" s="377"/>
      <c r="P47" s="376"/>
      <c r="Q47" s="376"/>
      <c r="R47" s="376"/>
      <c r="S47" s="385"/>
      <c r="T47" s="393">
        <f t="shared" si="2"/>
        <v>0</v>
      </c>
    </row>
    <row r="48" spans="1:20" ht="15.75" customHeight="1">
      <c r="A48" s="170"/>
      <c r="B48" s="192" t="s">
        <v>88</v>
      </c>
      <c r="C48" s="209" t="s">
        <v>44</v>
      </c>
      <c r="D48" s="213">
        <v>47</v>
      </c>
      <c r="E48" s="188" t="s">
        <v>90</v>
      </c>
      <c r="F48" s="250"/>
      <c r="G48" s="282">
        <v>1</v>
      </c>
      <c r="H48" s="294">
        <v>7</v>
      </c>
      <c r="I48" s="321">
        <v>1</v>
      </c>
      <c r="J48" s="294">
        <f>H48*I48</f>
        <v>7</v>
      </c>
      <c r="K48" s="344">
        <v>50</v>
      </c>
      <c r="L48" s="352"/>
      <c r="M48" s="365"/>
      <c r="N48" s="377"/>
      <c r="O48" s="377"/>
      <c r="P48" s="376"/>
      <c r="Q48" s="376"/>
      <c r="R48" s="376"/>
      <c r="S48" s="385"/>
      <c r="T48" s="393">
        <f t="shared" si="2"/>
        <v>0</v>
      </c>
    </row>
    <row r="49" spans="1:20" ht="15.75" customHeight="1">
      <c r="A49" s="170"/>
      <c r="B49" s="193"/>
      <c r="C49" s="210"/>
      <c r="D49" s="213"/>
      <c r="E49" s="188"/>
      <c r="F49" s="250">
        <v>21</v>
      </c>
      <c r="G49" s="282"/>
      <c r="H49" s="294"/>
      <c r="I49" s="321"/>
      <c r="J49" s="294"/>
      <c r="K49" s="344"/>
      <c r="L49" s="353"/>
      <c r="M49" s="366"/>
      <c r="N49" s="378"/>
      <c r="O49" s="378"/>
      <c r="P49" s="375"/>
      <c r="Q49" s="375"/>
      <c r="R49" s="375"/>
      <c r="S49" s="385"/>
      <c r="T49" s="392">
        <f t="shared" si="2"/>
        <v>0</v>
      </c>
    </row>
    <row r="50" spans="1:20" ht="15.75" customHeight="1">
      <c r="A50" s="170"/>
      <c r="B50" s="196"/>
      <c r="C50" s="211"/>
      <c r="D50" s="213">
        <v>48</v>
      </c>
      <c r="E50" s="188" t="s">
        <v>254</v>
      </c>
      <c r="F50" s="250">
        <v>22</v>
      </c>
      <c r="G50" s="282">
        <v>1</v>
      </c>
      <c r="H50" s="294">
        <v>7</v>
      </c>
      <c r="I50" s="321">
        <v>1</v>
      </c>
      <c r="J50" s="294">
        <f>H50*I50</f>
        <v>7</v>
      </c>
      <c r="K50" s="344">
        <v>50</v>
      </c>
      <c r="L50" s="353"/>
      <c r="M50" s="366"/>
      <c r="N50" s="378"/>
      <c r="O50" s="378"/>
      <c r="P50" s="375"/>
      <c r="Q50" s="375"/>
      <c r="R50" s="375"/>
      <c r="S50" s="385"/>
      <c r="T50" s="392">
        <f t="shared" si="2"/>
        <v>0</v>
      </c>
    </row>
    <row r="51" spans="1:20" ht="15.75" customHeight="1">
      <c r="A51" s="170"/>
      <c r="B51" s="196"/>
      <c r="C51" s="213" t="s">
        <v>63</v>
      </c>
      <c r="D51" s="213">
        <v>49</v>
      </c>
      <c r="E51" s="233" t="s">
        <v>209</v>
      </c>
      <c r="F51" s="250">
        <v>23</v>
      </c>
      <c r="G51" s="271">
        <v>1</v>
      </c>
      <c r="H51" s="294">
        <v>7</v>
      </c>
      <c r="I51" s="311">
        <v>1</v>
      </c>
      <c r="J51" s="294">
        <f>H51*I51</f>
        <v>7</v>
      </c>
      <c r="K51" s="335">
        <v>50</v>
      </c>
      <c r="L51" s="350"/>
      <c r="M51" s="363"/>
      <c r="N51" s="375"/>
      <c r="O51" s="378"/>
      <c r="P51" s="375"/>
      <c r="Q51" s="375"/>
      <c r="R51" s="375"/>
      <c r="S51" s="385"/>
      <c r="T51" s="392">
        <f t="shared" si="2"/>
        <v>0</v>
      </c>
    </row>
    <row r="52" spans="1:20" ht="15.75" customHeight="1">
      <c r="A52" s="170"/>
      <c r="B52" s="197"/>
      <c r="C52" s="213" t="s">
        <v>75</v>
      </c>
      <c r="D52" s="209">
        <v>50</v>
      </c>
      <c r="E52" s="234" t="s">
        <v>92</v>
      </c>
      <c r="F52" s="258"/>
      <c r="G52" s="282">
        <v>0.5</v>
      </c>
      <c r="H52" s="302">
        <v>2</v>
      </c>
      <c r="I52" s="322">
        <v>1</v>
      </c>
      <c r="J52" s="302">
        <f>H52*I52</f>
        <v>2</v>
      </c>
      <c r="K52" s="336">
        <v>180</v>
      </c>
      <c r="L52" s="357"/>
      <c r="M52" s="370"/>
      <c r="N52" s="370"/>
      <c r="O52" s="377">
        <v>400000</v>
      </c>
      <c r="P52" s="377">
        <v>80000</v>
      </c>
      <c r="Q52" s="377">
        <v>20000</v>
      </c>
      <c r="R52" s="377"/>
      <c r="S52" s="388">
        <v>100000</v>
      </c>
      <c r="T52" s="395">
        <f>SUM(L52:S53)</f>
        <v>600000</v>
      </c>
    </row>
    <row r="53" spans="1:20" ht="15.75" customHeight="1">
      <c r="A53" s="170"/>
      <c r="B53" s="195" t="s">
        <v>221</v>
      </c>
      <c r="C53" s="213" t="s">
        <v>93</v>
      </c>
      <c r="D53" s="211"/>
      <c r="E53" s="235"/>
      <c r="F53" s="259"/>
      <c r="G53" s="282"/>
      <c r="H53" s="303"/>
      <c r="I53" s="323"/>
      <c r="J53" s="303"/>
      <c r="K53" s="337"/>
      <c r="L53" s="358"/>
      <c r="M53" s="371"/>
      <c r="N53" s="371"/>
      <c r="O53" s="377"/>
      <c r="P53" s="377"/>
      <c r="Q53" s="377"/>
      <c r="R53" s="377"/>
      <c r="S53" s="389"/>
      <c r="T53" s="395"/>
    </row>
    <row r="54" spans="1:20" ht="15.75" customHeight="1">
      <c r="A54" s="170"/>
      <c r="B54" s="187" t="s">
        <v>95</v>
      </c>
      <c r="C54" s="187"/>
      <c r="D54" s="213">
        <v>51</v>
      </c>
      <c r="E54" s="233" t="s">
        <v>6</v>
      </c>
      <c r="F54" s="250">
        <v>24</v>
      </c>
      <c r="G54" s="271">
        <v>1</v>
      </c>
      <c r="H54" s="294">
        <v>7</v>
      </c>
      <c r="I54" s="311">
        <v>1</v>
      </c>
      <c r="J54" s="294">
        <f t="shared" ref="J54:J80" si="3">H54*I54</f>
        <v>7</v>
      </c>
      <c r="K54" s="335">
        <v>90</v>
      </c>
      <c r="L54" s="350"/>
      <c r="M54" s="363"/>
      <c r="N54" s="375"/>
      <c r="O54" s="378"/>
      <c r="P54" s="375"/>
      <c r="Q54" s="375"/>
      <c r="R54" s="375"/>
      <c r="S54" s="385"/>
      <c r="T54" s="392">
        <f t="shared" ref="T54:T95" si="4">SUM(L54:S54)</f>
        <v>0</v>
      </c>
    </row>
    <row r="55" spans="1:20" ht="15.75" customHeight="1">
      <c r="A55" s="170"/>
      <c r="B55" s="187" t="s">
        <v>96</v>
      </c>
      <c r="C55" s="187"/>
      <c r="D55" s="213">
        <v>52</v>
      </c>
      <c r="E55" s="233" t="s">
        <v>16</v>
      </c>
      <c r="F55" s="250">
        <v>25</v>
      </c>
      <c r="G55" s="271">
        <v>1</v>
      </c>
      <c r="H55" s="294">
        <v>7</v>
      </c>
      <c r="I55" s="311">
        <v>1</v>
      </c>
      <c r="J55" s="294">
        <f t="shared" si="3"/>
        <v>7</v>
      </c>
      <c r="K55" s="335">
        <v>50</v>
      </c>
      <c r="L55" s="350"/>
      <c r="M55" s="363"/>
      <c r="N55" s="375"/>
      <c r="O55" s="378"/>
      <c r="P55" s="375"/>
      <c r="Q55" s="375"/>
      <c r="R55" s="375"/>
      <c r="S55" s="385"/>
      <c r="T55" s="392">
        <f t="shared" si="4"/>
        <v>0</v>
      </c>
    </row>
    <row r="56" spans="1:20" ht="15.75" customHeight="1">
      <c r="A56" s="172"/>
      <c r="B56" s="187" t="s">
        <v>58</v>
      </c>
      <c r="C56" s="187"/>
      <c r="D56" s="213">
        <v>53</v>
      </c>
      <c r="E56" s="233" t="s">
        <v>188</v>
      </c>
      <c r="F56" s="214"/>
      <c r="G56" s="271">
        <v>1</v>
      </c>
      <c r="H56" s="294">
        <v>7</v>
      </c>
      <c r="I56" s="311">
        <v>1</v>
      </c>
      <c r="J56" s="294">
        <f t="shared" si="3"/>
        <v>7</v>
      </c>
      <c r="K56" s="335">
        <v>800</v>
      </c>
      <c r="L56" s="351"/>
      <c r="M56" s="364"/>
      <c r="N56" s="376"/>
      <c r="O56" s="377"/>
      <c r="P56" s="376"/>
      <c r="Q56" s="376"/>
      <c r="R56" s="376"/>
      <c r="S56" s="385"/>
      <c r="T56" s="393">
        <f t="shared" si="4"/>
        <v>0</v>
      </c>
    </row>
    <row r="57" spans="1:20" ht="15.75" customHeight="1">
      <c r="A57" s="174" t="s">
        <v>98</v>
      </c>
      <c r="B57" s="198" t="s">
        <v>215</v>
      </c>
      <c r="C57" s="215"/>
      <c r="D57" s="213">
        <v>54</v>
      </c>
      <c r="E57" s="233" t="s">
        <v>99</v>
      </c>
      <c r="F57" s="260" t="s">
        <v>222</v>
      </c>
      <c r="G57" s="271">
        <v>1</v>
      </c>
      <c r="H57" s="294">
        <v>7</v>
      </c>
      <c r="I57" s="311">
        <v>1</v>
      </c>
      <c r="J57" s="294">
        <f t="shared" si="3"/>
        <v>7</v>
      </c>
      <c r="K57" s="335">
        <v>30</v>
      </c>
      <c r="L57" s="350"/>
      <c r="M57" s="363"/>
      <c r="N57" s="375"/>
      <c r="O57" s="378"/>
      <c r="P57" s="375"/>
      <c r="Q57" s="375"/>
      <c r="R57" s="375"/>
      <c r="S57" s="385"/>
      <c r="T57" s="392">
        <f t="shared" si="4"/>
        <v>0</v>
      </c>
    </row>
    <row r="58" spans="1:20" ht="15.75" customHeight="1">
      <c r="A58" s="175"/>
      <c r="B58" s="199"/>
      <c r="C58" s="216"/>
      <c r="D58" s="213">
        <v>55</v>
      </c>
      <c r="E58" s="233" t="s">
        <v>167</v>
      </c>
      <c r="F58" s="260" t="s">
        <v>223</v>
      </c>
      <c r="G58" s="271">
        <v>1</v>
      </c>
      <c r="H58" s="294">
        <v>7</v>
      </c>
      <c r="I58" s="311">
        <v>1</v>
      </c>
      <c r="J58" s="294">
        <f t="shared" si="3"/>
        <v>7</v>
      </c>
      <c r="K58" s="335">
        <v>30</v>
      </c>
      <c r="L58" s="350"/>
      <c r="M58" s="363"/>
      <c r="N58" s="375"/>
      <c r="O58" s="378"/>
      <c r="P58" s="375"/>
      <c r="Q58" s="375"/>
      <c r="R58" s="375"/>
      <c r="S58" s="385"/>
      <c r="T58" s="392">
        <f t="shared" si="4"/>
        <v>0</v>
      </c>
    </row>
    <row r="59" spans="1:20" ht="15.75" customHeight="1">
      <c r="A59" s="175"/>
      <c r="B59" s="199"/>
      <c r="C59" s="216"/>
      <c r="D59" s="213">
        <v>56</v>
      </c>
      <c r="E59" s="233" t="s">
        <v>101</v>
      </c>
      <c r="F59" s="260" t="s">
        <v>224</v>
      </c>
      <c r="G59" s="271">
        <v>1</v>
      </c>
      <c r="H59" s="294">
        <v>7</v>
      </c>
      <c r="I59" s="311">
        <v>1</v>
      </c>
      <c r="J59" s="294">
        <f t="shared" si="3"/>
        <v>7</v>
      </c>
      <c r="K59" s="335">
        <v>30</v>
      </c>
      <c r="L59" s="350"/>
      <c r="M59" s="363"/>
      <c r="N59" s="375"/>
      <c r="O59" s="378"/>
      <c r="P59" s="375"/>
      <c r="Q59" s="375"/>
      <c r="R59" s="375"/>
      <c r="S59" s="385"/>
      <c r="T59" s="392">
        <f t="shared" si="4"/>
        <v>0</v>
      </c>
    </row>
    <row r="60" spans="1:20" ht="15.75" customHeight="1">
      <c r="A60" s="175"/>
      <c r="B60" s="200"/>
      <c r="C60" s="217"/>
      <c r="D60" s="213">
        <v>57</v>
      </c>
      <c r="E60" s="233" t="s">
        <v>103</v>
      </c>
      <c r="F60" s="260" t="s">
        <v>68</v>
      </c>
      <c r="G60" s="271">
        <v>1</v>
      </c>
      <c r="H60" s="294">
        <v>7</v>
      </c>
      <c r="I60" s="311">
        <v>1</v>
      </c>
      <c r="J60" s="294">
        <f t="shared" si="3"/>
        <v>7</v>
      </c>
      <c r="K60" s="335">
        <v>30</v>
      </c>
      <c r="L60" s="350"/>
      <c r="M60" s="363"/>
      <c r="N60" s="375"/>
      <c r="O60" s="378"/>
      <c r="P60" s="375"/>
      <c r="Q60" s="375"/>
      <c r="R60" s="375"/>
      <c r="S60" s="385"/>
      <c r="T60" s="392">
        <f t="shared" si="4"/>
        <v>0</v>
      </c>
    </row>
    <row r="61" spans="1:20" ht="15.75" customHeight="1">
      <c r="A61" s="175"/>
      <c r="B61" s="198" t="s">
        <v>1</v>
      </c>
      <c r="C61" s="215"/>
      <c r="D61" s="213">
        <v>58</v>
      </c>
      <c r="E61" s="233" t="s">
        <v>189</v>
      </c>
      <c r="F61" s="260" t="s">
        <v>226</v>
      </c>
      <c r="G61" s="271">
        <v>1</v>
      </c>
      <c r="H61" s="294">
        <v>7</v>
      </c>
      <c r="I61" s="311">
        <v>1</v>
      </c>
      <c r="J61" s="294">
        <f t="shared" si="3"/>
        <v>7</v>
      </c>
      <c r="K61" s="335">
        <v>30</v>
      </c>
      <c r="L61" s="350"/>
      <c r="M61" s="363"/>
      <c r="N61" s="375"/>
      <c r="O61" s="378"/>
      <c r="P61" s="375"/>
      <c r="Q61" s="375"/>
      <c r="R61" s="375"/>
      <c r="S61" s="385"/>
      <c r="T61" s="392">
        <f t="shared" si="4"/>
        <v>0</v>
      </c>
    </row>
    <row r="62" spans="1:20" ht="15.75" customHeight="1">
      <c r="A62" s="175"/>
      <c r="B62" s="199"/>
      <c r="C62" s="216"/>
      <c r="D62" s="213">
        <v>59</v>
      </c>
      <c r="E62" s="233" t="s">
        <v>167</v>
      </c>
      <c r="F62" s="260" t="s">
        <v>227</v>
      </c>
      <c r="G62" s="271">
        <v>1</v>
      </c>
      <c r="H62" s="294">
        <v>7</v>
      </c>
      <c r="I62" s="311">
        <v>1</v>
      </c>
      <c r="J62" s="294">
        <f t="shared" si="3"/>
        <v>7</v>
      </c>
      <c r="K62" s="335">
        <v>30</v>
      </c>
      <c r="L62" s="350"/>
      <c r="M62" s="363"/>
      <c r="N62" s="375"/>
      <c r="O62" s="378"/>
      <c r="P62" s="375"/>
      <c r="Q62" s="375"/>
      <c r="R62" s="375"/>
      <c r="S62" s="385"/>
      <c r="T62" s="392">
        <f t="shared" si="4"/>
        <v>0</v>
      </c>
    </row>
    <row r="63" spans="1:20" ht="15.75" customHeight="1">
      <c r="A63" s="175"/>
      <c r="B63" s="199"/>
      <c r="C63" s="216"/>
      <c r="D63" s="213">
        <v>60</v>
      </c>
      <c r="E63" s="233" t="s">
        <v>101</v>
      </c>
      <c r="F63" s="260" t="s">
        <v>228</v>
      </c>
      <c r="G63" s="271">
        <v>1</v>
      </c>
      <c r="H63" s="294">
        <v>7</v>
      </c>
      <c r="I63" s="311">
        <v>1</v>
      </c>
      <c r="J63" s="294">
        <f t="shared" si="3"/>
        <v>7</v>
      </c>
      <c r="K63" s="335">
        <v>30</v>
      </c>
      <c r="L63" s="350"/>
      <c r="M63" s="363"/>
      <c r="N63" s="375"/>
      <c r="O63" s="378"/>
      <c r="P63" s="375"/>
      <c r="Q63" s="375"/>
      <c r="R63" s="375"/>
      <c r="S63" s="385"/>
      <c r="T63" s="392">
        <f t="shared" si="4"/>
        <v>0</v>
      </c>
    </row>
    <row r="64" spans="1:20" ht="15.75" customHeight="1">
      <c r="A64" s="175"/>
      <c r="B64" s="200"/>
      <c r="C64" s="217"/>
      <c r="D64" s="213">
        <v>61</v>
      </c>
      <c r="E64" s="233" t="s">
        <v>103</v>
      </c>
      <c r="F64" s="260" t="s">
        <v>229</v>
      </c>
      <c r="G64" s="271">
        <v>1</v>
      </c>
      <c r="H64" s="294">
        <v>7</v>
      </c>
      <c r="I64" s="311">
        <v>1</v>
      </c>
      <c r="J64" s="294">
        <f t="shared" si="3"/>
        <v>7</v>
      </c>
      <c r="K64" s="335">
        <v>30</v>
      </c>
      <c r="L64" s="350"/>
      <c r="M64" s="363"/>
      <c r="N64" s="375"/>
      <c r="O64" s="378"/>
      <c r="P64" s="375"/>
      <c r="Q64" s="375"/>
      <c r="R64" s="375"/>
      <c r="S64" s="385"/>
      <c r="T64" s="392">
        <f t="shared" si="4"/>
        <v>0</v>
      </c>
    </row>
    <row r="65" spans="1:20" ht="15.75" customHeight="1">
      <c r="A65" s="175"/>
      <c r="B65" s="198" t="s">
        <v>216</v>
      </c>
      <c r="C65" s="215"/>
      <c r="D65" s="213">
        <v>62</v>
      </c>
      <c r="E65" s="233" t="s">
        <v>104</v>
      </c>
      <c r="F65" s="260" t="s">
        <v>97</v>
      </c>
      <c r="G65" s="271">
        <v>1</v>
      </c>
      <c r="H65" s="294">
        <v>7</v>
      </c>
      <c r="I65" s="311">
        <v>1</v>
      </c>
      <c r="J65" s="294">
        <f t="shared" si="3"/>
        <v>7</v>
      </c>
      <c r="K65" s="335">
        <v>30</v>
      </c>
      <c r="L65" s="350"/>
      <c r="M65" s="363"/>
      <c r="N65" s="375"/>
      <c r="O65" s="378"/>
      <c r="P65" s="375"/>
      <c r="Q65" s="375"/>
      <c r="R65" s="375"/>
      <c r="S65" s="385"/>
      <c r="T65" s="392">
        <f t="shared" si="4"/>
        <v>0</v>
      </c>
    </row>
    <row r="66" spans="1:20" ht="15.75" customHeight="1">
      <c r="A66" s="175"/>
      <c r="B66" s="199"/>
      <c r="C66" s="216"/>
      <c r="D66" s="213">
        <v>63</v>
      </c>
      <c r="E66" s="233" t="s">
        <v>167</v>
      </c>
      <c r="F66" s="260" t="s">
        <v>230</v>
      </c>
      <c r="G66" s="271">
        <v>1</v>
      </c>
      <c r="H66" s="294">
        <v>7</v>
      </c>
      <c r="I66" s="311">
        <v>1</v>
      </c>
      <c r="J66" s="294">
        <f t="shared" si="3"/>
        <v>7</v>
      </c>
      <c r="K66" s="335">
        <v>30</v>
      </c>
      <c r="L66" s="350"/>
      <c r="M66" s="363"/>
      <c r="N66" s="375"/>
      <c r="O66" s="378"/>
      <c r="P66" s="375"/>
      <c r="Q66" s="375"/>
      <c r="R66" s="375"/>
      <c r="S66" s="385"/>
      <c r="T66" s="392">
        <f t="shared" si="4"/>
        <v>0</v>
      </c>
    </row>
    <row r="67" spans="1:20" ht="15.75" customHeight="1">
      <c r="A67" s="175"/>
      <c r="B67" s="199"/>
      <c r="C67" s="216"/>
      <c r="D67" s="213">
        <v>64</v>
      </c>
      <c r="E67" s="233" t="s">
        <v>101</v>
      </c>
      <c r="F67" s="260" t="s">
        <v>140</v>
      </c>
      <c r="G67" s="271">
        <v>1</v>
      </c>
      <c r="H67" s="294">
        <v>7</v>
      </c>
      <c r="I67" s="311">
        <v>1</v>
      </c>
      <c r="J67" s="294">
        <f t="shared" si="3"/>
        <v>7</v>
      </c>
      <c r="K67" s="335">
        <v>30</v>
      </c>
      <c r="L67" s="350"/>
      <c r="M67" s="363"/>
      <c r="N67" s="375"/>
      <c r="O67" s="378"/>
      <c r="P67" s="375"/>
      <c r="Q67" s="375"/>
      <c r="R67" s="375"/>
      <c r="S67" s="385"/>
      <c r="T67" s="392">
        <f t="shared" si="4"/>
        <v>0</v>
      </c>
    </row>
    <row r="68" spans="1:20" ht="15.75" customHeight="1">
      <c r="A68" s="175"/>
      <c r="B68" s="199"/>
      <c r="C68" s="216"/>
      <c r="D68" s="213">
        <v>65</v>
      </c>
      <c r="E68" s="233" t="s">
        <v>103</v>
      </c>
      <c r="F68" s="260" t="s">
        <v>20</v>
      </c>
      <c r="G68" s="271">
        <v>1</v>
      </c>
      <c r="H68" s="294">
        <v>7</v>
      </c>
      <c r="I68" s="311">
        <v>1</v>
      </c>
      <c r="J68" s="294">
        <f t="shared" si="3"/>
        <v>7</v>
      </c>
      <c r="K68" s="335">
        <v>30</v>
      </c>
      <c r="L68" s="350"/>
      <c r="M68" s="363"/>
      <c r="N68" s="375"/>
      <c r="O68" s="378"/>
      <c r="P68" s="375"/>
      <c r="Q68" s="375"/>
      <c r="R68" s="375"/>
      <c r="S68" s="385"/>
      <c r="T68" s="392">
        <f t="shared" si="4"/>
        <v>0</v>
      </c>
    </row>
    <row r="69" spans="1:20" ht="15.75" customHeight="1">
      <c r="A69" s="175"/>
      <c r="B69" s="200"/>
      <c r="C69" s="217"/>
      <c r="D69" s="213">
        <v>66</v>
      </c>
      <c r="E69" s="233" t="s">
        <v>30</v>
      </c>
      <c r="F69" s="260" t="s">
        <v>177</v>
      </c>
      <c r="G69" s="271">
        <v>1</v>
      </c>
      <c r="H69" s="294">
        <v>7</v>
      </c>
      <c r="I69" s="311">
        <v>1</v>
      </c>
      <c r="J69" s="294">
        <f t="shared" si="3"/>
        <v>7</v>
      </c>
      <c r="K69" s="335">
        <v>30</v>
      </c>
      <c r="L69" s="350"/>
      <c r="M69" s="363"/>
      <c r="N69" s="375"/>
      <c r="O69" s="378"/>
      <c r="P69" s="375"/>
      <c r="Q69" s="375"/>
      <c r="R69" s="375"/>
      <c r="S69" s="385"/>
      <c r="T69" s="392">
        <f t="shared" si="4"/>
        <v>0</v>
      </c>
    </row>
    <row r="70" spans="1:20" ht="15.75" customHeight="1">
      <c r="A70" s="175"/>
      <c r="B70" s="198" t="s">
        <v>105</v>
      </c>
      <c r="C70" s="215"/>
      <c r="D70" s="213">
        <v>67</v>
      </c>
      <c r="E70" s="233" t="s">
        <v>191</v>
      </c>
      <c r="F70" s="260" t="s">
        <v>179</v>
      </c>
      <c r="G70" s="271">
        <v>1</v>
      </c>
      <c r="H70" s="294">
        <v>7</v>
      </c>
      <c r="I70" s="311">
        <v>1</v>
      </c>
      <c r="J70" s="294">
        <f t="shared" si="3"/>
        <v>7</v>
      </c>
      <c r="K70" s="335">
        <v>30</v>
      </c>
      <c r="L70" s="350"/>
      <c r="M70" s="363"/>
      <c r="N70" s="375"/>
      <c r="O70" s="378"/>
      <c r="P70" s="375"/>
      <c r="Q70" s="375"/>
      <c r="R70" s="375"/>
      <c r="S70" s="385"/>
      <c r="T70" s="392">
        <f t="shared" si="4"/>
        <v>0</v>
      </c>
    </row>
    <row r="71" spans="1:20" ht="15.75" customHeight="1">
      <c r="A71" s="175"/>
      <c r="B71" s="199"/>
      <c r="C71" s="216"/>
      <c r="D71" s="213">
        <v>68</v>
      </c>
      <c r="E71" s="233" t="s">
        <v>167</v>
      </c>
      <c r="F71" s="260" t="s">
        <v>231</v>
      </c>
      <c r="G71" s="271">
        <v>1</v>
      </c>
      <c r="H71" s="294">
        <v>7</v>
      </c>
      <c r="I71" s="311">
        <v>1</v>
      </c>
      <c r="J71" s="294">
        <f t="shared" si="3"/>
        <v>7</v>
      </c>
      <c r="K71" s="335">
        <v>30</v>
      </c>
      <c r="L71" s="350"/>
      <c r="M71" s="363"/>
      <c r="N71" s="375"/>
      <c r="O71" s="378"/>
      <c r="P71" s="375"/>
      <c r="Q71" s="375"/>
      <c r="R71" s="375"/>
      <c r="S71" s="385"/>
      <c r="T71" s="392">
        <f t="shared" si="4"/>
        <v>0</v>
      </c>
    </row>
    <row r="72" spans="1:20" ht="15.75" customHeight="1">
      <c r="A72" s="175"/>
      <c r="B72" s="199"/>
      <c r="C72" s="216"/>
      <c r="D72" s="213">
        <v>69</v>
      </c>
      <c r="E72" s="233" t="s">
        <v>192</v>
      </c>
      <c r="F72" s="260" t="s">
        <v>232</v>
      </c>
      <c r="G72" s="271">
        <v>1</v>
      </c>
      <c r="H72" s="294">
        <v>7</v>
      </c>
      <c r="I72" s="311">
        <v>1</v>
      </c>
      <c r="J72" s="294">
        <f t="shared" si="3"/>
        <v>7</v>
      </c>
      <c r="K72" s="335">
        <v>30</v>
      </c>
      <c r="L72" s="350"/>
      <c r="M72" s="363"/>
      <c r="N72" s="375"/>
      <c r="O72" s="378"/>
      <c r="P72" s="375"/>
      <c r="Q72" s="375"/>
      <c r="R72" s="375"/>
      <c r="S72" s="385"/>
      <c r="T72" s="392">
        <f t="shared" si="4"/>
        <v>0</v>
      </c>
    </row>
    <row r="73" spans="1:20" ht="15.75" customHeight="1">
      <c r="A73" s="175"/>
      <c r="B73" s="199"/>
      <c r="C73" s="216"/>
      <c r="D73" s="213">
        <v>70</v>
      </c>
      <c r="E73" s="233" t="s">
        <v>101</v>
      </c>
      <c r="F73" s="260" t="s">
        <v>233</v>
      </c>
      <c r="G73" s="271">
        <v>1</v>
      </c>
      <c r="H73" s="294">
        <v>7</v>
      </c>
      <c r="I73" s="311">
        <v>1</v>
      </c>
      <c r="J73" s="294">
        <f t="shared" si="3"/>
        <v>7</v>
      </c>
      <c r="K73" s="335">
        <v>30</v>
      </c>
      <c r="L73" s="350"/>
      <c r="M73" s="363"/>
      <c r="N73" s="375"/>
      <c r="O73" s="378"/>
      <c r="P73" s="375"/>
      <c r="Q73" s="375"/>
      <c r="R73" s="375"/>
      <c r="S73" s="385"/>
      <c r="T73" s="392">
        <f t="shared" si="4"/>
        <v>0</v>
      </c>
    </row>
    <row r="74" spans="1:20" ht="15.75" customHeight="1">
      <c r="A74" s="175"/>
      <c r="B74" s="199"/>
      <c r="C74" s="216"/>
      <c r="D74" s="213">
        <v>71</v>
      </c>
      <c r="E74" s="233" t="s">
        <v>103</v>
      </c>
      <c r="F74" s="260" t="s">
        <v>234</v>
      </c>
      <c r="G74" s="271">
        <v>1</v>
      </c>
      <c r="H74" s="294">
        <v>7</v>
      </c>
      <c r="I74" s="311">
        <v>1</v>
      </c>
      <c r="J74" s="294">
        <f t="shared" si="3"/>
        <v>7</v>
      </c>
      <c r="K74" s="335">
        <v>30</v>
      </c>
      <c r="L74" s="350"/>
      <c r="M74" s="363"/>
      <c r="N74" s="375"/>
      <c r="O74" s="378"/>
      <c r="P74" s="375"/>
      <c r="Q74" s="375"/>
      <c r="R74" s="375"/>
      <c r="S74" s="385"/>
      <c r="T74" s="392">
        <f t="shared" si="4"/>
        <v>0</v>
      </c>
    </row>
    <row r="75" spans="1:20" ht="15.75" customHeight="1">
      <c r="A75" s="175"/>
      <c r="B75" s="200"/>
      <c r="C75" s="217"/>
      <c r="D75" s="213">
        <v>72</v>
      </c>
      <c r="E75" s="233" t="s">
        <v>210</v>
      </c>
      <c r="F75" s="260" t="s">
        <v>235</v>
      </c>
      <c r="G75" s="271">
        <v>1</v>
      </c>
      <c r="H75" s="294">
        <v>7</v>
      </c>
      <c r="I75" s="311">
        <v>1</v>
      </c>
      <c r="J75" s="294">
        <f t="shared" si="3"/>
        <v>7</v>
      </c>
      <c r="K75" s="335">
        <v>30</v>
      </c>
      <c r="L75" s="350"/>
      <c r="M75" s="363"/>
      <c r="N75" s="375"/>
      <c r="O75" s="378"/>
      <c r="P75" s="375"/>
      <c r="Q75" s="375"/>
      <c r="R75" s="375"/>
      <c r="S75" s="385"/>
      <c r="T75" s="392">
        <f t="shared" si="4"/>
        <v>0</v>
      </c>
    </row>
    <row r="76" spans="1:20" ht="15.75" customHeight="1">
      <c r="A76" s="175"/>
      <c r="B76" s="198" t="s">
        <v>106</v>
      </c>
      <c r="C76" s="215"/>
      <c r="D76" s="213">
        <v>73</v>
      </c>
      <c r="E76" s="195" t="s">
        <v>37</v>
      </c>
      <c r="F76" s="260" t="s">
        <v>172</v>
      </c>
      <c r="G76" s="271">
        <v>1</v>
      </c>
      <c r="H76" s="294">
        <v>7</v>
      </c>
      <c r="I76" s="311">
        <v>1</v>
      </c>
      <c r="J76" s="294">
        <f t="shared" si="3"/>
        <v>7</v>
      </c>
      <c r="K76" s="335">
        <v>30</v>
      </c>
      <c r="L76" s="350"/>
      <c r="M76" s="363"/>
      <c r="N76" s="375"/>
      <c r="O76" s="378"/>
      <c r="P76" s="375"/>
      <c r="Q76" s="375"/>
      <c r="R76" s="375"/>
      <c r="S76" s="385"/>
      <c r="T76" s="392">
        <f t="shared" si="4"/>
        <v>0</v>
      </c>
    </row>
    <row r="77" spans="1:20" ht="15.75" customHeight="1">
      <c r="A77" s="175"/>
      <c r="B77" s="199"/>
      <c r="C77" s="216"/>
      <c r="D77" s="213">
        <v>74</v>
      </c>
      <c r="E77" s="195" t="s">
        <v>193</v>
      </c>
      <c r="F77" s="260" t="s">
        <v>236</v>
      </c>
      <c r="G77" s="271">
        <v>1</v>
      </c>
      <c r="H77" s="294">
        <v>7</v>
      </c>
      <c r="I77" s="311">
        <v>1</v>
      </c>
      <c r="J77" s="294">
        <f t="shared" si="3"/>
        <v>7</v>
      </c>
      <c r="K77" s="335">
        <v>30</v>
      </c>
      <c r="L77" s="350"/>
      <c r="M77" s="363"/>
      <c r="N77" s="375"/>
      <c r="O77" s="378"/>
      <c r="P77" s="375"/>
      <c r="Q77" s="375"/>
      <c r="R77" s="375"/>
      <c r="S77" s="385"/>
      <c r="T77" s="392">
        <f t="shared" si="4"/>
        <v>0</v>
      </c>
    </row>
    <row r="78" spans="1:20" ht="15.75" customHeight="1">
      <c r="A78" s="175"/>
      <c r="B78" s="199"/>
      <c r="C78" s="216"/>
      <c r="D78" s="213">
        <v>75</v>
      </c>
      <c r="E78" s="195" t="s">
        <v>194</v>
      </c>
      <c r="F78" s="260" t="s">
        <v>237</v>
      </c>
      <c r="G78" s="271">
        <v>1</v>
      </c>
      <c r="H78" s="294">
        <v>7</v>
      </c>
      <c r="I78" s="311">
        <v>1</v>
      </c>
      <c r="J78" s="294">
        <f t="shared" si="3"/>
        <v>7</v>
      </c>
      <c r="K78" s="335">
        <v>30</v>
      </c>
      <c r="L78" s="350"/>
      <c r="M78" s="363"/>
      <c r="N78" s="375"/>
      <c r="O78" s="378"/>
      <c r="P78" s="375"/>
      <c r="Q78" s="375"/>
      <c r="R78" s="375"/>
      <c r="S78" s="385"/>
      <c r="T78" s="392">
        <f t="shared" si="4"/>
        <v>0</v>
      </c>
    </row>
    <row r="79" spans="1:20" ht="15.75" customHeight="1">
      <c r="A79" s="175"/>
      <c r="B79" s="199"/>
      <c r="C79" s="216"/>
      <c r="D79" s="213">
        <v>76</v>
      </c>
      <c r="E79" s="195" t="s">
        <v>195</v>
      </c>
      <c r="F79" s="260" t="s">
        <v>239</v>
      </c>
      <c r="G79" s="271">
        <v>1</v>
      </c>
      <c r="H79" s="294">
        <v>7</v>
      </c>
      <c r="I79" s="311">
        <v>1</v>
      </c>
      <c r="J79" s="294">
        <f t="shared" si="3"/>
        <v>7</v>
      </c>
      <c r="K79" s="335">
        <v>30</v>
      </c>
      <c r="L79" s="350"/>
      <c r="M79" s="363"/>
      <c r="N79" s="375"/>
      <c r="O79" s="378"/>
      <c r="P79" s="375"/>
      <c r="Q79" s="375"/>
      <c r="R79" s="375"/>
      <c r="S79" s="385"/>
      <c r="T79" s="392">
        <f t="shared" si="4"/>
        <v>0</v>
      </c>
    </row>
    <row r="80" spans="1:20" ht="15.75" customHeight="1">
      <c r="A80" s="175"/>
      <c r="B80" s="200"/>
      <c r="C80" s="217"/>
      <c r="D80" s="213">
        <v>77</v>
      </c>
      <c r="E80" s="195" t="s">
        <v>196</v>
      </c>
      <c r="F80" s="260" t="s">
        <v>124</v>
      </c>
      <c r="G80" s="271">
        <v>1</v>
      </c>
      <c r="H80" s="294">
        <v>7</v>
      </c>
      <c r="I80" s="311">
        <v>1</v>
      </c>
      <c r="J80" s="294">
        <f t="shared" si="3"/>
        <v>7</v>
      </c>
      <c r="K80" s="335">
        <v>30</v>
      </c>
      <c r="L80" s="350"/>
      <c r="M80" s="363"/>
      <c r="N80" s="375"/>
      <c r="O80" s="378"/>
      <c r="P80" s="375"/>
      <c r="Q80" s="375"/>
      <c r="R80" s="375"/>
      <c r="S80" s="385"/>
      <c r="T80" s="392">
        <f t="shared" si="4"/>
        <v>0</v>
      </c>
    </row>
    <row r="81" spans="1:21" ht="15.75" customHeight="1">
      <c r="A81" s="175"/>
      <c r="B81" s="189" t="s">
        <v>107</v>
      </c>
      <c r="C81" s="206"/>
      <c r="D81" s="230">
        <v>78</v>
      </c>
      <c r="E81" s="244" t="s">
        <v>197</v>
      </c>
      <c r="F81" s="261"/>
      <c r="G81" s="283"/>
      <c r="H81" s="304"/>
      <c r="I81" s="324"/>
      <c r="J81" s="304"/>
      <c r="K81" s="345">
        <v>5</v>
      </c>
      <c r="L81" s="351"/>
      <c r="M81" s="364"/>
      <c r="N81" s="376"/>
      <c r="O81" s="377"/>
      <c r="P81" s="376"/>
      <c r="Q81" s="376"/>
      <c r="R81" s="376"/>
      <c r="S81" s="385"/>
      <c r="T81" s="393">
        <f t="shared" si="4"/>
        <v>0</v>
      </c>
    </row>
    <row r="82" spans="1:21" ht="15.75" customHeight="1">
      <c r="A82" s="175"/>
      <c r="B82" s="190"/>
      <c r="C82" s="207"/>
      <c r="D82" s="230">
        <v>79</v>
      </c>
      <c r="E82" s="244" t="s">
        <v>198</v>
      </c>
      <c r="F82" s="261"/>
      <c r="G82" s="283"/>
      <c r="H82" s="304"/>
      <c r="I82" s="324"/>
      <c r="J82" s="304"/>
      <c r="K82" s="345">
        <v>5</v>
      </c>
      <c r="L82" s="351"/>
      <c r="M82" s="364"/>
      <c r="N82" s="376"/>
      <c r="O82" s="377"/>
      <c r="P82" s="376"/>
      <c r="Q82" s="376"/>
      <c r="R82" s="376"/>
      <c r="S82" s="385"/>
      <c r="T82" s="393">
        <f t="shared" si="4"/>
        <v>0</v>
      </c>
    </row>
    <row r="83" spans="1:21" ht="15.75" customHeight="1">
      <c r="A83" s="175"/>
      <c r="B83" s="190"/>
      <c r="C83" s="207"/>
      <c r="D83" s="230">
        <v>80</v>
      </c>
      <c r="E83" s="244" t="s">
        <v>184</v>
      </c>
      <c r="F83" s="261"/>
      <c r="G83" s="283"/>
      <c r="H83" s="304"/>
      <c r="I83" s="324"/>
      <c r="J83" s="304"/>
      <c r="K83" s="345">
        <v>5</v>
      </c>
      <c r="L83" s="351"/>
      <c r="M83" s="364"/>
      <c r="N83" s="376"/>
      <c r="O83" s="377"/>
      <c r="P83" s="376"/>
      <c r="Q83" s="376"/>
      <c r="R83" s="376"/>
      <c r="S83" s="385"/>
      <c r="T83" s="393">
        <f t="shared" si="4"/>
        <v>0</v>
      </c>
    </row>
    <row r="84" spans="1:21" ht="15.75" customHeight="1">
      <c r="A84" s="175"/>
      <c r="B84" s="190"/>
      <c r="C84" s="207"/>
      <c r="D84" s="213">
        <v>81</v>
      </c>
      <c r="E84" s="233" t="s">
        <v>211</v>
      </c>
      <c r="F84" s="214"/>
      <c r="G84" s="271">
        <v>2</v>
      </c>
      <c r="H84" s="294">
        <v>13.5</v>
      </c>
      <c r="I84" s="311">
        <v>1</v>
      </c>
      <c r="J84" s="294">
        <v>13.5</v>
      </c>
      <c r="K84" s="335">
        <v>30</v>
      </c>
      <c r="L84" s="351"/>
      <c r="M84" s="364"/>
      <c r="N84" s="376"/>
      <c r="O84" s="377">
        <v>650000</v>
      </c>
      <c r="P84" s="376"/>
      <c r="Q84" s="376"/>
      <c r="R84" s="376"/>
      <c r="S84" s="385"/>
      <c r="T84" s="393">
        <f t="shared" si="4"/>
        <v>650000</v>
      </c>
    </row>
    <row r="85" spans="1:21" ht="15.75" customHeight="1">
      <c r="A85" s="175"/>
      <c r="B85" s="190"/>
      <c r="C85" s="207"/>
      <c r="D85" s="213">
        <v>82</v>
      </c>
      <c r="E85" s="233" t="s">
        <v>199</v>
      </c>
      <c r="F85" s="262">
        <v>26</v>
      </c>
      <c r="G85" s="271">
        <v>1</v>
      </c>
      <c r="H85" s="294">
        <v>7</v>
      </c>
      <c r="I85" s="311">
        <v>1</v>
      </c>
      <c r="J85" s="294">
        <f t="shared" ref="J85:J93" si="5">H85*I85</f>
        <v>7</v>
      </c>
      <c r="K85" s="335">
        <v>30</v>
      </c>
      <c r="L85" s="350"/>
      <c r="M85" s="363"/>
      <c r="N85" s="375"/>
      <c r="O85" s="378"/>
      <c r="P85" s="375"/>
      <c r="Q85" s="375"/>
      <c r="R85" s="375"/>
      <c r="S85" s="385"/>
      <c r="T85" s="392">
        <f t="shared" si="4"/>
        <v>0</v>
      </c>
    </row>
    <row r="86" spans="1:21" ht="15.75" customHeight="1">
      <c r="A86" s="175"/>
      <c r="B86" s="190"/>
      <c r="C86" s="207"/>
      <c r="D86" s="213">
        <v>83</v>
      </c>
      <c r="E86" s="233" t="s">
        <v>200</v>
      </c>
      <c r="F86" s="262">
        <v>27</v>
      </c>
      <c r="G86" s="271">
        <v>1</v>
      </c>
      <c r="H86" s="294">
        <v>7</v>
      </c>
      <c r="I86" s="311">
        <v>1</v>
      </c>
      <c r="J86" s="294">
        <f t="shared" si="5"/>
        <v>7</v>
      </c>
      <c r="K86" s="335">
        <v>30</v>
      </c>
      <c r="L86" s="350"/>
      <c r="M86" s="363"/>
      <c r="N86" s="375"/>
      <c r="O86" s="378"/>
      <c r="P86" s="375"/>
      <c r="Q86" s="375"/>
      <c r="R86" s="375"/>
      <c r="S86" s="385"/>
      <c r="T86" s="392">
        <f t="shared" si="4"/>
        <v>0</v>
      </c>
    </row>
    <row r="87" spans="1:21" ht="15.75" customHeight="1">
      <c r="A87" s="175"/>
      <c r="B87" s="190"/>
      <c r="C87" s="207"/>
      <c r="D87" s="213">
        <v>84</v>
      </c>
      <c r="E87" s="233" t="s">
        <v>201</v>
      </c>
      <c r="F87" s="262">
        <v>28</v>
      </c>
      <c r="G87" s="271">
        <v>1</v>
      </c>
      <c r="H87" s="294">
        <v>7</v>
      </c>
      <c r="I87" s="311">
        <v>1</v>
      </c>
      <c r="J87" s="294">
        <f t="shared" si="5"/>
        <v>7</v>
      </c>
      <c r="K87" s="335">
        <v>30</v>
      </c>
      <c r="L87" s="350"/>
      <c r="M87" s="363"/>
      <c r="N87" s="375"/>
      <c r="O87" s="378"/>
      <c r="P87" s="375"/>
      <c r="Q87" s="375"/>
      <c r="R87" s="375"/>
      <c r="S87" s="385"/>
      <c r="T87" s="392">
        <f t="shared" si="4"/>
        <v>0</v>
      </c>
    </row>
    <row r="88" spans="1:21" ht="15.75" customHeight="1">
      <c r="A88" s="175"/>
      <c r="B88" s="190"/>
      <c r="C88" s="207"/>
      <c r="D88" s="213">
        <v>85</v>
      </c>
      <c r="E88" s="233" t="s">
        <v>109</v>
      </c>
      <c r="F88" s="214" t="s">
        <v>240</v>
      </c>
      <c r="G88" s="271">
        <v>1</v>
      </c>
      <c r="H88" s="294">
        <v>7</v>
      </c>
      <c r="I88" s="311">
        <v>1</v>
      </c>
      <c r="J88" s="294">
        <f t="shared" si="5"/>
        <v>7</v>
      </c>
      <c r="K88" s="335">
        <v>30</v>
      </c>
      <c r="L88" s="350"/>
      <c r="M88" s="363"/>
      <c r="N88" s="375"/>
      <c r="O88" s="378"/>
      <c r="P88" s="375"/>
      <c r="Q88" s="375"/>
      <c r="R88" s="375"/>
      <c r="S88" s="385"/>
      <c r="T88" s="392">
        <f t="shared" si="4"/>
        <v>0</v>
      </c>
    </row>
    <row r="89" spans="1:21" ht="15.75" customHeight="1">
      <c r="A89" s="175"/>
      <c r="B89" s="190"/>
      <c r="C89" s="207"/>
      <c r="D89" s="213">
        <v>86</v>
      </c>
      <c r="E89" s="233" t="s">
        <v>109</v>
      </c>
      <c r="F89" s="214" t="s">
        <v>241</v>
      </c>
      <c r="G89" s="271">
        <v>1</v>
      </c>
      <c r="H89" s="294">
        <v>7</v>
      </c>
      <c r="I89" s="311">
        <v>1</v>
      </c>
      <c r="J89" s="294">
        <f t="shared" si="5"/>
        <v>7</v>
      </c>
      <c r="K89" s="335">
        <v>30</v>
      </c>
      <c r="L89" s="350"/>
      <c r="M89" s="363"/>
      <c r="N89" s="375"/>
      <c r="O89" s="378"/>
      <c r="P89" s="375"/>
      <c r="Q89" s="375"/>
      <c r="R89" s="375"/>
      <c r="S89" s="385"/>
      <c r="T89" s="392">
        <f t="shared" si="4"/>
        <v>0</v>
      </c>
    </row>
    <row r="90" spans="1:21" ht="15.75" customHeight="1">
      <c r="A90" s="175"/>
      <c r="B90" s="190"/>
      <c r="C90" s="207"/>
      <c r="D90" s="213">
        <v>87</v>
      </c>
      <c r="E90" s="233" t="s">
        <v>109</v>
      </c>
      <c r="F90" s="214" t="s">
        <v>48</v>
      </c>
      <c r="G90" s="271">
        <v>1</v>
      </c>
      <c r="H90" s="294">
        <v>7</v>
      </c>
      <c r="I90" s="311">
        <v>1</v>
      </c>
      <c r="J90" s="294">
        <f t="shared" si="5"/>
        <v>7</v>
      </c>
      <c r="K90" s="335">
        <v>30</v>
      </c>
      <c r="L90" s="350"/>
      <c r="M90" s="363"/>
      <c r="N90" s="375"/>
      <c r="O90" s="378"/>
      <c r="P90" s="375"/>
      <c r="Q90" s="375"/>
      <c r="R90" s="375"/>
      <c r="S90" s="385"/>
      <c r="T90" s="392">
        <f t="shared" si="4"/>
        <v>0</v>
      </c>
    </row>
    <row r="91" spans="1:21" ht="15.75" customHeight="1">
      <c r="A91" s="175"/>
      <c r="B91" s="190"/>
      <c r="C91" s="207"/>
      <c r="D91" s="213">
        <v>88</v>
      </c>
      <c r="E91" s="233" t="s">
        <v>109</v>
      </c>
      <c r="F91" s="260" t="s">
        <v>18</v>
      </c>
      <c r="G91" s="271">
        <v>1</v>
      </c>
      <c r="H91" s="294">
        <v>7</v>
      </c>
      <c r="I91" s="311">
        <v>1</v>
      </c>
      <c r="J91" s="294">
        <f t="shared" si="5"/>
        <v>7</v>
      </c>
      <c r="K91" s="335">
        <v>30</v>
      </c>
      <c r="L91" s="350"/>
      <c r="M91" s="363"/>
      <c r="N91" s="375"/>
      <c r="O91" s="378"/>
      <c r="P91" s="375"/>
      <c r="Q91" s="375"/>
      <c r="R91" s="375"/>
      <c r="S91" s="385"/>
      <c r="T91" s="392">
        <f t="shared" si="4"/>
        <v>0</v>
      </c>
    </row>
    <row r="92" spans="1:21" ht="15.75" customHeight="1">
      <c r="A92" s="175"/>
      <c r="B92" s="190"/>
      <c r="C92" s="207"/>
      <c r="D92" s="213">
        <v>89</v>
      </c>
      <c r="E92" s="233" t="s">
        <v>109</v>
      </c>
      <c r="F92" s="260" t="s">
        <v>252</v>
      </c>
      <c r="G92" s="271">
        <v>1</v>
      </c>
      <c r="H92" s="294">
        <v>7</v>
      </c>
      <c r="I92" s="311">
        <v>1</v>
      </c>
      <c r="J92" s="294">
        <f t="shared" si="5"/>
        <v>7</v>
      </c>
      <c r="K92" s="335">
        <v>30</v>
      </c>
      <c r="L92" s="350"/>
      <c r="M92" s="363"/>
      <c r="N92" s="375"/>
      <c r="O92" s="378"/>
      <c r="P92" s="375"/>
      <c r="Q92" s="375"/>
      <c r="R92" s="375"/>
      <c r="S92" s="385"/>
      <c r="T92" s="392">
        <f t="shared" si="4"/>
        <v>0</v>
      </c>
    </row>
    <row r="93" spans="1:21" ht="15.75" customHeight="1">
      <c r="A93" s="175"/>
      <c r="B93" s="191"/>
      <c r="C93" s="208"/>
      <c r="D93" s="213">
        <v>90</v>
      </c>
      <c r="E93" s="233" t="s">
        <v>109</v>
      </c>
      <c r="F93" s="260" t="s">
        <v>238</v>
      </c>
      <c r="G93" s="271">
        <v>1</v>
      </c>
      <c r="H93" s="294">
        <v>7</v>
      </c>
      <c r="I93" s="311">
        <v>1</v>
      </c>
      <c r="J93" s="294">
        <f t="shared" si="5"/>
        <v>7</v>
      </c>
      <c r="K93" s="335">
        <v>30</v>
      </c>
      <c r="L93" s="350"/>
      <c r="M93" s="363"/>
      <c r="N93" s="375"/>
      <c r="O93" s="378"/>
      <c r="P93" s="375"/>
      <c r="Q93" s="375"/>
      <c r="R93" s="375"/>
      <c r="S93" s="385"/>
      <c r="T93" s="392">
        <f t="shared" si="4"/>
        <v>0</v>
      </c>
    </row>
    <row r="94" spans="1:21" ht="15.75" customHeight="1">
      <c r="A94" s="176" t="s">
        <v>110</v>
      </c>
      <c r="B94" s="201" t="s">
        <v>107</v>
      </c>
      <c r="C94" s="218"/>
      <c r="D94" s="228" t="s">
        <v>71</v>
      </c>
      <c r="E94" s="245" t="s">
        <v>111</v>
      </c>
      <c r="F94" s="263" t="s">
        <v>253</v>
      </c>
      <c r="G94" s="284"/>
      <c r="H94" s="305"/>
      <c r="I94" s="325"/>
      <c r="J94" s="305"/>
      <c r="K94" s="341"/>
      <c r="L94" s="351"/>
      <c r="M94" s="364"/>
      <c r="N94" s="376"/>
      <c r="O94" s="377"/>
      <c r="P94" s="376"/>
      <c r="Q94" s="376"/>
      <c r="R94" s="376">
        <v>800000</v>
      </c>
      <c r="S94" s="385"/>
      <c r="T94" s="393">
        <f t="shared" si="4"/>
        <v>800000</v>
      </c>
    </row>
    <row r="95" spans="1:21" ht="27" customHeight="1">
      <c r="A95" s="177" t="s">
        <v>69</v>
      </c>
      <c r="B95" s="202"/>
      <c r="C95" s="202"/>
      <c r="D95" s="202"/>
      <c r="E95" s="202"/>
      <c r="F95" s="202"/>
      <c r="G95" s="285"/>
      <c r="H95" s="306"/>
      <c r="I95" s="326"/>
      <c r="J95" s="306"/>
      <c r="K95" s="346">
        <f t="shared" ref="K95:S95" si="6">SUM(K4:K94)</f>
        <v>6525</v>
      </c>
      <c r="L95" s="359">
        <f t="shared" si="6"/>
        <v>0</v>
      </c>
      <c r="M95" s="372">
        <f t="shared" si="6"/>
        <v>0</v>
      </c>
      <c r="N95" s="372">
        <f t="shared" si="6"/>
        <v>0</v>
      </c>
      <c r="O95" s="380">
        <f t="shared" si="6"/>
        <v>1140000</v>
      </c>
      <c r="P95" s="372">
        <f t="shared" si="6"/>
        <v>80000</v>
      </c>
      <c r="Q95" s="372">
        <f t="shared" si="6"/>
        <v>20000</v>
      </c>
      <c r="R95" s="372">
        <f t="shared" si="6"/>
        <v>811925</v>
      </c>
      <c r="S95" s="372">
        <f t="shared" si="6"/>
        <v>700000</v>
      </c>
      <c r="T95" s="396">
        <f t="shared" si="4"/>
        <v>2751925</v>
      </c>
    </row>
    <row r="96" spans="1:21" s="158" customFormat="1">
      <c r="A96" s="178" t="s">
        <v>245</v>
      </c>
      <c r="C96" s="159"/>
      <c r="D96" s="159"/>
      <c r="H96" s="307"/>
      <c r="O96" s="381"/>
      <c r="T96" s="397"/>
      <c r="U96" s="398"/>
    </row>
    <row r="97" spans="1:21" s="158" customFormat="1">
      <c r="A97" s="178" t="s">
        <v>207</v>
      </c>
      <c r="C97" s="159"/>
      <c r="D97" s="159"/>
      <c r="H97" s="307"/>
      <c r="O97" s="381"/>
      <c r="T97" s="397"/>
      <c r="U97" s="398"/>
    </row>
    <row r="98" spans="1:21" s="158" customFormat="1">
      <c r="A98" s="158" t="s">
        <v>158</v>
      </c>
      <c r="C98" s="159"/>
      <c r="D98" s="159"/>
      <c r="F98" s="264"/>
      <c r="H98" s="307"/>
      <c r="O98" s="381"/>
      <c r="U98" s="398"/>
    </row>
    <row r="99" spans="1:21" s="158" customFormat="1">
      <c r="A99" s="158" t="s">
        <v>171</v>
      </c>
      <c r="C99" s="159"/>
      <c r="D99" s="159"/>
      <c r="H99" s="307"/>
      <c r="O99" s="381"/>
      <c r="U99" s="398"/>
    </row>
    <row r="100" spans="1:21" s="165" customFormat="1">
      <c r="C100" s="219"/>
      <c r="D100" s="219"/>
      <c r="E100" s="160"/>
      <c r="F100" s="219"/>
      <c r="G100" s="286"/>
      <c r="H100" s="308"/>
      <c r="I100" s="327"/>
      <c r="J100" s="332"/>
      <c r="K100" s="347"/>
      <c r="L100" s="347"/>
      <c r="M100" s="347"/>
      <c r="N100" s="347"/>
    </row>
    <row r="101" spans="1:21" s="165" customFormat="1">
      <c r="C101" s="219"/>
      <c r="D101" s="219"/>
      <c r="E101" s="160"/>
      <c r="F101" s="219"/>
      <c r="G101" s="286"/>
      <c r="H101" s="308"/>
      <c r="I101" s="327"/>
      <c r="J101" s="332"/>
      <c r="K101" s="347"/>
      <c r="L101" s="347"/>
      <c r="M101" s="347"/>
      <c r="N101" s="347"/>
    </row>
    <row r="102" spans="1:21" s="165" customFormat="1">
      <c r="C102" s="219"/>
      <c r="D102" s="219"/>
      <c r="E102" s="160"/>
      <c r="F102" s="219"/>
      <c r="G102" s="286"/>
      <c r="H102" s="308"/>
      <c r="I102" s="327"/>
      <c r="J102" s="332"/>
      <c r="K102" s="347"/>
      <c r="L102" s="347"/>
      <c r="M102" s="347"/>
      <c r="N102" s="347"/>
    </row>
    <row r="103" spans="1:21" s="165" customFormat="1">
      <c r="A103" s="179"/>
      <c r="B103" s="179"/>
      <c r="C103" s="220"/>
      <c r="D103" s="220"/>
      <c r="E103" s="246"/>
      <c r="F103" s="220"/>
      <c r="G103" s="287"/>
      <c r="H103" s="308"/>
      <c r="I103" s="327"/>
      <c r="J103" s="332"/>
      <c r="K103" s="347"/>
      <c r="L103" s="347"/>
      <c r="M103" s="347"/>
      <c r="N103" s="347"/>
    </row>
    <row r="104" spans="1:21" s="165" customFormat="1">
      <c r="A104" s="180"/>
      <c r="B104" s="180"/>
      <c r="C104" s="221"/>
      <c r="D104" s="221"/>
      <c r="E104" s="247"/>
      <c r="F104" s="265"/>
      <c r="G104" s="288"/>
      <c r="H104" s="308"/>
      <c r="I104" s="327"/>
      <c r="J104" s="332"/>
      <c r="K104" s="347"/>
      <c r="L104" s="347"/>
      <c r="M104" s="347"/>
      <c r="N104" s="347"/>
    </row>
    <row r="105" spans="1:21" s="165" customFormat="1">
      <c r="A105" s="181"/>
      <c r="B105" s="181"/>
      <c r="C105" s="222"/>
      <c r="D105" s="222"/>
      <c r="E105" s="248"/>
      <c r="F105" s="266"/>
      <c r="G105" s="289"/>
      <c r="H105" s="308"/>
      <c r="I105" s="327"/>
      <c r="J105" s="332"/>
      <c r="K105" s="347"/>
      <c r="L105" s="347"/>
      <c r="M105" s="347"/>
      <c r="N105" s="347"/>
    </row>
    <row r="106" spans="1:21" s="165" customFormat="1">
      <c r="A106" s="182"/>
      <c r="B106" s="182"/>
      <c r="C106" s="219"/>
      <c r="D106" s="219"/>
      <c r="E106" s="160"/>
      <c r="F106" s="267"/>
      <c r="G106" s="290"/>
      <c r="H106" s="308"/>
      <c r="I106" s="327"/>
      <c r="J106" s="332"/>
      <c r="K106" s="347"/>
      <c r="L106" s="347"/>
      <c r="M106" s="347"/>
      <c r="N106" s="347"/>
    </row>
    <row r="107" spans="1:21" s="165" customFormat="1">
      <c r="A107" s="182"/>
      <c r="B107" s="182"/>
      <c r="C107" s="219"/>
      <c r="D107" s="219"/>
      <c r="E107" s="160"/>
      <c r="F107" s="267"/>
      <c r="G107" s="290"/>
      <c r="H107" s="308"/>
      <c r="I107" s="327"/>
      <c r="J107" s="332"/>
      <c r="K107" s="347"/>
      <c r="L107" s="347"/>
      <c r="M107" s="347"/>
      <c r="N107" s="347"/>
    </row>
    <row r="108" spans="1:21" s="165" customFormat="1" ht="28.5" customHeight="1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360"/>
      <c r="M108" s="360"/>
      <c r="N108" s="360"/>
    </row>
    <row r="109" spans="1:21" s="165" customFormat="1" ht="13.5" customHeight="1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360"/>
      <c r="M109" s="360"/>
      <c r="N109" s="360"/>
    </row>
    <row r="110" spans="1:21" s="165" customFormat="1">
      <c r="C110" s="219"/>
      <c r="D110" s="219"/>
      <c r="E110" s="160"/>
      <c r="F110" s="267"/>
      <c r="G110" s="286"/>
      <c r="H110" s="308"/>
      <c r="I110" s="327"/>
      <c r="J110" s="332"/>
      <c r="K110" s="347"/>
      <c r="L110" s="347"/>
      <c r="M110" s="347"/>
      <c r="N110" s="347"/>
    </row>
    <row r="111" spans="1:21" s="165" customFormat="1">
      <c r="C111" s="219"/>
      <c r="D111" s="219"/>
      <c r="E111" s="160"/>
      <c r="F111" s="219"/>
      <c r="G111" s="286"/>
      <c r="H111" s="308"/>
      <c r="I111" s="327"/>
      <c r="J111" s="332"/>
      <c r="K111" s="347"/>
      <c r="L111" s="347"/>
      <c r="M111" s="347"/>
      <c r="N111" s="347"/>
    </row>
    <row r="112" spans="1:21" s="165" customFormat="1">
      <c r="C112" s="219"/>
      <c r="D112" s="219"/>
      <c r="E112" s="160"/>
      <c r="F112" s="219"/>
      <c r="G112" s="286"/>
      <c r="H112" s="308"/>
      <c r="I112" s="327"/>
      <c r="J112" s="332"/>
      <c r="K112" s="347"/>
      <c r="L112" s="347"/>
      <c r="M112" s="347"/>
      <c r="N112" s="347"/>
    </row>
    <row r="113" spans="3:14" s="165" customFormat="1">
      <c r="C113" s="219"/>
      <c r="D113" s="219"/>
      <c r="E113" s="160"/>
      <c r="F113" s="219"/>
      <c r="G113" s="286"/>
      <c r="H113" s="308"/>
      <c r="I113" s="327"/>
      <c r="J113" s="332"/>
      <c r="K113" s="347"/>
      <c r="L113" s="347"/>
      <c r="M113" s="347"/>
      <c r="N113" s="347"/>
    </row>
    <row r="114" spans="3:14" s="165" customFormat="1">
      <c r="C114" s="219"/>
      <c r="D114" s="219"/>
      <c r="E114" s="160"/>
      <c r="F114" s="219"/>
      <c r="G114" s="286"/>
      <c r="H114" s="308"/>
      <c r="I114" s="327"/>
      <c r="J114" s="332"/>
      <c r="K114" s="347"/>
      <c r="L114" s="347"/>
      <c r="M114" s="347"/>
      <c r="N114" s="347"/>
    </row>
    <row r="115" spans="3:14" s="165" customFormat="1">
      <c r="C115" s="219"/>
      <c r="D115" s="219"/>
      <c r="E115" s="160"/>
      <c r="F115" s="219"/>
      <c r="G115" s="286"/>
      <c r="H115" s="308"/>
      <c r="I115" s="327"/>
      <c r="J115" s="332"/>
      <c r="K115" s="347"/>
      <c r="L115" s="347"/>
      <c r="M115" s="347"/>
      <c r="N115" s="347"/>
    </row>
    <row r="116" spans="3:14" s="165" customFormat="1" ht="14.25">
      <c r="C116" s="219"/>
      <c r="D116" s="219"/>
      <c r="E116" s="249"/>
      <c r="F116" s="268"/>
      <c r="G116" s="291"/>
      <c r="H116" s="308"/>
      <c r="I116" s="327"/>
      <c r="J116" s="332"/>
      <c r="K116" s="347"/>
      <c r="L116" s="347"/>
      <c r="M116" s="347"/>
      <c r="N116" s="347"/>
    </row>
    <row r="117" spans="3:14" s="165" customFormat="1">
      <c r="C117" s="159"/>
      <c r="D117" s="159"/>
      <c r="E117" s="160"/>
      <c r="F117" s="159"/>
      <c r="G117" s="286"/>
      <c r="H117" s="162"/>
      <c r="I117" s="327"/>
      <c r="J117" s="332"/>
      <c r="K117" s="347"/>
      <c r="L117" s="347"/>
      <c r="M117" s="347"/>
      <c r="N117" s="347"/>
    </row>
    <row r="118" spans="3:14" s="165" customFormat="1">
      <c r="C118" s="219"/>
      <c r="D118" s="219"/>
      <c r="E118" s="160"/>
      <c r="F118" s="219"/>
      <c r="G118" s="286"/>
      <c r="H118" s="308"/>
      <c r="I118" s="327"/>
      <c r="J118" s="332"/>
      <c r="K118" s="347"/>
      <c r="L118" s="347"/>
      <c r="M118" s="347"/>
      <c r="N118" s="347"/>
    </row>
  </sheetData>
  <autoFilter ref="A1:T99"/>
  <mergeCells count="109">
    <mergeCell ref="L2:N2"/>
    <mergeCell ref="B4:C4"/>
    <mergeCell ref="B5:C5"/>
    <mergeCell ref="V5:W5"/>
    <mergeCell ref="B6:C6"/>
    <mergeCell ref="B7:C7"/>
    <mergeCell ref="B11:C11"/>
    <mergeCell ref="L20:P20"/>
    <mergeCell ref="B54:C54"/>
    <mergeCell ref="B55:C55"/>
    <mergeCell ref="B56:C56"/>
    <mergeCell ref="A95:E95"/>
    <mergeCell ref="A108:K108"/>
    <mergeCell ref="A109:K109"/>
    <mergeCell ref="A2:A3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  <mergeCell ref="S2:S3"/>
    <mergeCell ref="T2:T3"/>
    <mergeCell ref="B8:C10"/>
    <mergeCell ref="D12:D13"/>
    <mergeCell ref="E12:E13"/>
    <mergeCell ref="K12:K13"/>
    <mergeCell ref="D14:D16"/>
    <mergeCell ref="E14:E16"/>
    <mergeCell ref="G14:G15"/>
    <mergeCell ref="I14:I15"/>
    <mergeCell ref="K14:K16"/>
    <mergeCell ref="D17:D19"/>
    <mergeCell ref="E17:E19"/>
    <mergeCell ref="G17:G19"/>
    <mergeCell ref="I17:I19"/>
    <mergeCell ref="K17:K19"/>
    <mergeCell ref="D21:D22"/>
    <mergeCell ref="E21:E22"/>
    <mergeCell ref="K21:K22"/>
    <mergeCell ref="C23:C25"/>
    <mergeCell ref="B28:B31"/>
    <mergeCell ref="C28:C29"/>
    <mergeCell ref="B32:B36"/>
    <mergeCell ref="C32:C33"/>
    <mergeCell ref="C34:C35"/>
    <mergeCell ref="D36:D37"/>
    <mergeCell ref="E36:E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B38:B42"/>
    <mergeCell ref="C38:C39"/>
    <mergeCell ref="C40:C41"/>
    <mergeCell ref="E40:E41"/>
    <mergeCell ref="B43:B47"/>
    <mergeCell ref="C43:C45"/>
    <mergeCell ref="C46:C47"/>
    <mergeCell ref="B48:B52"/>
    <mergeCell ref="C48:C50"/>
    <mergeCell ref="D48:D49"/>
    <mergeCell ref="E48:E49"/>
    <mergeCell ref="G48:G49"/>
    <mergeCell ref="H48:H49"/>
    <mergeCell ref="I48:I49"/>
    <mergeCell ref="J48:J49"/>
    <mergeCell ref="K48:K49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B57:C60"/>
    <mergeCell ref="B61:C64"/>
    <mergeCell ref="B65:C69"/>
    <mergeCell ref="B70:C75"/>
    <mergeCell ref="B76:C80"/>
    <mergeCell ref="A4:A11"/>
    <mergeCell ref="A12:A56"/>
    <mergeCell ref="B12:B27"/>
    <mergeCell ref="C12:C22"/>
    <mergeCell ref="A57:A91"/>
    <mergeCell ref="B81:C93"/>
  </mergeCells>
  <phoneticPr fontId="21" type="Hiragana"/>
  <printOptions horizontalCentered="1"/>
  <pageMargins left="0.59055118110236227" right="0.59055118110236227" top="0.78740157480314943" bottom="0.78740157480314943" header="0.39370078740157483" footer="0.39370078740157483"/>
  <pageSetup paperSize="8" scale="65" firstPageNumber="1" fitToWidth="1" fitToHeight="1" orientation="portrait" usePrinterDefaults="1" useFirstPageNumber="1" r:id="rId1"/>
  <headerFooter alignWithMargins="0">
    <oddHeader>&amp;L（様式９）</oddHeader>
  </headerFooter>
  <rowBreaks count="1" manualBreakCount="1">
    <brk id="4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1"/>
  <sheetViews>
    <sheetView tabSelected="1" topLeftCell="A7" workbookViewId="0">
      <selection activeCell="A8" sqref="A8:B8"/>
    </sheetView>
  </sheetViews>
  <sheetFormatPr defaultRowHeight="13.5"/>
  <cols>
    <col min="1" max="8" width="9" style="49" customWidth="1"/>
    <col min="9" max="9" width="13.125" style="49" customWidth="1"/>
    <col min="10" max="16384" width="9" style="49" customWidth="1"/>
  </cols>
  <sheetData>
    <row r="1" spans="1:16" ht="9.75" customHeight="1">
      <c r="A1" s="407"/>
    </row>
    <row r="2" spans="1:16" ht="18.75">
      <c r="A2" s="408" t="str">
        <v>「見積りに当たっての注意事項」</v>
      </c>
      <c r="B2" s="408"/>
      <c r="C2" s="408"/>
      <c r="D2" s="408"/>
      <c r="E2" s="408"/>
      <c r="F2" s="408"/>
      <c r="G2" s="408"/>
      <c r="H2" s="408"/>
      <c r="I2" s="408"/>
      <c r="J2" s="413"/>
      <c r="K2" s="414"/>
      <c r="L2" s="414"/>
      <c r="M2" s="414"/>
      <c r="N2" s="414"/>
      <c r="O2" s="414"/>
      <c r="P2" s="414"/>
    </row>
    <row r="3" spans="1:16" ht="21.75" customHeight="1">
      <c r="A3" s="60"/>
      <c r="F3" s="412"/>
    </row>
    <row r="4" spans="1:16" s="406" customFormat="1" ht="15" customHeight="1">
      <c r="A4" s="406" t="s">
        <v>128</v>
      </c>
    </row>
    <row r="5" spans="1:16" s="406" customFormat="1" ht="15" customHeight="1">
      <c r="A5" s="409" t="s">
        <v>153</v>
      </c>
    </row>
    <row r="6" spans="1:16" s="406" customFormat="1" ht="15" customHeight="1">
      <c r="A6" s="409" t="s">
        <v>154</v>
      </c>
    </row>
    <row r="7" spans="1:16" s="406" customFormat="1" ht="15" customHeight="1">
      <c r="A7" s="406" t="s">
        <v>87</v>
      </c>
    </row>
    <row r="8" spans="1:16" s="406" customFormat="1" ht="15" customHeight="1">
      <c r="A8" s="409" t="s">
        <v>174</v>
      </c>
    </row>
    <row r="9" spans="1:16" s="406" customFormat="1" ht="15" customHeight="1">
      <c r="A9" s="409" t="s">
        <v>168</v>
      </c>
    </row>
    <row r="10" spans="1:16" s="406" customFormat="1" ht="15" customHeight="1">
      <c r="A10" s="406" t="s">
        <v>115</v>
      </c>
    </row>
    <row r="11" spans="1:16" s="406" customFormat="1" ht="15" customHeight="1">
      <c r="A11" s="409" t="s">
        <v>70</v>
      </c>
    </row>
    <row r="12" spans="1:16" s="406" customFormat="1" ht="15" customHeight="1">
      <c r="A12" s="410" t="s">
        <v>246</v>
      </c>
    </row>
    <row r="13" spans="1:16" s="406" customFormat="1" ht="15" customHeight="1">
      <c r="A13" s="409" t="s">
        <v>170</v>
      </c>
    </row>
    <row r="14" spans="1:16" s="406" customFormat="1" ht="15" customHeight="1">
      <c r="A14" s="409" t="s">
        <v>155</v>
      </c>
    </row>
    <row r="15" spans="1:16" s="406" customFormat="1" ht="15" customHeight="1">
      <c r="A15" s="409" t="s">
        <v>33</v>
      </c>
    </row>
    <row r="16" spans="1:16" s="406" customFormat="1" ht="15" customHeight="1">
      <c r="A16" s="409" t="s">
        <v>166</v>
      </c>
    </row>
    <row r="17" spans="1:9" s="406" customFormat="1" ht="15" customHeight="1">
      <c r="A17" s="409" t="s">
        <v>132</v>
      </c>
    </row>
    <row r="18" spans="1:9" s="406" customFormat="1" ht="15" customHeight="1">
      <c r="A18" s="409" t="s">
        <v>29</v>
      </c>
    </row>
    <row r="19" spans="1:9" s="406" customFormat="1" ht="15" customHeight="1">
      <c r="A19" s="406" t="s">
        <v>81</v>
      </c>
    </row>
    <row r="20" spans="1:9" s="406" customFormat="1" ht="15" customHeight="1">
      <c r="A20" s="409" t="s">
        <v>175</v>
      </c>
    </row>
    <row r="21" spans="1:9" s="406" customFormat="1" ht="15" customHeight="1">
      <c r="A21" s="409" t="s">
        <v>33</v>
      </c>
    </row>
    <row r="22" spans="1:9" s="406" customFormat="1" ht="15" customHeight="1">
      <c r="A22" s="406" t="s">
        <v>156</v>
      </c>
    </row>
    <row r="23" spans="1:9" s="406" customFormat="1" ht="15" customHeight="1">
      <c r="A23" s="411" t="s">
        <v>42</v>
      </c>
      <c r="B23" s="411"/>
      <c r="C23" s="411"/>
      <c r="D23" s="411"/>
      <c r="E23" s="411"/>
      <c r="F23" s="411"/>
      <c r="G23" s="411"/>
      <c r="H23" s="411"/>
      <c r="I23" s="411"/>
    </row>
    <row r="24" spans="1:9" s="406" customFormat="1" ht="15" customHeight="1">
      <c r="A24" s="411"/>
      <c r="B24" s="411"/>
      <c r="C24" s="411"/>
      <c r="D24" s="411"/>
      <c r="E24" s="411"/>
      <c r="F24" s="411"/>
      <c r="G24" s="411"/>
      <c r="H24" s="411"/>
      <c r="I24" s="411"/>
    </row>
    <row r="25" spans="1:9" s="406" customFormat="1" ht="15" customHeight="1">
      <c r="A25" s="406" t="s">
        <v>157</v>
      </c>
    </row>
    <row r="26" spans="1:9" s="406" customFormat="1" ht="15" customHeight="1">
      <c r="A26" s="409" t="s">
        <v>73</v>
      </c>
    </row>
    <row r="27" spans="1:9" s="406" customFormat="1" ht="15" customHeight="1">
      <c r="A27" s="409"/>
    </row>
    <row r="28" spans="1:9" ht="15" customHeight="1">
      <c r="A28" s="409" t="s">
        <v>151</v>
      </c>
    </row>
    <row r="29" spans="1:9" ht="15" customHeight="1">
      <c r="A29" s="409" t="s">
        <v>94</v>
      </c>
    </row>
    <row r="30" spans="1:9" ht="15" customHeight="1">
      <c r="A30" s="409" t="s">
        <v>176</v>
      </c>
    </row>
    <row r="31" spans="1:9">
      <c r="I31" s="155"/>
    </row>
  </sheetData>
  <mergeCells count="2">
    <mergeCell ref="A2:I2"/>
    <mergeCell ref="A23:I24"/>
  </mergeCells>
  <phoneticPr fontId="21"/>
  <printOptions horizontalCentered="1"/>
  <pageMargins left="0.59055118110236227" right="0.59055118110236227" top="0.78740157480314943" bottom="0.78740157480314943" header="0.39370078740157483" footer="0.39370078740157483"/>
  <pageSetup paperSize="9" firstPageNumber="1" fitToWidth="1" fitToHeight="1" orientation="portrait" usePrinterDefaults="1" useFirstPageNumber="1" r:id="rId1"/>
  <headerFooter alignWithMargins="0">
    <oddHeader>&amp;L（様式９）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契約金額実績</vt:lpstr>
      <vt:lpstr>直近の実績</vt:lpstr>
      <vt:lpstr>ア契約期間に係る経費総額</vt:lpstr>
      <vt:lpstr>イ契約締結日～令和８年３月</vt:lpstr>
      <vt:lpstr>ウ令和８年４月～令和９年３月</vt:lpstr>
      <vt:lpstr>エ令和９年４月～令和10年３月</vt:lpstr>
      <vt:lpstr>オ令和10年４月～令和11年２月</vt:lpstr>
      <vt:lpstr>（別表）研修実施費内訳</vt:lpstr>
      <vt:lpstr>様式9 別紙「見積もりに当たっての注意事項」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2015-11-30T05:22:14Z</dcterms:created>
  <dcterms:modified xsi:type="dcterms:W3CDTF">2025-08-06T05:37:28Z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2025-08-06T05:37:28Z</vt:filetime>
  </property>
</Properties>
</file>