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835"/>
  </bookViews>
  <sheets>
    <sheet name="公共事業箇所付集計表" sheetId="2" r:id="rId1"/>
  </sheets>
  <definedNames>
    <definedName name="_xlnm.Print_Area">公共事業箇所付集計表!$A$1:$D$14</definedName>
    <definedName name="_xlnm.Print_Area" localSheetId="0">公共事業箇所付集計表!$A$1:$V$38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<sst xmlns="http://schemas.openxmlformats.org/spreadsheetml/2006/main" xmlns:r="http://schemas.openxmlformats.org/officeDocument/2006/relationships" count="30" uniqueCount="30">
  <si>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別紙１</t>
  </si>
  <si>
    <t>　</t>
  </si>
  <si>
    <t>（単位　千円）</t>
  </si>
  <si>
    <t>　　</t>
  </si>
  <si>
    <t>箇所数</t>
  </si>
  <si>
    <t>土木政策課</t>
  </si>
  <si>
    <t xml:space="preserve"> </t>
  </si>
  <si>
    <t>合　　　　　　計</t>
  </si>
  <si>
    <r>
      <t>　事 業</t>
    </r>
    <r>
      <rPr>
        <sz val="12"/>
        <color auto="1"/>
        <rFont val="ＭＳ 明朝"/>
      </rPr>
      <t xml:space="preserve"> 費</t>
    </r>
    <rPh sb="1" eb="6">
      <t>ジギョウヒ</t>
    </rPh>
    <phoneticPr fontId="7"/>
  </si>
  <si>
    <t>区　　　　　　分</t>
  </si>
  <si>
    <t>　　  (箇所付率)</t>
  </si>
  <si>
    <t>高知土木事務所</t>
  </si>
  <si>
    <t>都市計画課</t>
  </si>
  <si>
    <t>　　予算額</t>
  </si>
  <si>
    <t>河川課</t>
  </si>
  <si>
    <t>令和7年度公共事業箇所付集計表</t>
  </si>
  <si>
    <t/>
  </si>
  <si>
    <t>土木部計</t>
  </si>
  <si>
    <t>安芸土木事務所</t>
  </si>
  <si>
    <t>幡多土木事務所</t>
  </si>
  <si>
    <t>中央東土木事務所</t>
  </si>
  <si>
    <t>中央西土木事務所</t>
  </si>
  <si>
    <t>港湾・海岸課</t>
  </si>
  <si>
    <t>須崎土木事務所</t>
  </si>
  <si>
    <t>高規格道路用地室</t>
  </si>
  <si>
    <t>主管課発注等</t>
  </si>
  <si>
    <t>防災砂防課</t>
  </si>
  <si>
    <t>道路課</t>
  </si>
  <si>
    <t>公園上下水道課</t>
  </si>
  <si>
    <t>住宅課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</si>
</sst>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\(0.0%\);\(\-0.0%\)"/>
  </numFmts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9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b/>
      <sz val="12"/>
      <color auto="1"/>
      <name val="ＭＳ ゴシック"/>
      <family val="3"/>
    </font>
    <font>
      <sz val="10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52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" fillId="0" borderId="0"/>
    <xf numFmtId="0" fontId="6" fillId="2" borderId="0" applyNumberFormat="0" applyBorder="0" applyAlignment="0" applyProtection="0">
      <alignment vertical="center"/>
    </xf>
  </cellStyleXfs>
  <cellXfs count="62">
    <xf numFmtId="0" fontId="0" fillId="0" borderId="0" xfId="0"/>
    <xf numFmtId="3" fontId="8" fillId="0" borderId="0" xfId="6" applyNumberFormat="1" applyFont="1" applyAlignment="1"/>
    <xf numFmtId="3" fontId="8" fillId="0" borderId="0" xfId="6" applyNumberFormat="1" applyFont="1"/>
    <xf numFmtId="0" fontId="0" fillId="0" borderId="0" xfId="0"/>
    <xf numFmtId="3" fontId="8" fillId="0" borderId="0" xfId="6" applyNumberFormat="1" applyFont="1" applyBorder="1" applyAlignment="1"/>
    <xf numFmtId="3" fontId="9" fillId="0" borderId="0" xfId="6" applyNumberFormat="1" applyFont="1" applyBorder="1" applyAlignment="1"/>
    <xf numFmtId="3" fontId="9" fillId="0" borderId="2" xfId="6" applyNumberFormat="1" applyFont="1" applyBorder="1" applyAlignment="1"/>
    <xf numFmtId="3" fontId="8" fillId="0" borderId="3" xfId="6" applyNumberFormat="1" applyFont="1" applyBorder="1" applyAlignment="1"/>
    <xf numFmtId="3" fontId="8" fillId="0" borderId="4" xfId="6" applyNumberFormat="1" applyFont="1" applyBorder="1" applyAlignment="1"/>
    <xf numFmtId="3" fontId="8" fillId="0" borderId="2" xfId="6" applyNumberFormat="1" applyFont="1" applyBorder="1" applyAlignment="1"/>
    <xf numFmtId="3" fontId="8" fillId="0" borderId="5" xfId="6" applyNumberFormat="1" applyFont="1" applyBorder="1" applyAlignment="1">
      <alignment horizontal="center"/>
    </xf>
    <xf numFmtId="3" fontId="8" fillId="0" borderId="6" xfId="6" applyNumberFormat="1" applyFont="1" applyBorder="1" applyAlignment="1"/>
    <xf numFmtId="3" fontId="8" fillId="0" borderId="6" xfId="6" applyNumberFormat="1" applyFont="1" applyBorder="1" applyAlignment="1">
      <alignment horizontal="center"/>
    </xf>
    <xf numFmtId="3" fontId="8" fillId="0" borderId="3" xfId="6" applyNumberFormat="1" applyFont="1" applyBorder="1" applyAlignment="1">
      <alignment horizontal="center"/>
    </xf>
    <xf numFmtId="3" fontId="8" fillId="0" borderId="2" xfId="6" applyNumberFormat="1" applyFont="1" applyBorder="1" applyAlignment="1">
      <alignment horizontal="center"/>
    </xf>
    <xf numFmtId="3" fontId="8" fillId="0" borderId="7" xfId="6" applyNumberFormat="1" applyFont="1" applyBorder="1" applyAlignment="1">
      <alignment horizontal="center"/>
    </xf>
    <xf numFmtId="3" fontId="8" fillId="0" borderId="8" xfId="6" applyNumberFormat="1" applyFont="1" applyBorder="1" applyAlignment="1"/>
    <xf numFmtId="3" fontId="8" fillId="0" borderId="9" xfId="6" applyNumberFormat="1" applyFont="1" applyBorder="1" applyAlignment="1"/>
    <xf numFmtId="3" fontId="8" fillId="0" borderId="10" xfId="6" applyNumberFormat="1" applyFont="1" applyBorder="1" applyAlignment="1"/>
    <xf numFmtId="3" fontId="8" fillId="0" borderId="11" xfId="6" applyNumberFormat="1" applyFont="1" applyBorder="1" applyAlignment="1"/>
    <xf numFmtId="3" fontId="8" fillId="0" borderId="12" xfId="6" applyNumberFormat="1" applyFont="1" applyBorder="1" applyAlignment="1"/>
    <xf numFmtId="3" fontId="8" fillId="0" borderId="9" xfId="6" applyNumberFormat="1" applyFont="1" applyBorder="1" applyAlignment="1">
      <alignment horizontal="center"/>
    </xf>
    <xf numFmtId="3" fontId="8" fillId="0" borderId="13" xfId="6" applyNumberFormat="1" applyFont="1" applyBorder="1" applyAlignment="1"/>
    <xf numFmtId="3" fontId="8" fillId="0" borderId="14" xfId="6" applyNumberFormat="1" applyFont="1" applyBorder="1" applyAlignment="1"/>
    <xf numFmtId="3" fontId="8" fillId="0" borderId="15" xfId="6" applyNumberFormat="1" applyFont="1" applyBorder="1" applyAlignment="1"/>
    <xf numFmtId="3" fontId="8" fillId="0" borderId="16" xfId="6" applyNumberFormat="1" applyFont="1" applyBorder="1" applyAlignment="1"/>
    <xf numFmtId="3" fontId="8" fillId="0" borderId="17" xfId="6" applyNumberFormat="1" applyFont="1" applyBorder="1" applyAlignment="1"/>
    <xf numFmtId="3" fontId="8" fillId="0" borderId="18" xfId="6" applyNumberFormat="1" applyFont="1" applyBorder="1" applyAlignment="1"/>
    <xf numFmtId="176" fontId="8" fillId="0" borderId="0" xfId="6" applyNumberFormat="1" applyFont="1" applyAlignment="1"/>
    <xf numFmtId="3" fontId="8" fillId="0" borderId="0" xfId="6" applyNumberFormat="1" applyFont="1" applyBorder="1" applyAlignment="1">
      <alignment horizontal="center"/>
    </xf>
    <xf numFmtId="3" fontId="8" fillId="0" borderId="2" xfId="6" applyNumberFormat="1" applyFont="1" applyBorder="1"/>
    <xf numFmtId="3" fontId="8" fillId="0" borderId="3" xfId="6" applyNumberFormat="1" applyFont="1" applyBorder="1" applyAlignment="1">
      <alignment horizontal="centerContinuous"/>
    </xf>
    <xf numFmtId="3" fontId="10" fillId="0" borderId="19" xfId="6" applyNumberFormat="1" applyFont="1" applyBorder="1" applyAlignment="1">
      <alignment horizontal="center"/>
    </xf>
    <xf numFmtId="3" fontId="8" fillId="0" borderId="20" xfId="6" applyNumberFormat="1" applyFont="1" applyBorder="1" applyAlignment="1">
      <alignment shrinkToFit="1"/>
    </xf>
    <xf numFmtId="3" fontId="8" fillId="0" borderId="21" xfId="6" applyNumberFormat="1" applyFont="1" applyBorder="1" applyAlignment="1">
      <alignment horizontal="right" shrinkToFit="1"/>
    </xf>
    <xf numFmtId="3" fontId="8" fillId="0" borderId="22" xfId="6" applyNumberFormat="1" applyFont="1" applyBorder="1" applyAlignment="1">
      <alignment shrinkToFit="1"/>
    </xf>
    <xf numFmtId="3" fontId="8" fillId="0" borderId="22" xfId="6" applyNumberFormat="1" applyFont="1" applyBorder="1" applyAlignment="1">
      <alignment horizontal="right" shrinkToFit="1"/>
    </xf>
    <xf numFmtId="3" fontId="8" fillId="0" borderId="23" xfId="6" applyNumberFormat="1" applyFont="1" applyBorder="1" applyAlignment="1">
      <alignment horizontal="right" shrinkToFit="1"/>
    </xf>
    <xf numFmtId="3" fontId="8" fillId="0" borderId="23" xfId="6" applyNumberFormat="1" applyFont="1" applyBorder="1" applyAlignment="1">
      <alignment shrinkToFit="1"/>
    </xf>
    <xf numFmtId="3" fontId="8" fillId="0" borderId="2" xfId="6" applyNumberFormat="1" applyFont="1" applyFill="1" applyBorder="1" applyAlignment="1">
      <alignment horizontal="right" shrinkToFit="1"/>
    </xf>
    <xf numFmtId="3" fontId="8" fillId="0" borderId="5" xfId="6" applyNumberFormat="1" applyFont="1" applyFill="1" applyBorder="1" applyAlignment="1">
      <alignment horizontal="right" shrinkToFit="1"/>
    </xf>
    <xf numFmtId="176" fontId="8" fillId="0" borderId="24" xfId="6" applyNumberFormat="1" applyFont="1" applyFill="1" applyBorder="1" applyAlignment="1">
      <alignment shrinkToFit="1"/>
    </xf>
    <xf numFmtId="3" fontId="8" fillId="0" borderId="0" xfId="6" applyNumberFormat="1" applyFont="1" applyBorder="1"/>
    <xf numFmtId="3" fontId="8" fillId="0" borderId="13" xfId="6" applyNumberFormat="1" applyFont="1" applyBorder="1"/>
    <xf numFmtId="3" fontId="8" fillId="0" borderId="14" xfId="6" applyNumberFormat="1" applyFont="1" applyBorder="1" applyAlignment="1">
      <alignment horizontal="centerContinuous"/>
    </xf>
    <xf numFmtId="3" fontId="8" fillId="0" borderId="25" xfId="6" applyNumberFormat="1" applyFont="1" applyBorder="1" applyAlignment="1">
      <alignment horizontal="center"/>
    </xf>
    <xf numFmtId="3" fontId="8" fillId="0" borderId="26" xfId="6" applyNumberFormat="1" applyFont="1" applyBorder="1" applyAlignment="1">
      <alignment horizontal="right" shrinkToFit="1"/>
    </xf>
    <xf numFmtId="3" fontId="8" fillId="0" borderId="27" xfId="6" applyNumberFormat="1" applyFont="1" applyBorder="1" applyAlignment="1">
      <alignment horizontal="right" shrinkToFit="1"/>
    </xf>
    <xf numFmtId="3" fontId="8" fillId="0" borderId="28" xfId="6" applyNumberFormat="1" applyFont="1" applyBorder="1" applyAlignment="1">
      <alignment horizontal="right" shrinkToFit="1"/>
    </xf>
    <xf numFmtId="3" fontId="8" fillId="0" borderId="17" xfId="6" applyNumberFormat="1" applyFont="1" applyBorder="1" applyAlignment="1">
      <alignment horizontal="right" shrinkToFit="1"/>
    </xf>
    <xf numFmtId="3" fontId="8" fillId="0" borderId="14" xfId="6" applyNumberFormat="1" applyFont="1" applyBorder="1" applyAlignment="1">
      <alignment horizontal="right" shrinkToFit="1"/>
    </xf>
    <xf numFmtId="3" fontId="8" fillId="0" borderId="14" xfId="6" applyNumberFormat="1" applyFont="1" applyBorder="1" applyAlignment="1">
      <alignment shrinkToFit="1"/>
    </xf>
    <xf numFmtId="3" fontId="8" fillId="0" borderId="13" xfId="6" applyNumberFormat="1" applyFont="1" applyFill="1" applyBorder="1" applyAlignment="1">
      <alignment horizontal="right" shrinkToFit="1"/>
    </xf>
    <xf numFmtId="3" fontId="8" fillId="0" borderId="16" xfId="6" applyNumberFormat="1" applyFont="1" applyFill="1" applyBorder="1" applyAlignment="1">
      <alignment horizontal="right" shrinkToFit="1"/>
    </xf>
    <xf numFmtId="176" fontId="8" fillId="0" borderId="25" xfId="6" applyNumberFormat="1" applyFont="1" applyFill="1" applyBorder="1" applyAlignment="1">
      <alignment horizontal="right" shrinkToFit="1"/>
    </xf>
    <xf numFmtId="3" fontId="8" fillId="0" borderId="29" xfId="6" applyNumberFormat="1" applyFont="1" applyBorder="1"/>
    <xf numFmtId="3" fontId="8" fillId="0" borderId="3" xfId="6" applyNumberFormat="1" applyFont="1" applyBorder="1" applyAlignment="1">
      <alignment horizontal="right" shrinkToFit="1"/>
    </xf>
    <xf numFmtId="3" fontId="8" fillId="0" borderId="30" xfId="6" applyNumberFormat="1" applyFont="1" applyBorder="1" applyAlignment="1">
      <alignment horizontal="right" shrinkToFit="1"/>
    </xf>
    <xf numFmtId="3" fontId="8" fillId="0" borderId="31" xfId="6" applyNumberFormat="1" applyFont="1" applyBorder="1"/>
    <xf numFmtId="3" fontId="8" fillId="0" borderId="21" xfId="0" applyNumberFormat="1" applyFont="1" applyBorder="1"/>
    <xf numFmtId="3" fontId="8" fillId="0" borderId="32" xfId="0" applyNumberFormat="1" applyFont="1" applyBorder="1"/>
    <xf numFmtId="3" fontId="0" fillId="0" borderId="0" xfId="0" applyNumberFormat="1"/>
  </cellXfs>
  <cellStyles count="8"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V140"/>
  <sheetViews>
    <sheetView showGridLines="0" showZeros="0" tabSelected="1" showOutlineSymbols="0" view="pageBreakPreview" zoomScale="80" zoomScaleSheetLayoutView="80" workbookViewId="0">
      <pane xSplit="4" topLeftCell="E1" activePane="topRight" state="frozen"/>
      <selection pane="topRight" activeCell="F2" sqref="F2"/>
    </sheetView>
  </sheetViews>
  <sheetFormatPr defaultColWidth="12" defaultRowHeight="14.25"/>
  <cols>
    <col min="1" max="1" width="1.875" style="1" customWidth="1" collapsed="1"/>
    <col min="2" max="2" width="4.125" style="1" customWidth="1" collapsed="1"/>
    <col min="3" max="3" width="1.875" style="1" customWidth="1" collapsed="1"/>
    <col min="4" max="4" width="20.75" style="1" customWidth="1" collapsed="1"/>
    <col min="5" max="5" width="8.5" style="2" customWidth="1" collapsed="1"/>
    <col min="6" max="6" width="16.5" style="2" customWidth="1" collapsed="1"/>
    <col min="7" max="7" width="8.5" style="1" customWidth="1" collapsed="1"/>
    <col min="8" max="8" width="16.5" style="1" customWidth="1" collapsed="1"/>
    <col min="9" max="9" width="8.5" style="2" customWidth="1" collapsed="1"/>
    <col min="10" max="10" width="16.5" style="2" customWidth="1" collapsed="1"/>
    <col min="11" max="11" width="8.5" style="2" customWidth="1" collapsed="1"/>
    <col min="12" max="12" width="16.5" style="2" customWidth="1" collapsed="1"/>
    <col min="13" max="13" width="8.5" style="2" customWidth="1" collapsed="1"/>
    <col min="14" max="14" width="16.5" style="2" customWidth="1" collapsed="1"/>
    <col min="15" max="15" width="8.5" style="2" customWidth="1" collapsed="1"/>
    <col min="16" max="16" width="16.5" style="2" customWidth="1" collapsed="1"/>
    <col min="17" max="17" width="8.5" style="2" customWidth="1" collapsed="1"/>
    <col min="18" max="18" width="16.5" style="2" customWidth="1" collapsed="1"/>
    <col min="19" max="19" width="8.5" style="2" customWidth="1" collapsed="1"/>
    <col min="20" max="20" width="16.5" style="2" customWidth="1" collapsed="1"/>
    <col min="21" max="21" width="8.5" style="1" customWidth="1" collapsed="1"/>
    <col min="22" max="22" width="16.5" style="1" customWidth="1" collapsed="1"/>
    <col min="23" max="23" width="1.875" style="1" customWidth="1" collapsed="1"/>
    <col min="24" max="24" width="4.125" style="1" customWidth="1" collapsed="1"/>
    <col min="25" max="25" width="3" style="1" customWidth="1" collapsed="1"/>
    <col min="26" max="26" width="13.125" style="1" customWidth="1" collapsed="1"/>
    <col min="27" max="31" width="12" style="1" customWidth="0" collapsed="1"/>
    <col min="32" max="32" width="1.875" style="1" customWidth="1" collapsed="1"/>
    <col min="33" max="33" width="4.125" style="1" customWidth="1" collapsed="1"/>
    <col min="34" max="34" width="3" style="1" customWidth="1" collapsed="1"/>
    <col min="35" max="35" width="13.125" style="1" customWidth="1" collapsed="1"/>
    <col min="36" max="36" width="12" style="1" customWidth="0" collapsed="1"/>
    <col min="37" max="37" width="13.125" style="1" customWidth="1" collapsed="1"/>
    <col min="38" max="40" width="12" style="1" customWidth="0" collapsed="1"/>
    <col min="41" max="41" width="1.875" style="1" customWidth="1" collapsed="1"/>
    <col min="42" max="46" width="12" style="1" customWidth="0" collapsed="1"/>
    <col min="47" max="47" width="1.875" style="1" customWidth="1" collapsed="1"/>
    <col min="48" max="62" width="12" style="1" customWidth="0" collapsed="1"/>
    <col min="63" max="63" width="14.25" style="1" customWidth="1" collapsed="1"/>
    <col min="64" max="16379" width="12" style="1" customWidth="0" collapsed="1"/>
    <col min="16380" max="16384" width="12" style="1"/>
  </cols>
  <sheetData>
    <row r="1" spans="1:22">
      <c r="A1" s="3"/>
      <c r="B1" s="1" t="s">
        <v>0</v>
      </c>
      <c r="C1" s="3"/>
      <c r="D1" s="3"/>
      <c r="E1" s="29" t="s">
        <v>15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5">
      <c r="B2" s="5"/>
      <c r="C2" s="4"/>
      <c r="D2" s="4"/>
      <c r="F2" s="42"/>
      <c r="H2" s="4"/>
      <c r="J2" s="42"/>
      <c r="L2" s="42"/>
      <c r="N2" s="42"/>
      <c r="P2" s="42"/>
      <c r="R2" s="42"/>
      <c r="T2" s="42"/>
      <c r="V2" s="42" t="s">
        <v>2</v>
      </c>
    </row>
    <row r="3" spans="1:22">
      <c r="A3" s="4"/>
      <c r="B3" s="6"/>
      <c r="C3" s="16"/>
      <c r="D3" s="22"/>
      <c r="E3" s="30" t="s">
        <v>16</v>
      </c>
      <c r="F3" s="43"/>
      <c r="G3" s="9" t="s">
        <v>16</v>
      </c>
      <c r="H3" s="22"/>
      <c r="I3" s="30" t="s">
        <v>16</v>
      </c>
      <c r="J3" s="43"/>
      <c r="K3" s="30" t="s">
        <v>16</v>
      </c>
      <c r="L3" s="43"/>
      <c r="M3" s="30" t="s">
        <v>16</v>
      </c>
      <c r="N3" s="43"/>
      <c r="O3" s="30" t="s">
        <v>16</v>
      </c>
      <c r="P3" s="43"/>
      <c r="Q3" s="30" t="s">
        <v>16</v>
      </c>
      <c r="R3" s="43"/>
      <c r="S3" s="30" t="s">
        <v>16</v>
      </c>
      <c r="T3" s="43"/>
      <c r="U3" s="9"/>
      <c r="V3" s="22"/>
    </row>
    <row r="4" spans="1:22">
      <c r="A4" s="4"/>
      <c r="B4" s="7" t="s">
        <v>1</v>
      </c>
      <c r="C4" s="4" t="s">
        <v>9</v>
      </c>
      <c r="D4" s="23"/>
      <c r="E4" s="31" t="s">
        <v>5</v>
      </c>
      <c r="F4" s="44"/>
      <c r="G4" s="31" t="s">
        <v>14</v>
      </c>
      <c r="H4" s="44"/>
      <c r="I4" s="31" t="s">
        <v>26</v>
      </c>
      <c r="J4" s="44"/>
      <c r="K4" s="31" t="s">
        <v>27</v>
      </c>
      <c r="L4" s="44"/>
      <c r="M4" s="31" t="s">
        <v>12</v>
      </c>
      <c r="N4" s="44"/>
      <c r="O4" s="31" t="s">
        <v>28</v>
      </c>
      <c r="P4" s="44"/>
      <c r="Q4" s="31" t="s">
        <v>29</v>
      </c>
      <c r="R4" s="44"/>
      <c r="S4" s="31" t="s">
        <v>22</v>
      </c>
      <c r="T4" s="44"/>
      <c r="U4" s="31" t="s">
        <v>17</v>
      </c>
      <c r="V4" s="44"/>
    </row>
    <row r="5" spans="1:22" ht="15">
      <c r="A5" s="4"/>
      <c r="B5" s="8"/>
      <c r="C5" s="17"/>
      <c r="D5" s="24"/>
      <c r="E5" s="32" t="s">
        <v>4</v>
      </c>
      <c r="F5" s="45" t="s">
        <v>8</v>
      </c>
      <c r="G5" s="32" t="s">
        <v>4</v>
      </c>
      <c r="H5" s="45" t="s">
        <v>8</v>
      </c>
      <c r="I5" s="32" t="s">
        <v>4</v>
      </c>
      <c r="J5" s="45" t="s">
        <v>8</v>
      </c>
      <c r="K5" s="32" t="s">
        <v>4</v>
      </c>
      <c r="L5" s="45" t="s">
        <v>8</v>
      </c>
      <c r="M5" s="32" t="s">
        <v>4</v>
      </c>
      <c r="N5" s="45" t="s">
        <v>8</v>
      </c>
      <c r="O5" s="32" t="s">
        <v>4</v>
      </c>
      <c r="P5" s="45" t="s">
        <v>8</v>
      </c>
      <c r="Q5" s="32" t="s">
        <v>4</v>
      </c>
      <c r="R5" s="45" t="s">
        <v>8</v>
      </c>
      <c r="S5" s="32" t="s">
        <v>4</v>
      </c>
      <c r="T5" s="45" t="s">
        <v>8</v>
      </c>
      <c r="U5" s="32" t="s">
        <v>4</v>
      </c>
      <c r="V5" s="45" t="s">
        <v>8</v>
      </c>
    </row>
    <row r="6" spans="1:22">
      <c r="A6" s="4"/>
      <c r="B6" s="9" t="s">
        <v>16</v>
      </c>
      <c r="C6" s="16"/>
      <c r="D6" s="22"/>
      <c r="E6" s="33" t="s">
        <v>16</v>
      </c>
      <c r="F6" s="46"/>
      <c r="G6" s="33" t="s">
        <v>16</v>
      </c>
      <c r="H6" s="46"/>
      <c r="I6" s="33" t="s">
        <v>16</v>
      </c>
      <c r="J6" s="46"/>
      <c r="K6" s="33" t="s">
        <v>16</v>
      </c>
      <c r="L6" s="46"/>
      <c r="M6" s="33" t="s">
        <v>16</v>
      </c>
      <c r="N6" s="46"/>
      <c r="O6" s="33" t="s">
        <v>16</v>
      </c>
      <c r="P6" s="46"/>
      <c r="Q6" s="33" t="s">
        <v>16</v>
      </c>
      <c r="R6" s="46"/>
      <c r="S6" s="33"/>
      <c r="T6" s="46"/>
      <c r="U6" s="33" t="s">
        <v>16</v>
      </c>
      <c r="V6" s="46"/>
    </row>
    <row r="7" spans="1:22">
      <c r="A7" s="4"/>
      <c r="B7" s="10">
        <v>1</v>
      </c>
      <c r="C7" s="18"/>
      <c r="D7" s="25" t="s">
        <v>18</v>
      </c>
      <c r="E7" s="34">
        <v>3</v>
      </c>
      <c r="F7" s="47">
        <v>156633</v>
      </c>
      <c r="G7" s="34">
        <v>34</v>
      </c>
      <c r="H7" s="47">
        <v>1192373</v>
      </c>
      <c r="I7" s="34">
        <v>35</v>
      </c>
      <c r="J7" s="47">
        <v>443116</v>
      </c>
      <c r="K7" s="34">
        <v>61</v>
      </c>
      <c r="L7" s="47">
        <v>4284927</v>
      </c>
      <c r="M7" s="34"/>
      <c r="N7" s="47"/>
      <c r="O7" s="34">
        <v>5</v>
      </c>
      <c r="P7" s="47">
        <v>334634</v>
      </c>
      <c r="Q7" s="34"/>
      <c r="R7" s="47"/>
      <c r="S7" s="34">
        <v>30</v>
      </c>
      <c r="T7" s="47">
        <v>612926</v>
      </c>
      <c r="U7" s="59">
        <f>E7+G7+I7+K7+M7+O7+Q7+S7</f>
        <v>168</v>
      </c>
      <c r="V7" s="47">
        <f t="shared" ref="V7:V21" si="0">F7+H7+J7+L7+N7+P7+R7+T7</f>
        <v>7024609</v>
      </c>
    </row>
    <row r="8" spans="1:22" ht="14.25" customHeight="1">
      <c r="A8" s="4"/>
      <c r="B8" s="11" t="s">
        <v>16</v>
      </c>
      <c r="C8" s="19"/>
      <c r="D8" s="26"/>
      <c r="E8" s="35" t="s">
        <v>16</v>
      </c>
      <c r="F8" s="48"/>
      <c r="G8" s="35" t="s">
        <v>16</v>
      </c>
      <c r="H8" s="48"/>
      <c r="I8" s="35" t="s">
        <v>16</v>
      </c>
      <c r="J8" s="48"/>
      <c r="K8" s="35" t="s">
        <v>16</v>
      </c>
      <c r="L8" s="48"/>
      <c r="M8" s="35" t="s">
        <v>16</v>
      </c>
      <c r="N8" s="48"/>
      <c r="O8" s="35" t="s">
        <v>16</v>
      </c>
      <c r="P8" s="48"/>
      <c r="Q8" s="35" t="s">
        <v>16</v>
      </c>
      <c r="R8" s="48"/>
      <c r="S8" s="35"/>
      <c r="T8" s="48"/>
      <c r="U8" s="35" t="s">
        <v>16</v>
      </c>
      <c r="V8" s="48">
        <f t="shared" si="0"/>
        <v>0</v>
      </c>
    </row>
    <row r="9" spans="1:22" ht="14.25" customHeight="1">
      <c r="A9" s="4"/>
      <c r="B9" s="10">
        <v>2</v>
      </c>
      <c r="C9" s="18"/>
      <c r="D9" s="25" t="s">
        <v>20</v>
      </c>
      <c r="E9" s="34">
        <v>5</v>
      </c>
      <c r="F9" s="47">
        <f>370364</f>
        <v>370364</v>
      </c>
      <c r="G9" s="34">
        <v>27</v>
      </c>
      <c r="H9" s="47">
        <v>1072273</v>
      </c>
      <c r="I9" s="34">
        <v>33</v>
      </c>
      <c r="J9" s="47">
        <v>366701</v>
      </c>
      <c r="K9" s="34">
        <v>108</v>
      </c>
      <c r="L9" s="47">
        <v>3579775</v>
      </c>
      <c r="M9" s="34">
        <v>2</v>
      </c>
      <c r="N9" s="47">
        <v>365090</v>
      </c>
      <c r="O9" s="34">
        <v>6</v>
      </c>
      <c r="P9" s="47">
        <v>86838</v>
      </c>
      <c r="Q9" s="34"/>
      <c r="R9" s="47"/>
      <c r="S9" s="34">
        <v>13</v>
      </c>
      <c r="T9" s="47">
        <v>262298</v>
      </c>
      <c r="U9" s="59">
        <f>E9+G9+I9+K9+M9+O9+Q9+S9</f>
        <v>194</v>
      </c>
      <c r="V9" s="47">
        <f t="shared" si="0"/>
        <v>6103339</v>
      </c>
    </row>
    <row r="10" spans="1:22" ht="14.25" customHeight="1">
      <c r="A10" s="4"/>
      <c r="B10" s="11" t="s">
        <v>16</v>
      </c>
      <c r="C10" s="19"/>
      <c r="D10" s="26"/>
      <c r="E10" s="35" t="s">
        <v>16</v>
      </c>
      <c r="F10" s="48"/>
      <c r="G10" s="35" t="s">
        <v>16</v>
      </c>
      <c r="H10" s="48"/>
      <c r="I10" s="35" t="s">
        <v>16</v>
      </c>
      <c r="J10" s="48"/>
      <c r="K10" s="35" t="s">
        <v>16</v>
      </c>
      <c r="L10" s="48"/>
      <c r="M10" s="35" t="s">
        <v>16</v>
      </c>
      <c r="N10" s="48"/>
      <c r="O10" s="35" t="s">
        <v>16</v>
      </c>
      <c r="P10" s="48"/>
      <c r="Q10" s="35" t="s">
        <v>16</v>
      </c>
      <c r="R10" s="48"/>
      <c r="S10" s="35"/>
      <c r="T10" s="48"/>
      <c r="U10" s="35"/>
      <c r="V10" s="48">
        <f t="shared" si="0"/>
        <v>0</v>
      </c>
    </row>
    <row r="11" spans="1:22" ht="14.25" customHeight="1">
      <c r="A11" s="4"/>
      <c r="B11" s="10">
        <v>3</v>
      </c>
      <c r="C11" s="18"/>
      <c r="D11" s="25" t="s">
        <v>11</v>
      </c>
      <c r="E11" s="34">
        <v>2</v>
      </c>
      <c r="F11" s="47">
        <v>364575</v>
      </c>
      <c r="G11" s="34">
        <v>23</v>
      </c>
      <c r="H11" s="47">
        <v>1217292</v>
      </c>
      <c r="I11" s="34">
        <v>12</v>
      </c>
      <c r="J11" s="47">
        <v>209645</v>
      </c>
      <c r="K11" s="34">
        <v>58</v>
      </c>
      <c r="L11" s="47">
        <v>1760329</v>
      </c>
      <c r="M11" s="34">
        <v>10</v>
      </c>
      <c r="N11" s="47">
        <v>561378</v>
      </c>
      <c r="O11" s="34">
        <v>4</v>
      </c>
      <c r="P11" s="47">
        <v>526444</v>
      </c>
      <c r="Q11" s="34"/>
      <c r="R11" s="47"/>
      <c r="S11" s="34">
        <v>15</v>
      </c>
      <c r="T11" s="47">
        <v>2273550</v>
      </c>
      <c r="U11" s="59">
        <f>E11+G11+I11+K11+M11+O11+Q11+S11</f>
        <v>124</v>
      </c>
      <c r="V11" s="47">
        <f t="shared" si="0"/>
        <v>6913213</v>
      </c>
    </row>
    <row r="12" spans="1:22" ht="14.25" customHeight="1">
      <c r="A12" s="4"/>
      <c r="B12" s="11" t="s">
        <v>16</v>
      </c>
      <c r="C12" s="19"/>
      <c r="D12" s="26"/>
      <c r="E12" s="35" t="s">
        <v>16</v>
      </c>
      <c r="F12" s="48"/>
      <c r="G12" s="35" t="s">
        <v>16</v>
      </c>
      <c r="H12" s="48"/>
      <c r="I12" s="35" t="s">
        <v>16</v>
      </c>
      <c r="J12" s="48"/>
      <c r="K12" s="35" t="s">
        <v>16</v>
      </c>
      <c r="L12" s="48"/>
      <c r="M12" s="35" t="s">
        <v>16</v>
      </c>
      <c r="N12" s="48"/>
      <c r="O12" s="35" t="s">
        <v>16</v>
      </c>
      <c r="P12" s="48"/>
      <c r="Q12" s="35" t="s">
        <v>16</v>
      </c>
      <c r="R12" s="48"/>
      <c r="S12" s="35"/>
      <c r="T12" s="48"/>
      <c r="U12" s="35"/>
      <c r="V12" s="48">
        <f t="shared" si="0"/>
        <v>0</v>
      </c>
    </row>
    <row r="13" spans="1:22" ht="14.25" customHeight="1">
      <c r="A13" s="4"/>
      <c r="B13" s="10">
        <v>4</v>
      </c>
      <c r="C13" s="18"/>
      <c r="D13" s="25" t="s">
        <v>21</v>
      </c>
      <c r="E13" s="34">
        <v>5</v>
      </c>
      <c r="F13" s="47">
        <v>254951</v>
      </c>
      <c r="G13" s="34">
        <v>31</v>
      </c>
      <c r="H13" s="47">
        <v>1392786</v>
      </c>
      <c r="I13" s="34">
        <v>56</v>
      </c>
      <c r="J13" s="47">
        <v>857562</v>
      </c>
      <c r="K13" s="34">
        <v>71</v>
      </c>
      <c r="L13" s="47">
        <v>2571889</v>
      </c>
      <c r="M13" s="34"/>
      <c r="N13" s="47"/>
      <c r="O13" s="34"/>
      <c r="P13" s="47"/>
      <c r="Q13" s="34"/>
      <c r="R13" s="47"/>
      <c r="S13" s="34">
        <v>1</v>
      </c>
      <c r="T13" s="47">
        <v>693000</v>
      </c>
      <c r="U13" s="59">
        <f>E13+G13+I13+K13+M13+O13+Q13+S13</f>
        <v>164</v>
      </c>
      <c r="V13" s="47">
        <f t="shared" si="0"/>
        <v>5770188</v>
      </c>
    </row>
    <row r="14" spans="1:22" ht="14.25" customHeight="1">
      <c r="B14" s="11" t="s">
        <v>16</v>
      </c>
      <c r="C14" s="19"/>
      <c r="D14" s="26"/>
      <c r="E14" s="35" t="s">
        <v>16</v>
      </c>
      <c r="F14" s="48"/>
      <c r="G14" s="35" t="s">
        <v>16</v>
      </c>
      <c r="H14" s="48"/>
      <c r="I14" s="35" t="s">
        <v>16</v>
      </c>
      <c r="J14" s="48"/>
      <c r="K14" s="35" t="s">
        <v>16</v>
      </c>
      <c r="L14" s="48"/>
      <c r="M14" s="35" t="s">
        <v>16</v>
      </c>
      <c r="N14" s="48"/>
      <c r="O14" s="35" t="s">
        <v>16</v>
      </c>
      <c r="P14" s="48"/>
      <c r="Q14" s="35" t="s">
        <v>16</v>
      </c>
      <c r="R14" s="48"/>
      <c r="S14" s="35"/>
      <c r="T14" s="48"/>
      <c r="U14" s="35"/>
      <c r="V14" s="48">
        <f t="shared" si="0"/>
        <v>0</v>
      </c>
    </row>
    <row r="15" spans="1:22" ht="14.25" customHeight="1">
      <c r="B15" s="10">
        <v>5</v>
      </c>
      <c r="C15" s="18"/>
      <c r="D15" s="25" t="s">
        <v>23</v>
      </c>
      <c r="E15" s="34">
        <v>3</v>
      </c>
      <c r="F15" s="47">
        <v>288189</v>
      </c>
      <c r="G15" s="34">
        <v>28</v>
      </c>
      <c r="H15" s="47">
        <v>788970</v>
      </c>
      <c r="I15" s="34">
        <v>42</v>
      </c>
      <c r="J15" s="47">
        <v>446790</v>
      </c>
      <c r="K15" s="34">
        <v>90</v>
      </c>
      <c r="L15" s="47">
        <v>2967254</v>
      </c>
      <c r="M15" s="34"/>
      <c r="N15" s="47"/>
      <c r="O15" s="34"/>
      <c r="P15" s="47"/>
      <c r="Q15" s="34"/>
      <c r="R15" s="47"/>
      <c r="S15" s="34">
        <v>11</v>
      </c>
      <c r="T15" s="47">
        <v>345744</v>
      </c>
      <c r="U15" s="59">
        <f>E15+G15+I15+K15+M15+O15+Q15+S15</f>
        <v>174</v>
      </c>
      <c r="V15" s="47">
        <f t="shared" si="0"/>
        <v>4836947</v>
      </c>
    </row>
    <row r="16" spans="1:22" ht="14.25" customHeight="1">
      <c r="B16" s="11" t="s">
        <v>16</v>
      </c>
      <c r="C16" s="19"/>
      <c r="D16" s="26"/>
      <c r="E16" s="35" t="s">
        <v>16</v>
      </c>
      <c r="F16" s="48"/>
      <c r="G16" s="35" t="s">
        <v>16</v>
      </c>
      <c r="H16" s="48"/>
      <c r="I16" s="35" t="s">
        <v>16</v>
      </c>
      <c r="J16" s="48"/>
      <c r="K16" s="35" t="s">
        <v>16</v>
      </c>
      <c r="L16" s="48"/>
      <c r="M16" s="35" t="s">
        <v>16</v>
      </c>
      <c r="N16" s="48"/>
      <c r="O16" s="35" t="s">
        <v>16</v>
      </c>
      <c r="P16" s="48"/>
      <c r="Q16" s="35" t="s">
        <v>16</v>
      </c>
      <c r="R16" s="48"/>
      <c r="S16" s="35"/>
      <c r="T16" s="48"/>
      <c r="U16" s="35"/>
      <c r="V16" s="48">
        <f t="shared" si="0"/>
        <v>0</v>
      </c>
    </row>
    <row r="17" spans="1:22" ht="14.25" customHeight="1">
      <c r="B17" s="10">
        <v>6</v>
      </c>
      <c r="C17" s="18"/>
      <c r="D17" s="25" t="s">
        <v>19</v>
      </c>
      <c r="E17" s="34">
        <v>6</v>
      </c>
      <c r="F17" s="47">
        <v>372933</v>
      </c>
      <c r="G17" s="34">
        <v>69</v>
      </c>
      <c r="H17" s="47">
        <v>1176656</v>
      </c>
      <c r="I17" s="34">
        <v>46</v>
      </c>
      <c r="J17" s="47">
        <v>484817</v>
      </c>
      <c r="K17" s="34">
        <v>97</v>
      </c>
      <c r="L17" s="47">
        <v>4937137</v>
      </c>
      <c r="M17" s="34">
        <v>2</v>
      </c>
      <c r="N17" s="47">
        <v>116837</v>
      </c>
      <c r="O17" s="34">
        <v>4</v>
      </c>
      <c r="P17" s="47">
        <v>102245</v>
      </c>
      <c r="Q17" s="34"/>
      <c r="R17" s="47"/>
      <c r="S17" s="34">
        <v>22</v>
      </c>
      <c r="T17" s="47">
        <v>1104094</v>
      </c>
      <c r="U17" s="59">
        <f>E17+G17+I17+K17+M17+O17+Q17+S17</f>
        <v>246</v>
      </c>
      <c r="V17" s="47">
        <f t="shared" si="0"/>
        <v>8294719</v>
      </c>
    </row>
    <row r="18" spans="1:22" ht="14.25" hidden="1" customHeight="1">
      <c r="B18" s="11" t="s">
        <v>16</v>
      </c>
      <c r="C18" s="19"/>
      <c r="D18" s="26"/>
      <c r="E18" s="35" t="s">
        <v>16</v>
      </c>
      <c r="F18" s="48"/>
      <c r="G18" s="35" t="s">
        <v>16</v>
      </c>
      <c r="H18" s="48"/>
      <c r="I18" s="35" t="s">
        <v>16</v>
      </c>
      <c r="J18" s="48"/>
      <c r="K18" s="35" t="s">
        <v>16</v>
      </c>
      <c r="L18" s="48"/>
      <c r="M18" s="55"/>
      <c r="O18" s="35" t="s">
        <v>16</v>
      </c>
      <c r="P18" s="48"/>
      <c r="Q18" s="35" t="s">
        <v>16</v>
      </c>
      <c r="R18" s="48"/>
      <c r="S18" s="35"/>
      <c r="T18" s="48"/>
      <c r="U18" s="35" t="e">
        <f>E18+G18+I18+K18+M18+O18+Q18+S18</f>
        <v>#VALUE!</v>
      </c>
      <c r="V18" s="48">
        <f t="shared" si="0"/>
        <v>0</v>
      </c>
    </row>
    <row r="19" spans="1:22" ht="14.25" hidden="1" customHeight="1">
      <c r="B19" s="10">
        <v>7</v>
      </c>
      <c r="C19" s="18"/>
      <c r="D19" s="25" t="s">
        <v>24</v>
      </c>
      <c r="E19" s="34"/>
      <c r="F19" s="47"/>
      <c r="G19" s="34"/>
      <c r="H19" s="47"/>
      <c r="I19" s="34"/>
      <c r="J19" s="47"/>
      <c r="K19" s="34"/>
      <c r="L19" s="47"/>
      <c r="M19" s="55"/>
      <c r="O19" s="34"/>
      <c r="P19" s="47"/>
      <c r="Q19" s="34"/>
      <c r="R19" s="47"/>
      <c r="S19" s="34">
        <v>0</v>
      </c>
      <c r="T19" s="47">
        <v>0</v>
      </c>
      <c r="U19" s="59">
        <f>E19+G19+I19+K19+M19+O19+Q19+S19</f>
        <v>0</v>
      </c>
      <c r="V19" s="47">
        <f t="shared" si="0"/>
        <v>0</v>
      </c>
    </row>
    <row r="20" spans="1:22" ht="14.25" customHeight="1">
      <c r="B20" s="11" t="s">
        <v>16</v>
      </c>
      <c r="C20" s="19"/>
      <c r="D20" s="26"/>
      <c r="E20" s="35" t="s">
        <v>16</v>
      </c>
      <c r="F20" s="48"/>
      <c r="G20" s="35" t="s">
        <v>16</v>
      </c>
      <c r="H20" s="48"/>
      <c r="I20" s="35" t="s">
        <v>16</v>
      </c>
      <c r="J20" s="48"/>
      <c r="K20" s="35" t="s">
        <v>16</v>
      </c>
      <c r="L20" s="48"/>
      <c r="M20" s="35" t="s">
        <v>16</v>
      </c>
      <c r="N20" s="48"/>
      <c r="O20" s="35" t="s">
        <v>16</v>
      </c>
      <c r="P20" s="48"/>
      <c r="Q20" s="35" t="s">
        <v>16</v>
      </c>
      <c r="R20" s="48"/>
      <c r="S20" s="35"/>
      <c r="T20" s="48"/>
      <c r="U20" s="35"/>
      <c r="V20" s="48">
        <f t="shared" si="0"/>
        <v>0</v>
      </c>
    </row>
    <row r="21" spans="1:22" ht="14.25" customHeight="1">
      <c r="B21" s="10">
        <v>7</v>
      </c>
      <c r="C21" s="18"/>
      <c r="D21" s="25" t="s">
        <v>25</v>
      </c>
      <c r="E21" s="34">
        <v>4</v>
      </c>
      <c r="F21" s="47">
        <v>189204</v>
      </c>
      <c r="G21" s="34">
        <v>5</v>
      </c>
      <c r="H21" s="47">
        <v>255142</v>
      </c>
      <c r="I21" s="34">
        <v>9</v>
      </c>
      <c r="J21" s="47">
        <v>284400</v>
      </c>
      <c r="K21" s="34">
        <v>5</v>
      </c>
      <c r="L21" s="47">
        <v>146748</v>
      </c>
      <c r="M21" s="34">
        <v>7</v>
      </c>
      <c r="N21" s="47">
        <v>131445</v>
      </c>
      <c r="O21" s="34">
        <v>4</v>
      </c>
      <c r="P21" s="47">
        <v>107443</v>
      </c>
      <c r="Q21" s="34">
        <v>5</v>
      </c>
      <c r="R21" s="47">
        <v>109537</v>
      </c>
      <c r="S21" s="34">
        <v>11</v>
      </c>
      <c r="T21" s="47">
        <v>129699</v>
      </c>
      <c r="U21" s="59">
        <f>E21+G21+I21+K21+M21+O21+Q21+S21</f>
        <v>50</v>
      </c>
      <c r="V21" s="47">
        <f t="shared" si="0"/>
        <v>1353618</v>
      </c>
    </row>
    <row r="22" spans="1:22" ht="14.25" customHeight="1">
      <c r="B22" s="12"/>
      <c r="C22" s="19"/>
      <c r="D22" s="26"/>
      <c r="E22" s="36"/>
      <c r="F22" s="49"/>
      <c r="G22" s="36"/>
      <c r="H22" s="49"/>
      <c r="I22" s="36"/>
      <c r="J22" s="49"/>
      <c r="K22" s="36"/>
      <c r="L22" s="49"/>
      <c r="M22" s="36"/>
      <c r="N22" s="49"/>
      <c r="O22" s="36"/>
      <c r="P22" s="49"/>
      <c r="Q22" s="36"/>
      <c r="R22" s="49"/>
      <c r="S22" s="36"/>
      <c r="T22" s="49"/>
      <c r="U22" s="36">
        <f>E22+G22+I22+K22+M22+O22+Q22+S22</f>
        <v>0</v>
      </c>
      <c r="V22" s="49">
        <f>H22+J22+L22+N22+P22+T22</f>
        <v>0</v>
      </c>
    </row>
    <row r="23" spans="1:22" ht="14.25" customHeight="1">
      <c r="B23" s="7"/>
      <c r="C23" s="4" t="s">
        <v>7</v>
      </c>
      <c r="D23" s="23"/>
      <c r="E23" s="37">
        <f t="shared" ref="E23:L23" si="1">SUM(E7,E9,E11,E13,E15,E17,E19,E21)</f>
        <v>28</v>
      </c>
      <c r="F23" s="50">
        <f t="shared" si="1"/>
        <v>1996849</v>
      </c>
      <c r="G23" s="37">
        <f t="shared" si="1"/>
        <v>217</v>
      </c>
      <c r="H23" s="50">
        <f t="shared" si="1"/>
        <v>7095492</v>
      </c>
      <c r="I23" s="37">
        <f t="shared" si="1"/>
        <v>233</v>
      </c>
      <c r="J23" s="50">
        <f t="shared" si="1"/>
        <v>3093031</v>
      </c>
      <c r="K23" s="37">
        <f t="shared" si="1"/>
        <v>490</v>
      </c>
      <c r="L23" s="50">
        <f t="shared" si="1"/>
        <v>20248059</v>
      </c>
      <c r="M23" s="56">
        <f>SUM(M7,M9,M11,M13,M15,M17,M21)</f>
        <v>21</v>
      </c>
      <c r="N23" s="57">
        <f>SUM(N7,N9,N11,N13,N15,N17,N21)</f>
        <v>1174750</v>
      </c>
      <c r="O23" s="37">
        <f>SUM(O7,O9,O11,O13,O15,O17,O19,O21)</f>
        <v>23</v>
      </c>
      <c r="P23" s="50">
        <f>SUM(P7,P9,P11,P13,P15,P17,P19,P21)</f>
        <v>1157604</v>
      </c>
      <c r="Q23" s="37">
        <f>SUM(Q7,Q9,Q11,Q13,Q15,Q17,Q19,Q21)</f>
        <v>5</v>
      </c>
      <c r="R23" s="50">
        <f>SUM(R7,R9,R11,R13,R15,R17,R19,R21)</f>
        <v>109537</v>
      </c>
      <c r="S23" s="37">
        <v>103</v>
      </c>
      <c r="T23" s="50">
        <v>5421311</v>
      </c>
      <c r="U23" s="60">
        <f>E23+G23+I23+K23+M23+O23+Q23+S23</f>
        <v>1120</v>
      </c>
      <c r="V23" s="50">
        <f>F23+H23+J23+L23+N23+P23+R23+T23</f>
        <v>40296633</v>
      </c>
    </row>
    <row r="24" spans="1:22" ht="14.25" customHeight="1">
      <c r="B24" s="13"/>
      <c r="C24" s="4"/>
      <c r="D24" s="23"/>
      <c r="E24" s="38"/>
      <c r="F24" s="51" t="s">
        <v>3</v>
      </c>
      <c r="G24" s="38"/>
      <c r="H24" s="51" t="s">
        <v>3</v>
      </c>
      <c r="I24" s="38"/>
      <c r="J24" s="51" t="s">
        <v>3</v>
      </c>
      <c r="K24" s="38"/>
      <c r="L24" s="51" t="s">
        <v>3</v>
      </c>
      <c r="N24" s="58"/>
      <c r="O24" s="38"/>
      <c r="P24" s="51" t="s">
        <v>3</v>
      </c>
      <c r="Q24" s="38"/>
      <c r="R24" s="51" t="s">
        <v>3</v>
      </c>
      <c r="S24" s="38"/>
      <c r="T24" s="51"/>
      <c r="U24" s="38"/>
      <c r="V24" s="51" t="s">
        <v>3</v>
      </c>
    </row>
    <row r="25" spans="1:22" ht="14.25" customHeight="1">
      <c r="B25" s="14"/>
      <c r="C25" s="16"/>
      <c r="D25" s="22"/>
      <c r="E25" s="39">
        <f>1996849+57310+6567</f>
        <v>2060726</v>
      </c>
      <c r="F25" s="52"/>
      <c r="G25" s="39">
        <v>7174105</v>
      </c>
      <c r="H25" s="52"/>
      <c r="I25" s="39">
        <v>3097429</v>
      </c>
      <c r="J25" s="52"/>
      <c r="K25" s="39">
        <v>20248059</v>
      </c>
      <c r="L25" s="52"/>
      <c r="M25" s="39">
        <v>1256848</v>
      </c>
      <c r="N25" s="52"/>
      <c r="O25" s="39">
        <v>1479837</v>
      </c>
      <c r="P25" s="52"/>
      <c r="Q25" s="39">
        <v>875471</v>
      </c>
      <c r="R25" s="52"/>
      <c r="S25" s="39">
        <v>5644246</v>
      </c>
      <c r="T25" s="52"/>
      <c r="U25" s="39">
        <f>E25+G25+I25+K25+M25+O25+Q25+S25</f>
        <v>41836721</v>
      </c>
      <c r="V25" s="52">
        <f>F25+H25+J25+L25+N25+P25+R25+T25</f>
        <v>0</v>
      </c>
    </row>
    <row r="26" spans="1:22" ht="14.25" customHeight="1">
      <c r="B26" s="15"/>
      <c r="C26" s="20" t="s">
        <v>13</v>
      </c>
      <c r="D26" s="27"/>
      <c r="E26" s="40"/>
      <c r="F26" s="53"/>
      <c r="G26" s="40"/>
      <c r="H26" s="53"/>
      <c r="I26" s="40"/>
      <c r="J26" s="53"/>
      <c r="K26" s="40"/>
      <c r="L26" s="53"/>
      <c r="M26" s="40"/>
      <c r="N26" s="53"/>
      <c r="O26" s="40"/>
      <c r="P26" s="53"/>
      <c r="Q26" s="40"/>
      <c r="R26" s="53"/>
      <c r="S26" s="40"/>
      <c r="T26" s="53"/>
      <c r="U26" s="40">
        <f>E26+G26+I26+K26+M26+O26+Q26+S26</f>
        <v>0</v>
      </c>
      <c r="V26" s="53">
        <f>F26+H26+J26+L26+N26+P26+R26+T26</f>
        <v>0</v>
      </c>
    </row>
    <row r="27" spans="1:22" ht="14.25" customHeight="1">
      <c r="B27" s="8" t="s">
        <v>10</v>
      </c>
      <c r="C27" s="21"/>
      <c r="D27" s="24"/>
      <c r="E27" s="41"/>
      <c r="F27" s="54">
        <f ca="1">IF(INDIRECT(ADDRESS(ROW()-2,COLUMN()-1))&gt;0,INDIRECT(ADDRESS(ROW()-4,COLUMN()))/INDIRECT(ADDRESS(ROW()-2,COLUMN()-1)),"")</f>
        <v>0.969002671873893</v>
      </c>
      <c r="G27" s="41"/>
      <c r="H27" s="54">
        <f ca="1">IF(INDIRECT(ADDRESS(ROW()-2,COLUMN()-1))&gt;0,INDIRECT(ADDRESS(ROW()-4,COLUMN()))/INDIRECT(ADDRESS(ROW()-2,COLUMN()-1)),"")</f>
        <v>0.98904211744879678</v>
      </c>
      <c r="I27" s="41"/>
      <c r="J27" s="54">
        <f ca="1">IF(INDIRECT(ADDRESS(ROW()-2,COLUMN()-1))&gt;0,INDIRECT(ADDRESS(ROW()-4,COLUMN()))/INDIRECT(ADDRESS(ROW()-2,COLUMN()-1)),"")</f>
        <v>0.99858011273220471</v>
      </c>
      <c r="K27" s="41"/>
      <c r="L27" s="54">
        <f ca="1">IF(INDIRECT(ADDRESS(ROW()-2,COLUMN()-1))&gt;0,INDIRECT(ADDRESS(ROW()-4,COLUMN()))/INDIRECT(ADDRESS(ROW()-2,COLUMN()-1)),"")</f>
        <v>1</v>
      </c>
      <c r="M27" s="41"/>
      <c r="N27" s="54">
        <f>N23/M25</f>
        <v>0.93467945208967196</v>
      </c>
      <c r="O27" s="41"/>
      <c r="P27" s="54">
        <f ca="1">IF(INDIRECT(ADDRESS(ROW()-2,COLUMN()-1))&gt;0,INDIRECT(ADDRESS(ROW()-4,COLUMN()))/INDIRECT(ADDRESS(ROW()-2,COLUMN()-1)),"")</f>
        <v>0.78225101818646248</v>
      </c>
      <c r="Q27" s="41"/>
      <c r="R27" s="54">
        <f ca="1">IF(INDIRECT(ADDRESS(ROW()-2,COLUMN()-1))&gt;0,INDIRECT(ADDRESS(ROW()-4,COLUMN()))/INDIRECT(ADDRESS(ROW()-2,COLUMN()-1)),"")</f>
        <v>0.12511779373617174</v>
      </c>
      <c r="S27" s="41"/>
      <c r="T27" s="54">
        <f ca="1">IF(INDIRECT(ADDRESS(ROW()-2,COLUMN()-1))&gt;0,INDIRECT(ADDRESS(ROW()-4,COLUMN()))/INDIRECT(ADDRESS(ROW()-2,COLUMN()-1)),"")</f>
        <v>0.96050225309102399</v>
      </c>
      <c r="U27" s="41"/>
      <c r="V27" s="54">
        <f ca="1">IF(INDIRECT(ADDRESS(ROW()-2,COLUMN()-1))&gt;0,INDIRECT(ADDRESS(ROW()-4,COLUMN()))/INDIRECT(ADDRESS(ROW()-2,COLUMN()-1)),"")</f>
        <v>0.96318812843865087</v>
      </c>
    </row>
    <row r="28" spans="1:22" ht="14.25" customHeight="1">
      <c r="B28" s="4"/>
      <c r="C28" s="4"/>
      <c r="D28" s="4" t="s">
        <v>1</v>
      </c>
      <c r="E28" s="3"/>
      <c r="F28" s="2" t="s">
        <v>1</v>
      </c>
      <c r="G28" s="3"/>
      <c r="H28" s="1" t="s">
        <v>1</v>
      </c>
      <c r="I28" s="3"/>
      <c r="J28" s="2" t="s">
        <v>1</v>
      </c>
      <c r="K28" s="3"/>
      <c r="L28" s="2" t="s">
        <v>1</v>
      </c>
      <c r="M28" s="3"/>
      <c r="N28" s="3"/>
      <c r="O28" s="3"/>
      <c r="P28" s="2" t="s">
        <v>1</v>
      </c>
      <c r="Q28" s="3"/>
      <c r="R28" s="2" t="s">
        <v>1</v>
      </c>
      <c r="S28" s="3"/>
      <c r="T28" s="2" t="s">
        <v>1</v>
      </c>
      <c r="U28" s="3"/>
      <c r="V28" s="3"/>
    </row>
    <row r="29" spans="1:22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O40" s="3"/>
      <c r="P40" s="3"/>
      <c r="Q40" s="3"/>
      <c r="R40" s="3"/>
      <c r="S40" s="3"/>
      <c r="T40" s="3"/>
      <c r="U40" s="3"/>
      <c r="V40" s="3"/>
    </row>
    <row r="41" spans="1:22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4.25" customHeight="1">
      <c r="A43" s="3"/>
      <c r="B43" s="3"/>
      <c r="C43" s="3"/>
      <c r="D43" s="3"/>
      <c r="M43" s="3"/>
      <c r="N43" s="3"/>
      <c r="U43" s="3"/>
      <c r="V43" s="3"/>
    </row>
    <row r="44" spans="1:22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61"/>
      <c r="V57" s="3"/>
    </row>
    <row r="58" spans="1:22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O124" s="3"/>
      <c r="P124" s="3"/>
      <c r="Q124" s="3"/>
      <c r="R124" s="3"/>
      <c r="S124" s="3"/>
      <c r="T124" s="3"/>
      <c r="U124" s="3"/>
      <c r="V124" s="3"/>
    </row>
    <row r="125" spans="1:22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O125" s="3"/>
      <c r="P125" s="3"/>
      <c r="Q125" s="3"/>
      <c r="R125" s="3"/>
      <c r="S125" s="3"/>
      <c r="T125" s="3"/>
      <c r="U125" s="3"/>
      <c r="V125" s="3"/>
    </row>
    <row r="126" spans="1:22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O126" s="3"/>
      <c r="P126" s="3"/>
      <c r="Q126" s="3"/>
      <c r="R126" s="3"/>
      <c r="S126" s="3"/>
      <c r="T126" s="3"/>
      <c r="U126" s="3"/>
      <c r="V126" s="3"/>
    </row>
    <row r="127" spans="1:22" ht="14.25" customHeight="1">
      <c r="B127" s="3"/>
      <c r="C127" s="3"/>
      <c r="D127" s="3"/>
    </row>
    <row r="128" spans="1:22" ht="14.25" customHeight="1">
      <c r="B128" s="3"/>
      <c r="C128" s="3"/>
      <c r="D128" s="3"/>
    </row>
    <row r="129" spans="2:4" ht="14.25" customHeight="1">
      <c r="B129" s="3"/>
      <c r="C129" s="3"/>
      <c r="D129" s="3"/>
    </row>
    <row r="130" spans="2:4" ht="14.25" customHeight="1">
      <c r="B130" s="3"/>
      <c r="C130" s="3"/>
      <c r="D130" s="3"/>
    </row>
    <row r="131" spans="2:4" ht="14.25" customHeight="1">
      <c r="B131" s="3"/>
      <c r="C131" s="3"/>
      <c r="D131" s="3"/>
    </row>
    <row r="132" spans="2:4" ht="14.25" customHeight="1">
      <c r="B132" s="3"/>
      <c r="C132" s="3"/>
      <c r="D132" s="3"/>
    </row>
    <row r="133" spans="2:4" ht="14.25" customHeight="1">
      <c r="B133" s="3"/>
      <c r="C133" s="3"/>
      <c r="D133" s="3"/>
    </row>
    <row r="134" spans="2:4" ht="14.25" customHeight="1">
      <c r="B134" s="3"/>
      <c r="C134" s="3"/>
      <c r="D134" s="3"/>
    </row>
    <row r="135" spans="2:4" ht="14.25" customHeight="1">
      <c r="B135" s="3"/>
      <c r="C135" s="3"/>
      <c r="D135" s="3"/>
    </row>
    <row r="136" spans="2:4" ht="14.25" customHeight="1">
      <c r="B136" s="3"/>
      <c r="C136" s="3"/>
      <c r="D136" s="3"/>
    </row>
    <row r="137" spans="2:4" ht="14.25" customHeight="1">
      <c r="B137" s="3"/>
      <c r="C137" s="3"/>
      <c r="D137" s="3"/>
    </row>
    <row r="138" spans="2:4" ht="14.25" customHeight="1">
      <c r="B138" s="3"/>
      <c r="C138" s="3"/>
      <c r="D138" s="3"/>
    </row>
    <row r="139" spans="2:4" ht="14.25" customHeight="1">
      <c r="B139" s="3"/>
      <c r="C139" s="3"/>
      <c r="D139" s="3"/>
    </row>
    <row r="140" spans="2:4" ht="14.25" customHeight="1">
      <c r="B140" s="3"/>
      <c r="C140" s="3"/>
      <c r="D140" s="28" t="s">
        <v>6</v>
      </c>
    </row>
  </sheetData>
  <mergeCells count="10">
    <mergeCell ref="E1:V1"/>
    <mergeCell ref="E25:F26"/>
    <mergeCell ref="G25:H26"/>
    <mergeCell ref="I25:J26"/>
    <mergeCell ref="K25:L26"/>
    <mergeCell ref="M25:N26"/>
    <mergeCell ref="O25:P26"/>
    <mergeCell ref="Q25:R26"/>
    <mergeCell ref="S25:T26"/>
    <mergeCell ref="U25:V26"/>
  </mergeCells>
  <phoneticPr fontId="7"/>
  <printOptions horizontalCentered="1"/>
  <pageMargins left="0.70866141732283472" right="0.70866141732283472" top="0.70866141732283472" bottom="0.70866141732283472" header="0.31496062992125984" footer="0.51181102362204722"/>
  <pageSetup paperSize="9" scale="52" fitToWidth="1" fitToHeight="1" orientation="landscape" usePrinterDefaults="1" r:id="rId1"/>
  <headerFooter alignWithMargins="0"/>
  <colBreaks count="1" manualBreakCount="1">
    <brk id="22" max="37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公共事業箇所付集計表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484040</dc:creator>
  <cp:lastModifiedBy>415398</cp:lastModifiedBy>
  <cp:lastPrinted>2025-07-07T07:44:30Z</cp:lastPrinted>
  <dcterms:created xsi:type="dcterms:W3CDTF">2009-07-16T06:59:12Z</dcterms:created>
  <dcterms:modified xsi:type="dcterms:W3CDTF">2025-07-16T06:18:34Z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2025-07-16T06:18:34Z</vt:filetime>
  </property>
</Properties>
</file>