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4250" tabRatio="971"/>
  </bookViews>
  <sheets>
    <sheet name="別紙1" sheetId="1" r:id="rId1"/>
    <sheet name="別紙２_1" sheetId="2" r:id="rId2"/>
    <sheet name="別紙2_2" sheetId="3" r:id="rId3"/>
    <sheet name="別紙2_3" sheetId="4" r:id="rId4"/>
    <sheet name="別紙3_1" sheetId="5" r:id="rId5"/>
    <sheet name="別紙3_2" sheetId="6" r:id="rId6"/>
    <sheet name="別紙3_3" sheetId="7" r:id="rId7"/>
    <sheet name="別紙4_1" sheetId="8" r:id="rId8"/>
    <sheet name="別紙4_2" sheetId="9" r:id="rId9"/>
    <sheet name="別紙5_1" sheetId="10" r:id="rId10"/>
    <sheet name="別紙5_2" sheetId="11" r:id="rId11"/>
    <sheet name="別紙6" sheetId="12" r:id="rId12"/>
    <sheet name="別紙7_1" sheetId="13" r:id="rId13"/>
    <sheet name="別紙７_2" sheetId="14" r:id="rId14"/>
    <sheet name="別紙7_3" sheetId="17" r:id="rId15"/>
    <sheet name="別紙8_1" sheetId="15" r:id="rId16"/>
    <sheet name="別紙8_2" sheetId="16" r:id="rId17"/>
    <sheet name="別紙8_3" sheetId="18" r:id="rId18"/>
    <sheet name="別紙9" sheetId="19" r:id="rId19"/>
    <sheet name="別紙9_2" sheetId="20" r:id="rId20"/>
    <sheet name="別紙10_1" sheetId="23" r:id="rId21"/>
    <sheet name="別紙10_2" sheetId="24" r:id="rId22"/>
    <sheet name="歳入歳出予算書" sheetId="21" r:id="rId23"/>
    <sheet name="歳入歳出決算書" sheetId="22" r:id="rId24"/>
  </sheets>
  <externalReferences>
    <externalReference r:id="rId25"/>
  </externalReferences>
  <definedNames>
    <definedName name="_xlnm.Print_Area" localSheetId="0">別紙1!$A$1:$L$23</definedName>
    <definedName name="_xlnm.Print_Area" localSheetId="1">別紙２_1!$A$1:$L$83</definedName>
    <definedName name="_xlnm.Print_Area" localSheetId="2">別紙2_2!$A$1:$E$111</definedName>
    <definedName name="_xlnm.Print_Area" localSheetId="4">別紙3_1!$A$1:$O$20</definedName>
    <definedName name="_xlnm.Print_Area" localSheetId="5">別紙3_2!$A$1:$E$73</definedName>
    <definedName name="_xlnm.Print_Area" localSheetId="6">別紙3_3!$A$1:$L$32</definedName>
    <definedName name="_xlnm.Print_Area" localSheetId="7">別紙4_1!$A$1:$N$31</definedName>
    <definedName name="_xlnm.Print_Area" localSheetId="8">別紙4_2!$A$1:$E$37</definedName>
    <definedName name="_xlnm.Print_Area" localSheetId="9">別紙5_1!$A$1:$L$25</definedName>
    <definedName name="_xlnm.Print_Area" localSheetId="11">別紙6!$A$1:$N$22</definedName>
    <definedName name="_xlnm.Print_Area" localSheetId="12">別紙7_1!$A$1:$L$83</definedName>
    <definedName name="_xlnm.Print_Area" localSheetId="13">別紙７_2!$A$1:$E$110</definedName>
    <definedName name="_xlnm.Print_Area" localSheetId="15">別紙8_1!$A$1:$O$20</definedName>
    <definedName name="_xlnm.Print_Area" localSheetId="16">別紙8_2!$A$1:$E$72</definedName>
    <definedName name="_xlnm.Print_Area" localSheetId="17">別紙8_3!$A$1:$L$32</definedName>
    <definedName name="_xlnm.Print_Area" localSheetId="18">別紙9!$A$1:$N$30</definedName>
    <definedName name="_xlnm.Print_Area" localSheetId="19">別紙9_2!$A$1:$E$37</definedName>
    <definedName name="_xlnm.Print_Area" localSheetId="23">歳入歳出決算書!$A$1:$J$31</definedName>
    <definedName name="_xlnm.Print_Area" localSheetId="20">別紙10_1!$A$1:$L$26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<sst xmlns="http://schemas.openxmlformats.org/spreadsheetml/2006/main" xmlns:r="http://schemas.openxmlformats.org/officeDocument/2006/relationships" count="498" uniqueCount="498">
  <si>
    <t xml:space="preserve">      ４．「医師の確保状況」欄は、医師確保の現状について「常勤医師〇人」、「非常勤医師〇人（週〇日〇〇病院より）」、</t>
  </si>
  <si>
    <t>２．基準額</t>
  </si>
  <si>
    <t>　　（注）「職種別」とは、医師、看護師、保健師、助産師、栄養士、薬剤師、その他に分類します。</t>
  </si>
  <si>
    <t>へき地医療従事年数</t>
    <rPh sb="2" eb="5">
      <t>チイリョウ</t>
    </rPh>
    <rPh sb="5" eb="7">
      <t>ジュウジ</t>
    </rPh>
    <rPh sb="7" eb="9">
      <t>ネンスウ</t>
    </rPh>
    <phoneticPr fontId="5"/>
  </si>
  <si>
    <t>○○年△△月</t>
  </si>
  <si>
    <t>（別紙２）</t>
    <rPh sb="1" eb="3">
      <t>ベッシ</t>
    </rPh>
    <phoneticPr fontId="5"/>
  </si>
  <si>
    <t xml:space="preserve">        ２．無医地区等の「地区名、戸数、人口」は、最近のものを記入してください。また、無医地区に準じる地区の場合は「地区名」欄に準と記入してください。</t>
  </si>
  <si>
    <t>雑役務費（修繕料等）</t>
    <rPh sb="0" eb="1">
      <t>ザツ</t>
    </rPh>
    <rPh sb="1" eb="3">
      <t>エキム</t>
    </rPh>
    <rPh sb="3" eb="4">
      <t>ヒ</t>
    </rPh>
    <rPh sb="5" eb="7">
      <t>シュウゼン</t>
    </rPh>
    <rPh sb="7" eb="9">
      <t>リョウトウ</t>
    </rPh>
    <phoneticPr fontId="5"/>
  </si>
  <si>
    <t>（１）「種別」は、輸送車、輸送艇の別を記載してください。</t>
    <rPh sb="4" eb="6">
      <t>シュベツ</t>
    </rPh>
    <rPh sb="9" eb="12">
      <t>ユソウシャ</t>
    </rPh>
    <rPh sb="13" eb="15">
      <t>ユソウ</t>
    </rPh>
    <rPh sb="15" eb="16">
      <t>テイ</t>
    </rPh>
    <rPh sb="17" eb="18">
      <t>ベツ</t>
    </rPh>
    <rPh sb="19" eb="21">
      <t>キサイ</t>
    </rPh>
    <phoneticPr fontId="5"/>
  </si>
  <si>
    <t>（２）寄付金その他の収入は、へき地診療所への医師等派遣に要する経費を当該へき地診療所から</t>
  </si>
  <si>
    <t>第２回</t>
    <rPh sb="0" eb="1">
      <t>ダイ</t>
    </rPh>
    <rPh sb="2" eb="3">
      <t>カイ</t>
    </rPh>
    <phoneticPr fontId="5"/>
  </si>
  <si>
    <t>　　　　　　及び「巡回診療実施予定回数」を対応させて記入してください。</t>
  </si>
  <si>
    <t xml:space="preserve">  （注）１．「運営状況」欄は、現在の状況及びへき地医療拠点病院から派遣を受ける前の状況についてそれぞれ常勤、</t>
  </si>
  <si>
    <t>へき地医療拠点病院運営事業</t>
  </si>
  <si>
    <t/>
  </si>
  <si>
    <t>合計</t>
    <rPh sb="0" eb="2">
      <t>ゴウケイ</t>
    </rPh>
    <phoneticPr fontId="5"/>
  </si>
  <si>
    <t xml:space="preserve">Ａ病院（三次機能病院等）  </t>
  </si>
  <si>
    <t>　年　月　日</t>
    <rPh sb="1" eb="2">
      <t>ネン</t>
    </rPh>
    <rPh sb="3" eb="4">
      <t>ガツ</t>
    </rPh>
    <rPh sb="5" eb="6">
      <t>ニチ</t>
    </rPh>
    <phoneticPr fontId="5"/>
  </si>
  <si>
    <t>（へき地医療拠点病院名　　　　　　　　        ）</t>
  </si>
  <si>
    <t>へき地診療所等名
又は特例措置許可病院</t>
  </si>
  <si>
    <t>３．基準額算出調書</t>
  </si>
  <si>
    <t>事業者名：</t>
    <rPh sb="0" eb="2">
      <t>ジギョウ</t>
    </rPh>
    <phoneticPr fontId="5"/>
  </si>
  <si>
    <t>派遣計画（日数）</t>
    <rPh sb="0" eb="2">
      <t>ハケン</t>
    </rPh>
    <rPh sb="2" eb="4">
      <t>ケイカク</t>
    </rPh>
    <rPh sb="5" eb="7">
      <t>ニッスウ</t>
    </rPh>
    <phoneticPr fontId="5"/>
  </si>
  <si>
    <t xml:space="preserve">無医地区等（ </t>
  </si>
  <si>
    <t>材料費（医薬品費、診療材料費）</t>
    <rPh sb="0" eb="2">
      <t>ザイリョウ</t>
    </rPh>
    <rPh sb="2" eb="3">
      <t>ヒ</t>
    </rPh>
    <rPh sb="3" eb="4">
      <t>ショウヒ</t>
    </rPh>
    <rPh sb="4" eb="7">
      <t>イヤクヒン</t>
    </rPh>
    <rPh sb="7" eb="8">
      <t>ヒ</t>
    </rPh>
    <rPh sb="9" eb="11">
      <t>シンリョウ</t>
    </rPh>
    <rPh sb="11" eb="14">
      <t>ザイリョウヒ</t>
    </rPh>
    <phoneticPr fontId="5"/>
  </si>
  <si>
    <t>対象経費の</t>
    <rPh sb="0" eb="2">
      <t>タイショウ</t>
    </rPh>
    <rPh sb="2" eb="4">
      <t>ケイヒ</t>
    </rPh>
    <phoneticPr fontId="5"/>
  </si>
  <si>
    <t xml:space="preserve">        ４．代診医等派遣計画の「備考」欄は、派遣を必要とする理由（見込）を記入してください。</t>
  </si>
  <si>
    <t>市町村名</t>
    <rPh sb="0" eb="4">
      <t>シチョウソンメイ</t>
    </rPh>
    <phoneticPr fontId="5"/>
  </si>
  <si>
    <t>(２）訪問看護による加算額</t>
  </si>
  <si>
    <t>第１・四半期</t>
  </si>
  <si>
    <t xml:space="preserve">  （注）１．当該ヘき地医療拠点病院が担当する地域について「無医地区、無医地区に準じる地区」（以下「無医地区等」という。）</t>
  </si>
  <si>
    <t xml:space="preserve">        ３．「巡回診療実施予定回数」欄は、１巡回診療チーム１日１回として当該年度の予定回数（例：第１．四半期〇〇回）を具体的に記入し、</t>
  </si>
  <si>
    <t>（D）</t>
  </si>
  <si>
    <t>　　　　　上段（    ）に当該巡回診療に係る実診療日数（０．５日を単位とする。）を記入してください。</t>
  </si>
  <si>
    <t>職種区分</t>
    <rPh sb="0" eb="2">
      <t>ショクシュ</t>
    </rPh>
    <rPh sb="2" eb="4">
      <t>クブン</t>
    </rPh>
    <phoneticPr fontId="5"/>
  </si>
  <si>
    <t>事業者名：</t>
    <rPh sb="0" eb="3">
      <t>ジギョウシャ</t>
    </rPh>
    <rPh sb="3" eb="4">
      <t>メイ</t>
    </rPh>
    <rPh sb="4" eb="5">
      <t>ビョウメイ</t>
    </rPh>
    <phoneticPr fontId="5"/>
  </si>
  <si>
    <t>診療予定
日数</t>
    <rPh sb="0" eb="2">
      <t>シンリョウ</t>
    </rPh>
    <rPh sb="2" eb="4">
      <t>ヨテイ</t>
    </rPh>
    <phoneticPr fontId="5"/>
  </si>
  <si>
    <t>指導医氏名</t>
    <rPh sb="0" eb="3">
      <t>シドウイ</t>
    </rPh>
    <rPh sb="3" eb="5">
      <t>シメイ</t>
    </rPh>
    <phoneticPr fontId="5"/>
  </si>
  <si>
    <t xml:space="preserve">            なお、複数の無医地区等を１回の巡回診療で行う場合は、該当する無医地区等をまとめ一括記入してください。</t>
  </si>
  <si>
    <t>支出予定額
（Ａ）</t>
    <rPh sb="0" eb="2">
      <t>シシュツ</t>
    </rPh>
    <rPh sb="2" eb="5">
      <t>ヨテイガク</t>
    </rPh>
    <phoneticPr fontId="5"/>
  </si>
  <si>
    <t>１回当たり</t>
  </si>
  <si>
    <t xml:space="preserve">自　　年　月　日
至　　年　月　日
</t>
    <rPh sb="0" eb="1">
      <t>ジ</t>
    </rPh>
    <rPh sb="3" eb="4">
      <t>ネン</t>
    </rPh>
    <rPh sb="5" eb="6">
      <t>ガツ</t>
    </rPh>
    <rPh sb="7" eb="8">
      <t>ニチ</t>
    </rPh>
    <rPh sb="9" eb="10">
      <t>イタ</t>
    </rPh>
    <rPh sb="12" eb="13">
      <t>ネン</t>
    </rPh>
    <rPh sb="14" eb="15">
      <t>ガツ</t>
    </rPh>
    <rPh sb="16" eb="17">
      <t>ニチ</t>
    </rPh>
    <phoneticPr fontId="5"/>
  </si>
  <si>
    <t xml:space="preserve">              〇〇〇〇拠点病院                                             </t>
  </si>
  <si>
    <t xml:space="preserve">        ４．「診療場所」欄は、その地区における診療場所（例：公民館の一室、小学校の医務室等）を具体的に記入してください。</t>
    <rPh sb="11" eb="13">
      <t>シンリョウ</t>
    </rPh>
    <rPh sb="13" eb="15">
      <t>バショ</t>
    </rPh>
    <rPh sb="56" eb="57">
      <t>ニュウ</t>
    </rPh>
    <phoneticPr fontId="5"/>
  </si>
  <si>
    <t>講師人員</t>
    <rPh sb="0" eb="2">
      <t>コウシ</t>
    </rPh>
    <rPh sb="2" eb="4">
      <t>ジンイン</t>
    </rPh>
    <phoneticPr fontId="5"/>
  </si>
  <si>
    <t>（２）へき地診療所等・特例措置許可病院医師等派遣計画</t>
  </si>
  <si>
    <t xml:space="preserve">    （注）別途研修プログラム等を添付すること</t>
  </si>
  <si>
    <t>　　　　５．「実施人員」欄は、巡回診療実施人員を医師〇人、看護師〇人、運転手〇人と具体的に記入してください。</t>
    <rPh sb="7" eb="9">
      <t>ジッシ</t>
    </rPh>
    <rPh sb="9" eb="11">
      <t>ジンイン</t>
    </rPh>
    <rPh sb="12" eb="13">
      <t>ラン</t>
    </rPh>
    <phoneticPr fontId="5"/>
  </si>
  <si>
    <t>　４．（１）支出の「その他」欄は補助対象以外の経費を計上してください。</t>
    <rPh sb="6" eb="8">
      <t>シシュツ</t>
    </rPh>
    <phoneticPr fontId="5"/>
  </si>
  <si>
    <t>　　　　６．「備考」欄は、積雪量、冬期交通途絶期間等参考となるべきことを記入してください。</t>
    <rPh sb="7" eb="9">
      <t>ビコウ</t>
    </rPh>
    <rPh sb="10" eb="11">
      <t>ラン</t>
    </rPh>
    <phoneticPr fontId="5"/>
  </si>
  <si>
    <t>雑役務費（情報通信機器等経費に計上したものを除く。）</t>
    <rPh sb="0" eb="2">
      <t>ザツエキ</t>
    </rPh>
    <rPh sb="2" eb="3">
      <t>ム</t>
    </rPh>
    <rPh sb="3" eb="4">
      <t>ヒ</t>
    </rPh>
    <rPh sb="12" eb="14">
      <t>ケイヒ</t>
    </rPh>
    <rPh sb="15" eb="17">
      <t>ケイジョウ</t>
    </rPh>
    <rPh sb="22" eb="23">
      <t>ノゾ</t>
    </rPh>
    <phoneticPr fontId="5"/>
  </si>
  <si>
    <t>（３）へき地診療所等・特例措置許可病院代診医等派遣計画</t>
  </si>
  <si>
    <t>研究費</t>
  </si>
  <si>
    <t>○○○○研修会</t>
    <rPh sb="4" eb="7">
      <t>ケンシュウカイ</t>
    </rPh>
    <phoneticPr fontId="5"/>
  </si>
  <si>
    <t>（４）「患者輸送地区」は、患者輸送を行った無医地区等を記載してください。なお、複数地区を対象に患者輸送を行った場合は、該当する地区を１地区のみ記載し、残りは</t>
    <rPh sb="4" eb="6">
      <t>カンジャ</t>
    </rPh>
    <rPh sb="6" eb="8">
      <t>ユソウ</t>
    </rPh>
    <rPh sb="13" eb="15">
      <t>カンジャ</t>
    </rPh>
    <rPh sb="15" eb="17">
      <t>ユソウ</t>
    </rPh>
    <rPh sb="21" eb="22">
      <t>ム</t>
    </rPh>
    <rPh sb="23" eb="25">
      <t>チク</t>
    </rPh>
    <rPh sb="25" eb="26">
      <t>トウ</t>
    </rPh>
    <phoneticPr fontId="5"/>
  </si>
  <si>
    <t>巡回診療実施回数</t>
  </si>
  <si>
    <t>　　　　　非常勤（週〇回〇〇病院から派遣等）休診（〇〇年〇月〇日より休診）等を具体的に記入してください。</t>
  </si>
  <si>
    <t>事務費</t>
  </si>
  <si>
    <t>　　年　　月　　日</t>
    <rPh sb="2" eb="3">
      <t>ネン</t>
    </rPh>
    <rPh sb="5" eb="6">
      <t>ガツ</t>
    </rPh>
    <rPh sb="8" eb="9">
      <t>ニチ</t>
    </rPh>
    <phoneticPr fontId="5"/>
  </si>
  <si>
    <t xml:space="preserve">        ２．「派遣計画」欄は、当該へき地診療所に対する医師等の派遣予定の延日数を職種ごとに四・半期別に記入してください。</t>
  </si>
  <si>
    <t>（合計）</t>
    <rPh sb="1" eb="3">
      <t>ゴウケイ</t>
    </rPh>
    <phoneticPr fontId="5"/>
  </si>
  <si>
    <t xml:space="preserve">        ３．医師等派遣計画の「備考」欄は、派遣する医師等について「〇〇科  週〇回」等参考となる事項を記入してください。</t>
  </si>
  <si>
    <t>（４）研修会実施計画</t>
  </si>
  <si>
    <t>研修会名</t>
    <rPh sb="0" eb="3">
      <t>ケンシュウカイ</t>
    </rPh>
    <rPh sb="3" eb="4">
      <t>メイ</t>
    </rPh>
    <phoneticPr fontId="5"/>
  </si>
  <si>
    <t>（１）診療収入は、巡回診療による診療収入額（診療報酬を徴収しない場合は診療収入相当額とする。）を</t>
  </si>
  <si>
    <t>第１回</t>
    <rPh sb="0" eb="1">
      <t>ダイ</t>
    </rPh>
    <rPh sb="2" eb="3">
      <t>カイ</t>
    </rPh>
    <phoneticPr fontId="5"/>
  </si>
  <si>
    <t xml:space="preserve">　　１．指導医委員会開催計画                                                                                                                                   </t>
  </si>
  <si>
    <t>備品費（単価５０万未満に限る。ただし、医療費及び情報通信機器等経費に計上したものを除く。）</t>
    <rPh sb="0" eb="3">
      <t>ビヒンヒ</t>
    </rPh>
    <rPh sb="4" eb="6">
      <t>タンカ</t>
    </rPh>
    <rPh sb="8" eb="9">
      <t>マン</t>
    </rPh>
    <rPh sb="9" eb="11">
      <t>ミマン</t>
    </rPh>
    <rPh sb="12" eb="13">
      <t>カギ</t>
    </rPh>
    <rPh sb="19" eb="21">
      <t>イリョウ</t>
    </rPh>
    <rPh sb="21" eb="22">
      <t>ヒ</t>
    </rPh>
    <rPh sb="22" eb="23">
      <t>オヨ</t>
    </rPh>
    <rPh sb="31" eb="33">
      <t>ケイヒ</t>
    </rPh>
    <rPh sb="34" eb="36">
      <t>ケイジョウ</t>
    </rPh>
    <rPh sb="41" eb="42">
      <t>ノゾ</t>
    </rPh>
    <phoneticPr fontId="5"/>
  </si>
  <si>
    <t>　　当該医師派遣に要する経費を「委託料」に記入し、その契約書の写しを添付してください。</t>
  </si>
  <si>
    <t>（５）静止画像等伝送装置導入計画</t>
  </si>
  <si>
    <t>診療収入</t>
    <rPh sb="0" eb="2">
      <t>シンリョウ</t>
    </rPh>
    <rPh sb="2" eb="4">
      <t>シュウニュウ</t>
    </rPh>
    <phoneticPr fontId="5"/>
  </si>
  <si>
    <t xml:space="preserve">        導入計画について</t>
  </si>
  <si>
    <t>戸数</t>
    <rPh sb="0" eb="2">
      <t>トスウ</t>
    </rPh>
    <phoneticPr fontId="5"/>
  </si>
  <si>
    <t xml:space="preserve">              (記入例)</t>
  </si>
  <si>
    <t>（６）総合的な診療能力を有する医師育成計画</t>
  </si>
  <si>
    <t xml:space="preserve"> （F）－（G）＝（H）</t>
  </si>
  <si>
    <t>会議費</t>
    <rPh sb="0" eb="3">
      <t>カイギヒ</t>
    </rPh>
    <phoneticPr fontId="5"/>
  </si>
  <si>
    <t>借料及び損料</t>
    <rPh sb="0" eb="2">
      <t>シャクリョウ</t>
    </rPh>
    <rPh sb="2" eb="3">
      <t>オヨ</t>
    </rPh>
    <rPh sb="4" eb="6">
      <t>ソンリョウ</t>
    </rPh>
    <phoneticPr fontId="5"/>
  </si>
  <si>
    <t>実施期間</t>
    <rPh sb="0" eb="2">
      <t>ジッシ</t>
    </rPh>
    <rPh sb="2" eb="4">
      <t>キカン</t>
    </rPh>
    <phoneticPr fontId="5"/>
  </si>
  <si>
    <t>情報通信機器等</t>
    <rPh sb="0" eb="4">
      <t>ジョウホウツウシン</t>
    </rPh>
    <rPh sb="4" eb="6">
      <t>キキ</t>
    </rPh>
    <rPh sb="6" eb="7">
      <t>トウ</t>
    </rPh>
    <phoneticPr fontId="5"/>
  </si>
  <si>
    <t>（２）巡回診療等自動車経費は、予定回数の合計数に単価を乗じて得た額を計上してください。</t>
  </si>
  <si>
    <t>実施人員</t>
  </si>
  <si>
    <t xml:space="preserve">    （注）別途研修プログラム等を添付してください。</t>
  </si>
  <si>
    <r>
      <t>（２）</t>
    </r>
    <r>
      <rPr>
        <sz val="11"/>
        <color theme="1"/>
        <rFont val="ＭＳ Ｐゴシック"/>
      </rPr>
      <t>へき地診療所等・特例措置許可病院医師等派遣状況</t>
    </r>
  </si>
  <si>
    <t>医師　61,000円×延日数</t>
  </si>
  <si>
    <t>　　</t>
  </si>
  <si>
    <t>第２・四半期</t>
  </si>
  <si>
    <r>
      <t>　</t>
    </r>
    <r>
      <rPr>
        <sz val="10"/>
        <color theme="1"/>
        <rFont val="ＭＳ Ｐゴシック"/>
      </rPr>
      <t>上記は原本と相違ないことを証明する。</t>
    </r>
  </si>
  <si>
    <t>開催予定年月日</t>
    <rPh sb="0" eb="2">
      <t>カイサイ</t>
    </rPh>
    <rPh sb="2" eb="4">
      <t>ヨテイ</t>
    </rPh>
    <rPh sb="4" eb="7">
      <t>ネンガッピ</t>
    </rPh>
    <phoneticPr fontId="5"/>
  </si>
  <si>
    <t xml:space="preserve">　　２．指導医略歴                                                                                                                                             </t>
  </si>
  <si>
    <t>地区名</t>
    <rPh sb="0" eb="3">
      <t>チクメイ</t>
    </rPh>
    <phoneticPr fontId="5"/>
  </si>
  <si>
    <t>開設者</t>
    <rPh sb="0" eb="3">
      <t>カイセツシャ</t>
    </rPh>
    <phoneticPr fontId="5"/>
  </si>
  <si>
    <t>雑役務費（医療機器修繕料）</t>
    <rPh sb="0" eb="2">
      <t>ザツエキ</t>
    </rPh>
    <rPh sb="2" eb="3">
      <t>ム</t>
    </rPh>
    <rPh sb="3" eb="4">
      <t>ヒ</t>
    </rPh>
    <rPh sb="5" eb="7">
      <t>イリョウ</t>
    </rPh>
    <rPh sb="7" eb="9">
      <t>キキ</t>
    </rPh>
    <rPh sb="9" eb="11">
      <t>シュウゼン</t>
    </rPh>
    <rPh sb="11" eb="12">
      <t>リョウ</t>
    </rPh>
    <phoneticPr fontId="5"/>
  </si>
  <si>
    <t>光熱水料</t>
    <rPh sb="0" eb="2">
      <t>コウネツ</t>
    </rPh>
    <rPh sb="2" eb="3">
      <t>スイ</t>
    </rPh>
    <rPh sb="3" eb="4">
      <t>リョウ</t>
    </rPh>
    <phoneticPr fontId="5"/>
  </si>
  <si>
    <t>戸</t>
    <rPh sb="0" eb="1">
      <t>ト</t>
    </rPh>
    <phoneticPr fontId="5"/>
  </si>
  <si>
    <t xml:space="preserve">      ５．「訪問看護予定日数」欄は、回数ではなく予定日数を計上し、診療予定日数の再掲で記入してください。</t>
  </si>
  <si>
    <t>所在地</t>
    <rPh sb="0" eb="3">
      <t>ショザイチ</t>
    </rPh>
    <phoneticPr fontId="5"/>
  </si>
  <si>
    <t>１か所当たり次により算出された額</t>
  </si>
  <si>
    <t>現在）</t>
  </si>
  <si>
    <t>人口</t>
    <rPh sb="0" eb="2">
      <t>ジンコウ</t>
    </rPh>
    <phoneticPr fontId="5"/>
  </si>
  <si>
    <r>
      <t xml:space="preserve">
選定額
</t>
    </r>
    <r>
      <rPr>
        <sz val="10"/>
        <color auto="1"/>
        <rFont val="ＭＳ Ｐゴシック"/>
      </rPr>
      <t xml:space="preserve">（Ａ）又は（Ｂ）のいずれか少ない方の額を記入してください。
</t>
    </r>
    <rPh sb="1" eb="3">
      <t>センテイ</t>
    </rPh>
    <rPh sb="3" eb="4">
      <t>ガク</t>
    </rPh>
    <rPh sb="8" eb="9">
      <t>マタ</t>
    </rPh>
    <rPh sb="18" eb="19">
      <t>スク</t>
    </rPh>
    <rPh sb="21" eb="22">
      <t>ホウ</t>
    </rPh>
    <rPh sb="23" eb="24">
      <t>ガク</t>
    </rPh>
    <rPh sb="25" eb="27">
      <t>キニュウ</t>
    </rPh>
    <phoneticPr fontId="24"/>
  </si>
  <si>
    <t>人</t>
    <rPh sb="0" eb="1">
      <t>ヒト</t>
    </rPh>
    <phoneticPr fontId="5"/>
  </si>
  <si>
    <t>雑役務費（修繕料等）</t>
    <rPh sb="0" eb="2">
      <t>ザツエキ</t>
    </rPh>
    <rPh sb="2" eb="3">
      <t>ム</t>
    </rPh>
    <rPh sb="3" eb="4">
      <t>ヒ</t>
    </rPh>
    <rPh sb="5" eb="7">
      <t>シュウゼン</t>
    </rPh>
    <rPh sb="7" eb="8">
      <t>リョウ</t>
    </rPh>
    <rPh sb="8" eb="9">
      <t>トウ</t>
    </rPh>
    <phoneticPr fontId="5"/>
  </si>
  <si>
    <t>巡回診療実施予定回数</t>
  </si>
  <si>
    <t>運営状況</t>
    <rPh sb="0" eb="2">
      <t>ウンエイ</t>
    </rPh>
    <rPh sb="2" eb="4">
      <t>ジョウキョウ</t>
    </rPh>
    <phoneticPr fontId="5"/>
  </si>
  <si>
    <t>（３）代診医等派遣経費は、医師、看護師等派遣予定延日数（０．５日を単位とする。）に単価を乗じて</t>
  </si>
  <si>
    <t>Ｂ診療所</t>
  </si>
  <si>
    <t>構成人員</t>
    <rPh sb="0" eb="2">
      <t>コウセイ</t>
    </rPh>
    <rPh sb="2" eb="4">
      <t>ジンイン</t>
    </rPh>
    <phoneticPr fontId="5"/>
  </si>
  <si>
    <t>Ｃ診療所</t>
  </si>
  <si>
    <t>支援機構１人、○○医師会１人、○○町１人・・・　計○○人</t>
  </si>
  <si>
    <t>第３・四半期</t>
  </si>
  <si>
    <t>材料費（医学研究用材料）</t>
    <rPh sb="0" eb="2">
      <t>ザイリョウ</t>
    </rPh>
    <rPh sb="2" eb="3">
      <t>ヒ</t>
    </rPh>
    <rPh sb="3" eb="4">
      <t>ショウヒ</t>
    </rPh>
    <rPh sb="4" eb="6">
      <t>イガク</t>
    </rPh>
    <rPh sb="6" eb="9">
      <t>ケンキュウヨウ</t>
    </rPh>
    <rPh sb="9" eb="11">
      <t>ザイリョウ</t>
    </rPh>
    <phoneticPr fontId="5"/>
  </si>
  <si>
    <t>第４・四半期</t>
  </si>
  <si>
    <t>補助対象事業名</t>
    <rPh sb="0" eb="2">
      <t>ホジョ</t>
    </rPh>
    <rPh sb="2" eb="4">
      <t>タイショウ</t>
    </rPh>
    <rPh sb="4" eb="6">
      <t>ジギョウ</t>
    </rPh>
    <rPh sb="6" eb="7">
      <t>メイ</t>
    </rPh>
    <phoneticPr fontId="5"/>
  </si>
  <si>
    <t>職種別参加人員</t>
    <rPh sb="0" eb="3">
      <t>ショクシュベツ</t>
    </rPh>
    <rPh sb="3" eb="5">
      <t>サンカ</t>
    </rPh>
    <rPh sb="5" eb="7">
      <t>ジンイン</t>
    </rPh>
    <phoneticPr fontId="5"/>
  </si>
  <si>
    <t>指導時間/一週あたり</t>
    <rPh sb="0" eb="2">
      <t>シドウ</t>
    </rPh>
    <rPh sb="2" eb="4">
      <t>ジカン</t>
    </rPh>
    <rPh sb="5" eb="7">
      <t>イッシュウ</t>
    </rPh>
    <phoneticPr fontId="5"/>
  </si>
  <si>
    <t>総合的な診療能力を有する医師育成関係経費</t>
  </si>
  <si>
    <t>　　　</t>
  </si>
  <si>
    <t>○○時間／週</t>
  </si>
  <si>
    <t>計</t>
    <rPh sb="0" eb="1">
      <t>ケイ</t>
    </rPh>
    <phoneticPr fontId="5"/>
  </si>
  <si>
    <t>基準額
（Ｂ）</t>
    <rPh sb="0" eb="3">
      <t>キジュンガク</t>
    </rPh>
    <phoneticPr fontId="24"/>
  </si>
  <si>
    <t>診療場所</t>
  </si>
  <si>
    <t>（診療所名：　　　　　　　　　　　　　）</t>
    <rPh sb="1" eb="4">
      <t>シンリョウショ</t>
    </rPh>
    <rPh sb="4" eb="5">
      <t>メイ</t>
    </rPh>
    <rPh sb="5" eb="6">
      <t>ビョウメイ</t>
    </rPh>
    <phoneticPr fontId="5"/>
  </si>
  <si>
    <t>実施内容（具体的に）</t>
    <rPh sb="0" eb="2">
      <t>ジッシ</t>
    </rPh>
    <rPh sb="2" eb="4">
      <t>ナイヨウ</t>
    </rPh>
    <rPh sb="5" eb="8">
      <t>グタイテキ</t>
    </rPh>
    <phoneticPr fontId="5"/>
  </si>
  <si>
    <t>（別紙４）</t>
    <rPh sb="1" eb="3">
      <t>ベッシ</t>
    </rPh>
    <phoneticPr fontId="5"/>
  </si>
  <si>
    <t>指導期間</t>
    <rPh sb="0" eb="2">
      <t>シドウ</t>
    </rPh>
    <rPh sb="2" eb="4">
      <t>キカン</t>
    </rPh>
    <phoneticPr fontId="5"/>
  </si>
  <si>
    <t>　　　　～○○年××月</t>
  </si>
  <si>
    <t>患者輸送車（艇）番号</t>
    <rPh sb="0" eb="2">
      <t>カンジャ</t>
    </rPh>
    <rPh sb="2" eb="5">
      <t>ユソウシャ</t>
    </rPh>
    <rPh sb="6" eb="7">
      <t>テイ</t>
    </rPh>
    <phoneticPr fontId="5"/>
  </si>
  <si>
    <t>（記入上の注意事項）</t>
  </si>
  <si>
    <t xml:space="preserve">訪問看護予定日数
</t>
    <rPh sb="4" eb="6">
      <t>ヨテイ</t>
    </rPh>
    <phoneticPr fontId="5"/>
  </si>
  <si>
    <t>旅費（研究費に計上したものを除く。）</t>
    <rPh sb="0" eb="2">
      <t>リョヒ</t>
    </rPh>
    <rPh sb="3" eb="6">
      <t>ケンキュウヒ</t>
    </rPh>
    <rPh sb="7" eb="9">
      <t>ケイジョウ</t>
    </rPh>
    <rPh sb="14" eb="15">
      <t>ノゾ</t>
    </rPh>
    <phoneticPr fontId="5"/>
  </si>
  <si>
    <t>備考</t>
    <rPh sb="0" eb="2">
      <t>ビコウ</t>
    </rPh>
    <phoneticPr fontId="5"/>
  </si>
  <si>
    <t>開設者名：　　　　　　　　　　　　　　　</t>
    <rPh sb="0" eb="3">
      <t>カイセツシャ</t>
    </rPh>
    <rPh sb="3" eb="4">
      <t>メイ</t>
    </rPh>
    <phoneticPr fontId="5"/>
  </si>
  <si>
    <t>２．所要額明細書</t>
    <rPh sb="2" eb="5">
      <t>ショヨウガク</t>
    </rPh>
    <rPh sb="5" eb="8">
      <t>メイサイショ</t>
    </rPh>
    <phoneticPr fontId="5"/>
  </si>
  <si>
    <t>休日</t>
  </si>
  <si>
    <t>（１）支出</t>
    <rPh sb="3" eb="5">
      <t>シシュツ</t>
    </rPh>
    <phoneticPr fontId="5"/>
  </si>
  <si>
    <t>区分</t>
    <rPh sb="0" eb="2">
      <t>クブン</t>
    </rPh>
    <phoneticPr fontId="5"/>
  </si>
  <si>
    <t>（医療活動費）</t>
    <rPh sb="1" eb="3">
      <t>イリョウ</t>
    </rPh>
    <rPh sb="3" eb="6">
      <t>カツドウヒ</t>
    </rPh>
    <phoneticPr fontId="5"/>
  </si>
  <si>
    <t>職員基本給</t>
    <rPh sb="0" eb="2">
      <t>ショクイン</t>
    </rPh>
    <rPh sb="2" eb="5">
      <t>キホンキュウ</t>
    </rPh>
    <phoneticPr fontId="5"/>
  </si>
  <si>
    <t>職員諸手当</t>
    <rPh sb="0" eb="2">
      <t>ショクイン</t>
    </rPh>
    <rPh sb="2" eb="3">
      <t>ショ</t>
    </rPh>
    <rPh sb="3" eb="5">
      <t>テアテ</t>
    </rPh>
    <phoneticPr fontId="5"/>
  </si>
  <si>
    <t>（研修費）</t>
    <rPh sb="1" eb="4">
      <t>ケンシュウヒ</t>
    </rPh>
    <phoneticPr fontId="5"/>
  </si>
  <si>
    <t>　医師</t>
    <rPh sb="1" eb="3">
      <t>イシ</t>
    </rPh>
    <phoneticPr fontId="5"/>
  </si>
  <si>
    <t xml:space="preserve">        ４．代診医等派遣状況の「備考」欄は、派遣を必要とする理由を記入してください。</t>
    <rPh sb="16" eb="18">
      <t>ジョウキョウ</t>
    </rPh>
    <phoneticPr fontId="5"/>
  </si>
  <si>
    <t>基準額
（B)</t>
    <rPh sb="0" eb="3">
      <t>キジュンガク</t>
    </rPh>
    <phoneticPr fontId="24"/>
  </si>
  <si>
    <t>　看護師</t>
    <rPh sb="1" eb="4">
      <t>カンゴシ</t>
    </rPh>
    <phoneticPr fontId="5"/>
  </si>
  <si>
    <t>　運転手</t>
    <rPh sb="1" eb="4">
      <t>ウンテンシュ</t>
    </rPh>
    <phoneticPr fontId="5"/>
  </si>
  <si>
    <t>１．事業実績報告書</t>
    <rPh sb="4" eb="6">
      <t>ジッセキ</t>
    </rPh>
    <rPh sb="6" eb="8">
      <t>ホウコク</t>
    </rPh>
    <phoneticPr fontId="5"/>
  </si>
  <si>
    <t>　その他</t>
    <rPh sb="3" eb="4">
      <t>タ</t>
    </rPh>
    <phoneticPr fontId="5"/>
  </si>
  <si>
    <t xml:space="preserve">        ２．「派遣計画」欄は、当該へき地診療所等に対する医師等の派遣予定の延日数を職種ごとに四・半期別に記入してください。</t>
    <rPh sb="27" eb="28">
      <t>トウ</t>
    </rPh>
    <phoneticPr fontId="5"/>
  </si>
  <si>
    <t>非常勤職員手当</t>
    <rPh sb="0" eb="3">
      <t>ヒジョウキン</t>
    </rPh>
    <rPh sb="3" eb="5">
      <t>ショクイン</t>
    </rPh>
    <rPh sb="5" eb="7">
      <t>テアテ</t>
    </rPh>
    <phoneticPr fontId="5"/>
  </si>
  <si>
    <t>報償費</t>
    <rPh sb="0" eb="3">
      <t>ホウショウヒ</t>
    </rPh>
    <phoneticPr fontId="5"/>
  </si>
  <si>
    <t>諸謝金</t>
    <rPh sb="0" eb="1">
      <t>ショ</t>
    </rPh>
    <rPh sb="1" eb="3">
      <t>シャキン</t>
    </rPh>
    <phoneticPr fontId="5"/>
  </si>
  <si>
    <t>（I）</t>
  </si>
  <si>
    <t>（別紙５）</t>
  </si>
  <si>
    <t>へき地診療所医師派遣強化事業</t>
    <rPh sb="2" eb="3">
      <t>チ</t>
    </rPh>
    <rPh sb="3" eb="6">
      <t>シンリョウショ</t>
    </rPh>
    <rPh sb="6" eb="10">
      <t>イシハケン</t>
    </rPh>
    <rPh sb="10" eb="12">
      <t>キョウカ</t>
    </rPh>
    <rPh sb="12" eb="14">
      <t>ジギョウ</t>
    </rPh>
    <phoneticPr fontId="5"/>
  </si>
  <si>
    <t>（６）総合的な診療能力を有する医師育成実施状況</t>
    <rPh sb="19" eb="21">
      <t>ジッシ</t>
    </rPh>
    <rPh sb="21" eb="23">
      <t>ジョウキョウ</t>
    </rPh>
    <phoneticPr fontId="5"/>
  </si>
  <si>
    <t>１．事業計画書</t>
    <rPh sb="2" eb="4">
      <t>ジギョウ</t>
    </rPh>
    <rPh sb="4" eb="7">
      <t>ケイカクショ</t>
    </rPh>
    <phoneticPr fontId="5"/>
  </si>
  <si>
    <t>材料費</t>
    <rPh sb="0" eb="3">
      <t>ザイリョウヒ</t>
    </rPh>
    <phoneticPr fontId="5"/>
  </si>
  <si>
    <t>光熱水料</t>
    <rPh sb="0" eb="2">
      <t>コウネツ</t>
    </rPh>
    <rPh sb="2" eb="4">
      <t>スイリョウ</t>
    </rPh>
    <phoneticPr fontId="5"/>
  </si>
  <si>
    <t>印刷製本費</t>
    <rPh sb="0" eb="2">
      <t>インサツ</t>
    </rPh>
    <rPh sb="2" eb="4">
      <t>セイホン</t>
    </rPh>
    <rPh sb="4" eb="5">
      <t>ヒ</t>
    </rPh>
    <phoneticPr fontId="5"/>
  </si>
  <si>
    <t>光熱水料</t>
    <rPh sb="0" eb="3">
      <t>ヒカリネッスイ</t>
    </rPh>
    <rPh sb="3" eb="4">
      <t>リョウ</t>
    </rPh>
    <phoneticPr fontId="5"/>
  </si>
  <si>
    <t>実診療
日数</t>
    <rPh sb="0" eb="1">
      <t>ジツ</t>
    </rPh>
    <phoneticPr fontId="5"/>
  </si>
  <si>
    <t>収入額</t>
  </si>
  <si>
    <t xml:space="preserve">    ３　「 差 引 不 足 額 （Ｈ） 」欄は、へ き 地 医 療 拠 点 病 院 運 営 事 業 に つ い て は 記 入 不 要 で す 。</t>
    <rPh sb="8" eb="9">
      <t>サ</t>
    </rPh>
    <rPh sb="10" eb="11">
      <t>ビキ</t>
    </rPh>
    <rPh sb="12" eb="13">
      <t>フ</t>
    </rPh>
    <rPh sb="14" eb="15">
      <t>アシ</t>
    </rPh>
    <rPh sb="16" eb="17">
      <t>ガク</t>
    </rPh>
    <rPh sb="23" eb="24">
      <t>ラン</t>
    </rPh>
    <rPh sb="30" eb="31">
      <t>チ</t>
    </rPh>
    <rPh sb="32" eb="33">
      <t>イ</t>
    </rPh>
    <rPh sb="34" eb="35">
      <t>リョウ</t>
    </rPh>
    <rPh sb="36" eb="37">
      <t>ヨリドコロ</t>
    </rPh>
    <rPh sb="38" eb="39">
      <t>テン</t>
    </rPh>
    <rPh sb="40" eb="41">
      <t>ヤマイ</t>
    </rPh>
    <rPh sb="42" eb="43">
      <t>イン</t>
    </rPh>
    <rPh sb="44" eb="45">
      <t>ウン</t>
    </rPh>
    <rPh sb="46" eb="47">
      <t>エイ</t>
    </rPh>
    <rPh sb="48" eb="49">
      <t>コト</t>
    </rPh>
    <rPh sb="50" eb="51">
      <t>ゴウ</t>
    </rPh>
    <rPh sb="62" eb="63">
      <t>キ</t>
    </rPh>
    <rPh sb="64" eb="65">
      <t>イリ</t>
    </rPh>
    <rPh sb="66" eb="67">
      <t>フ</t>
    </rPh>
    <rPh sb="68" eb="69">
      <t>ヨウ</t>
    </rPh>
    <phoneticPr fontId="5"/>
  </si>
  <si>
    <t>社会保険料</t>
    <rPh sb="0" eb="2">
      <t>シャカイ</t>
    </rPh>
    <rPh sb="2" eb="5">
      <t>ホケンリョウ</t>
    </rPh>
    <phoneticPr fontId="5"/>
  </si>
  <si>
    <t>診療日数1～129日</t>
  </si>
  <si>
    <t>（K）-  （J）=（L）</t>
  </si>
  <si>
    <t>燃料費</t>
    <rPh sb="0" eb="3">
      <t>ネンリョウヒ</t>
    </rPh>
    <phoneticPr fontId="5"/>
  </si>
  <si>
    <t>委託費</t>
    <rPh sb="0" eb="3">
      <t>イタクヒ</t>
    </rPh>
    <phoneticPr fontId="5"/>
  </si>
  <si>
    <t>公課費</t>
    <rPh sb="0" eb="3">
      <t>コウカヒ</t>
    </rPh>
    <phoneticPr fontId="5"/>
  </si>
  <si>
    <t>　　　　へき地医療拠点病院等からの医師派遣による場合には、「派遣先の病院名及び日数」等を簡記してください。</t>
  </si>
  <si>
    <t>小　　計</t>
    <rPh sb="0" eb="1">
      <t>ショウ</t>
    </rPh>
    <rPh sb="3" eb="4">
      <t>ケイ</t>
    </rPh>
    <phoneticPr fontId="5"/>
  </si>
  <si>
    <t>（３）「実施方法」欄は  "直接"  "委託"  等の区分に分けて記載してください。</t>
    <rPh sb="9" eb="10">
      <t>ラン</t>
    </rPh>
    <phoneticPr fontId="5"/>
  </si>
  <si>
    <t xml:space="preserve">    ５   「 補 助 金 所 要 額（Ｊ） 」 は 、 1,000 円 未 満 の 額 を 切 り 捨 て た 額 を 記 入 し て く だ さ い 。</t>
  </si>
  <si>
    <t>（研究費）</t>
    <rPh sb="1" eb="4">
      <t>ケンキュウヒ</t>
    </rPh>
    <phoneticPr fontId="5"/>
  </si>
  <si>
    <t>旅費（学会出席旅費）</t>
    <rPh sb="0" eb="2">
      <t>リョヒ</t>
    </rPh>
    <rPh sb="3" eb="5">
      <t>ガッカイ</t>
    </rPh>
    <rPh sb="5" eb="7">
      <t>シュッセキ</t>
    </rPh>
    <rPh sb="7" eb="9">
      <t>リョヒ</t>
    </rPh>
    <phoneticPr fontId="5"/>
  </si>
  <si>
    <t>旅費</t>
    <rPh sb="0" eb="2">
      <t>リョヒ</t>
    </rPh>
    <phoneticPr fontId="5"/>
  </si>
  <si>
    <t>消耗品費</t>
    <rPh sb="0" eb="3">
      <t>ショウモウヒン</t>
    </rPh>
    <rPh sb="3" eb="4">
      <t>ヒ</t>
    </rPh>
    <phoneticPr fontId="5"/>
  </si>
  <si>
    <t>（医療費）</t>
    <rPh sb="1" eb="4">
      <t>イリョウヒ</t>
    </rPh>
    <phoneticPr fontId="5"/>
  </si>
  <si>
    <t>備品費（単価５０万未満の医療用に限る）</t>
    <rPh sb="0" eb="2">
      <t>ビヒン</t>
    </rPh>
    <rPh sb="4" eb="6">
      <t>タンカ</t>
    </rPh>
    <rPh sb="8" eb="9">
      <t>マン</t>
    </rPh>
    <rPh sb="9" eb="11">
      <t>ミマン</t>
    </rPh>
    <rPh sb="12" eb="15">
      <t>イリョウヨウ</t>
    </rPh>
    <rPh sb="16" eb="17">
      <t>カギ</t>
    </rPh>
    <phoneticPr fontId="5"/>
  </si>
  <si>
    <t>材料費（医薬品費、診療材料費）</t>
    <rPh sb="0" eb="3">
      <t>ザイリョウヒ</t>
    </rPh>
    <rPh sb="4" eb="7">
      <t>イヤクヒン</t>
    </rPh>
    <rPh sb="7" eb="8">
      <t>ヒ</t>
    </rPh>
    <rPh sb="9" eb="11">
      <t>シンリョウ</t>
    </rPh>
    <rPh sb="11" eb="14">
      <t>ザイリョウヒ</t>
    </rPh>
    <phoneticPr fontId="5"/>
  </si>
  <si>
    <t>雑役務費（医療機器修繕料）</t>
    <rPh sb="0" eb="1">
      <t>ザツ</t>
    </rPh>
    <rPh sb="1" eb="3">
      <t>エキム</t>
    </rPh>
    <rPh sb="3" eb="4">
      <t>ヒ</t>
    </rPh>
    <rPh sb="5" eb="7">
      <t>イリョウ</t>
    </rPh>
    <rPh sb="7" eb="9">
      <t>キキ</t>
    </rPh>
    <rPh sb="9" eb="11">
      <t>シュウゼン</t>
    </rPh>
    <rPh sb="11" eb="12">
      <t>リョウ</t>
    </rPh>
    <phoneticPr fontId="5"/>
  </si>
  <si>
    <t xml:space="preserve">      ２．「運営計画」欄は、「毎週〇曜日～〇曜日」、「毎週〇曜日」等、当該診療所の診療計画について記入してください。</t>
  </si>
  <si>
    <t xml:space="preserve">    ２   「 診 療 収 入 額 又 は 患 者 負 担 額 （G）」 欄 は 、へ き 地 診 療 所 運 営 事 業 及 び へ き 地 診 療 所 医 師 派 遣 強 化 事 業 に つ いては、診 療 収 入 額 を 記 入 し 、へ き 地 患 者 輸 送 車（艇）運 行 事 業 に つ い て は 、</t>
    <rPh sb="10" eb="11">
      <t>シン</t>
    </rPh>
    <rPh sb="12" eb="13">
      <t>リョウ</t>
    </rPh>
    <rPh sb="14" eb="15">
      <t>オサム</t>
    </rPh>
    <rPh sb="16" eb="17">
      <t>イリ</t>
    </rPh>
    <rPh sb="18" eb="19">
      <t>ガク</t>
    </rPh>
    <rPh sb="20" eb="21">
      <t>マタ</t>
    </rPh>
    <rPh sb="24" eb="25">
      <t>カン</t>
    </rPh>
    <rPh sb="26" eb="27">
      <t>モノ</t>
    </rPh>
    <rPh sb="28" eb="29">
      <t>フ</t>
    </rPh>
    <rPh sb="48" eb="49">
      <t>チ</t>
    </rPh>
    <rPh sb="50" eb="51">
      <t>シン</t>
    </rPh>
    <rPh sb="56" eb="57">
      <t>ウン</t>
    </rPh>
    <rPh sb="58" eb="59">
      <t>エイ</t>
    </rPh>
    <rPh sb="60" eb="61">
      <t>コト</t>
    </rPh>
    <rPh sb="62" eb="63">
      <t>ゴウ</t>
    </rPh>
    <rPh sb="64" eb="65">
      <t>オヨ</t>
    </rPh>
    <rPh sb="72" eb="73">
      <t>チ</t>
    </rPh>
    <rPh sb="74" eb="75">
      <t>シン</t>
    </rPh>
    <rPh sb="80" eb="81">
      <t>イ</t>
    </rPh>
    <rPh sb="82" eb="83">
      <t>シ</t>
    </rPh>
    <rPh sb="84" eb="85">
      <t>ハ</t>
    </rPh>
    <rPh sb="86" eb="87">
      <t>ツカイ</t>
    </rPh>
    <rPh sb="88" eb="89">
      <t>キョウ</t>
    </rPh>
    <rPh sb="90" eb="91">
      <t>カ</t>
    </rPh>
    <rPh sb="92" eb="93">
      <t>コト</t>
    </rPh>
    <rPh sb="94" eb="95">
      <t>ゴウ</t>
    </rPh>
    <rPh sb="104" eb="105">
      <t>シン</t>
    </rPh>
    <rPh sb="106" eb="107">
      <t>リョウ</t>
    </rPh>
    <rPh sb="108" eb="109">
      <t>オサム</t>
    </rPh>
    <rPh sb="110" eb="111">
      <t>イリ</t>
    </rPh>
    <rPh sb="112" eb="113">
      <t>ガク</t>
    </rPh>
    <rPh sb="116" eb="117">
      <t>キ</t>
    </rPh>
    <rPh sb="118" eb="119">
      <t>イリ</t>
    </rPh>
    <phoneticPr fontId="5"/>
  </si>
  <si>
    <t>報償費（へき地医療拠点病院診療支援システムに係る経費に限る。）</t>
    <rPh sb="0" eb="3">
      <t>ホウショウヒ</t>
    </rPh>
    <rPh sb="6" eb="7">
      <t>チ</t>
    </rPh>
    <rPh sb="7" eb="9">
      <t>イリョウ</t>
    </rPh>
    <rPh sb="9" eb="11">
      <t>キョテン</t>
    </rPh>
    <rPh sb="11" eb="13">
      <t>ビョウイン</t>
    </rPh>
    <rPh sb="13" eb="15">
      <t>シンリョウ</t>
    </rPh>
    <rPh sb="15" eb="17">
      <t>シエン</t>
    </rPh>
    <rPh sb="22" eb="23">
      <t>カカ</t>
    </rPh>
    <rPh sb="24" eb="26">
      <t>ケイヒ</t>
    </rPh>
    <rPh sb="27" eb="28">
      <t>カギ</t>
    </rPh>
    <phoneticPr fontId="5"/>
  </si>
  <si>
    <t>備品費（単価５０万未満に限る。）</t>
    <rPh sb="0" eb="2">
      <t>ビヒン</t>
    </rPh>
    <rPh sb="4" eb="6">
      <t>タンカ</t>
    </rPh>
    <rPh sb="8" eb="9">
      <t>マン</t>
    </rPh>
    <rPh sb="9" eb="11">
      <t>ミマン</t>
    </rPh>
    <rPh sb="12" eb="13">
      <t>カギ</t>
    </rPh>
    <phoneticPr fontId="5"/>
  </si>
  <si>
    <t>通信運搬費</t>
    <rPh sb="0" eb="2">
      <t>ツウシン</t>
    </rPh>
    <rPh sb="2" eb="5">
      <t>ウンパンヒ</t>
    </rPh>
    <phoneticPr fontId="5"/>
  </si>
  <si>
    <t xml:space="preserve">    １   「 選 定 額 （Ｆ）」 欄 は 、 所 要 額 明 細 書 に よ っ て 選 定 さ れ た 額 を 記 入 し て く だ さ い 。</t>
    <rPh sb="27" eb="28">
      <t>トコロ</t>
    </rPh>
    <rPh sb="29" eb="30">
      <t>ヨウ</t>
    </rPh>
    <rPh sb="31" eb="32">
      <t>ガク</t>
    </rPh>
    <phoneticPr fontId="5"/>
  </si>
  <si>
    <t>雑役務費（修繕料等）</t>
    <rPh sb="0" eb="1">
      <t>ザツ</t>
    </rPh>
    <rPh sb="1" eb="3">
      <t>エキム</t>
    </rPh>
    <rPh sb="3" eb="4">
      <t>ヒ</t>
    </rPh>
    <rPh sb="5" eb="7">
      <t>シュウゼン</t>
    </rPh>
    <rPh sb="7" eb="8">
      <t>リョウ</t>
    </rPh>
    <rPh sb="8" eb="9">
      <t>トウ</t>
    </rPh>
    <phoneticPr fontId="5"/>
  </si>
  <si>
    <t>（情報通信機器等経費）</t>
    <rPh sb="8" eb="10">
      <t>ケイヒ</t>
    </rPh>
    <phoneticPr fontId="5"/>
  </si>
  <si>
    <t>委託費（上記に掲げる経費に該当するもの。ただし、へき地医療拠点病院診療システムに係る経費に限る。）</t>
    <rPh sb="0" eb="3">
      <t>イタクヒ</t>
    </rPh>
    <rPh sb="4" eb="6">
      <t>ジョウキ</t>
    </rPh>
    <rPh sb="7" eb="8">
      <t>カカ</t>
    </rPh>
    <rPh sb="10" eb="12">
      <t>ケイヒ</t>
    </rPh>
    <rPh sb="13" eb="15">
      <t>ガイトウ</t>
    </rPh>
    <rPh sb="26" eb="27">
      <t>チ</t>
    </rPh>
    <rPh sb="27" eb="29">
      <t>イリョウ</t>
    </rPh>
    <rPh sb="29" eb="31">
      <t>キョテン</t>
    </rPh>
    <rPh sb="31" eb="33">
      <t>ビョウイン</t>
    </rPh>
    <rPh sb="33" eb="35">
      <t>シンリョウ</t>
    </rPh>
    <rPh sb="40" eb="41">
      <t>カカ</t>
    </rPh>
    <rPh sb="42" eb="44">
      <t>ケイヒ</t>
    </rPh>
    <rPh sb="45" eb="46">
      <t>カギ</t>
    </rPh>
    <phoneticPr fontId="5"/>
  </si>
  <si>
    <t>（総合的な診療能力を有する医師育成関係経費）</t>
  </si>
  <si>
    <t>合　　計</t>
    <rPh sb="0" eb="1">
      <t>ア</t>
    </rPh>
    <rPh sb="3" eb="4">
      <t>ケイ</t>
    </rPh>
    <phoneticPr fontId="5"/>
  </si>
  <si>
    <t>（その他）</t>
    <rPh sb="3" eb="4">
      <t>タ</t>
    </rPh>
    <phoneticPr fontId="5"/>
  </si>
  <si>
    <t>訪問看護日数</t>
  </si>
  <si>
    <t>総事業費</t>
    <rPh sb="0" eb="1">
      <t>ソウ</t>
    </rPh>
    <rPh sb="1" eb="4">
      <t>ジギョウヒ</t>
    </rPh>
    <phoneticPr fontId="5"/>
  </si>
  <si>
    <t>医療活動費</t>
  </si>
  <si>
    <t>（２）収入</t>
    <rPh sb="3" eb="5">
      <t>シュウニュウ</t>
    </rPh>
    <phoneticPr fontId="5"/>
  </si>
  <si>
    <t>寄付金その他の収入</t>
    <rPh sb="0" eb="3">
      <t>キフキン</t>
    </rPh>
    <rPh sb="5" eb="6">
      <t>タ</t>
    </rPh>
    <rPh sb="7" eb="9">
      <t>シュウニュウ</t>
    </rPh>
    <phoneticPr fontId="5"/>
  </si>
  <si>
    <t>（記入上の注意）</t>
  </si>
  <si>
    <t>１．支出予定額欄の「職員基本給」「職員諸手当」及び「社会保険料」は、次の方法で記入してください。</t>
    <rPh sb="10" eb="12">
      <t>ショクイン</t>
    </rPh>
    <rPh sb="12" eb="15">
      <t>キホンキュウ</t>
    </rPh>
    <rPh sb="19" eb="20">
      <t>ショ</t>
    </rPh>
    <rPh sb="26" eb="28">
      <t>シャカイ</t>
    </rPh>
    <rPh sb="28" eb="31">
      <t>ホケンリョウ</t>
    </rPh>
    <phoneticPr fontId="5"/>
  </si>
  <si>
    <t>（１）専任の場合</t>
  </si>
  <si>
    <t>その他の収入</t>
    <rPh sb="2" eb="3">
      <t>タ</t>
    </rPh>
    <rPh sb="4" eb="6">
      <t>シュウニュウ</t>
    </rPh>
    <phoneticPr fontId="5"/>
  </si>
  <si>
    <t xml:space="preserve">      専任者の職員基本給、職員諸手当、社会保険料の支出予定額</t>
    <rPh sb="10" eb="12">
      <t>ショクイン</t>
    </rPh>
    <rPh sb="12" eb="15">
      <t>キホンキュウ</t>
    </rPh>
    <rPh sb="18" eb="19">
      <t>ショ</t>
    </rPh>
    <rPh sb="22" eb="24">
      <t>シャカイ</t>
    </rPh>
    <rPh sb="24" eb="26">
      <t>ホケン</t>
    </rPh>
    <rPh sb="26" eb="27">
      <t>リョウ</t>
    </rPh>
    <phoneticPr fontId="5"/>
  </si>
  <si>
    <t>（２）兼任の場合</t>
  </si>
  <si>
    <t xml:space="preserve">      兼任者の職員基本給、職員諸手当、社会保険料を日割計算し、その額に兼任者の医療活動従事日数</t>
    <rPh sb="10" eb="12">
      <t>ショクイン</t>
    </rPh>
    <rPh sb="12" eb="15">
      <t>キホンキュウ</t>
    </rPh>
    <rPh sb="18" eb="19">
      <t>ショ</t>
    </rPh>
    <rPh sb="22" eb="24">
      <t>シャカイ</t>
    </rPh>
    <rPh sb="24" eb="27">
      <t>ホケンリョウ</t>
    </rPh>
    <phoneticPr fontId="5"/>
  </si>
  <si>
    <t>（事務費）</t>
    <rPh sb="1" eb="3">
      <t>ジム</t>
    </rPh>
    <rPh sb="3" eb="4">
      <t>ヒ</t>
    </rPh>
    <phoneticPr fontId="5"/>
  </si>
  <si>
    <t>　　（０．５日を単位とする。）を乗じて得た額。</t>
  </si>
  <si>
    <t xml:space="preserve">        ３．「巡回診療実施回数」欄は、１巡回診療チーム１日１回として当該年度の実施回数（例：第１．四半期〇〇回）を具体的に記入し、</t>
    <rPh sb="43" eb="45">
      <t>ジッシ</t>
    </rPh>
    <phoneticPr fontId="5"/>
  </si>
  <si>
    <t>　４．（１）支出の「その他」欄は補助対象以外の経費を計上すること。</t>
    <rPh sb="6" eb="8">
      <t>シシュツ</t>
    </rPh>
    <phoneticPr fontId="5"/>
  </si>
  <si>
    <t xml:space="preserve">      また、兼任者が２人以上の場合は、それぞれ計算してください。</t>
  </si>
  <si>
    <t xml:space="preserve">    「  差 引 事 業 費 (  C  ) 」 と   「 差 引 不 足 額 （ H ）」 と を 比 較 し て 少 な い 方 の 額 を 記 入 し て く だ さ い。へ き 地 医 療 拠 点 病 院 運 営 事 業 に つ い て は 、 </t>
  </si>
  <si>
    <t xml:space="preserve">      なお、兼任者の職員諸手当はへき地医療活動に関するものに限ります。</t>
    <rPh sb="15" eb="16">
      <t>ショ</t>
    </rPh>
    <phoneticPr fontId="5"/>
  </si>
  <si>
    <t>光熱水料</t>
    <rPh sb="0" eb="2">
      <t>コウネツ</t>
    </rPh>
    <rPh sb="2" eb="4">
      <t>スイリョウ</t>
    </rPh>
    <phoneticPr fontId="25"/>
  </si>
  <si>
    <t>２．基準額欄は、次により記入して下さい。</t>
    <rPh sb="16" eb="17">
      <t>クダ</t>
    </rPh>
    <phoneticPr fontId="5"/>
  </si>
  <si>
    <t>（１）巡回診療等従事者経費は、医師、看護師等へき地医療活動に従事した者の延日数</t>
  </si>
  <si>
    <t>診療科名</t>
  </si>
  <si>
    <t>　　(０．５日を単位とする。）に単価を乗じて得た額の合算額を計上してください。</t>
  </si>
  <si>
    <t>へき地患者輸送車（艇）運行事業</t>
    <rPh sb="11" eb="13">
      <t>ウンコウ</t>
    </rPh>
    <rPh sb="13" eb="15">
      <t>ジギョウ</t>
    </rPh>
    <phoneticPr fontId="5"/>
  </si>
  <si>
    <t>　　得た額の合算額を計上してください。</t>
  </si>
  <si>
    <t>へき地診療所等名</t>
  </si>
  <si>
    <t>３．収入は、次により記入して下さい。</t>
    <rPh sb="14" eb="15">
      <t>クダ</t>
    </rPh>
    <phoneticPr fontId="5"/>
  </si>
  <si>
    <t>　　計上し、へき地診療所への医師派遣による診療収入は計上しません。</t>
  </si>
  <si>
    <t>派遣状況（日数）</t>
    <rPh sb="0" eb="2">
      <t>ハケン</t>
    </rPh>
    <rPh sb="2" eb="4">
      <t>ジョウキョウ</t>
    </rPh>
    <rPh sb="5" eb="7">
      <t>ニッスウ</t>
    </rPh>
    <phoneticPr fontId="5"/>
  </si>
  <si>
    <t>　　徴収し、含めて記入してください。</t>
  </si>
  <si>
    <t>診療日数130～259日</t>
  </si>
  <si>
    <t>収入見込額</t>
  </si>
  <si>
    <t>４．その他欄は補助対象以外の経費を計上してください。</t>
  </si>
  <si>
    <t>支出予定額
（A)</t>
    <rPh sb="0" eb="2">
      <t>シシュツ</t>
    </rPh>
    <rPh sb="2" eb="5">
      <t>ヨテイガク</t>
    </rPh>
    <phoneticPr fontId="5"/>
  </si>
  <si>
    <t>円</t>
    <rPh sb="0" eb="1">
      <t>エン</t>
    </rPh>
    <phoneticPr fontId="5"/>
  </si>
  <si>
    <t>　　　6,200,000円＋(77,000円×実診療日数)</t>
  </si>
  <si>
    <t>算出内訳</t>
    <rPh sb="0" eb="2">
      <t>サンシュツ</t>
    </rPh>
    <rPh sb="2" eb="4">
      <t>ウチワケ</t>
    </rPh>
    <phoneticPr fontId="5"/>
  </si>
  <si>
    <t>選定額
〔（A)又は（B)のいずれか少ない方の額〕</t>
    <rPh sb="0" eb="2">
      <t>センテイ</t>
    </rPh>
    <rPh sb="2" eb="3">
      <t>ガク</t>
    </rPh>
    <rPh sb="8" eb="9">
      <t>マタ</t>
    </rPh>
    <rPh sb="18" eb="19">
      <t>スク</t>
    </rPh>
    <rPh sb="21" eb="22">
      <t>ホウ</t>
    </rPh>
    <rPh sb="23" eb="24">
      <t>ガク</t>
    </rPh>
    <phoneticPr fontId="24"/>
  </si>
  <si>
    <t>１．種目</t>
  </si>
  <si>
    <t>派遣延日数</t>
    <rPh sb="0" eb="2">
      <t>ハケン</t>
    </rPh>
    <rPh sb="2" eb="3">
      <t>ノ</t>
    </rPh>
    <rPh sb="3" eb="5">
      <t>ニッスウ</t>
    </rPh>
    <phoneticPr fontId="5"/>
  </si>
  <si>
    <t>研修費</t>
  </si>
  <si>
    <t>医療費</t>
  </si>
  <si>
    <t>補助事業者名　　　　　　　　　　　　</t>
  </si>
  <si>
    <t>＋</t>
  </si>
  <si>
    <t>（１）巡回診療等従事者経費</t>
  </si>
  <si>
    <t>その他　25,000円×延日数</t>
  </si>
  <si>
    <t>（２）巡回診療等自動車経費</t>
  </si>
  <si>
    <t>　　37,290円×稼動月数</t>
  </si>
  <si>
    <t>3,700円×延回数</t>
  </si>
  <si>
    <t>２．実績額明細書</t>
  </si>
  <si>
    <t>（３）代診医等派遣経費</t>
  </si>
  <si>
    <t>医療活動年間延日数</t>
  </si>
  <si>
    <t>年間実施
予定日数</t>
    <rPh sb="0" eb="2">
      <t>ネンカン</t>
    </rPh>
    <rPh sb="7" eb="9">
      <t>ニッスウ</t>
    </rPh>
    <phoneticPr fontId="5"/>
  </si>
  <si>
    <t>150日以上</t>
  </si>
  <si>
    <t>75日以上150日未満</t>
  </si>
  <si>
    <t xml:space="preserve">        ３．医師等派遣実績の「備考」欄は、派遣した医師等について「〇〇科  週〇回」等参考となる事項を記入してください。</t>
    <rPh sb="15" eb="17">
      <t>ジッセキ</t>
    </rPh>
    <phoneticPr fontId="5"/>
  </si>
  <si>
    <t>50日以上75日未満</t>
  </si>
  <si>
    <t>（５）静止画像等伝送装置導入状況</t>
    <rPh sb="14" eb="16">
      <t>ジョウキョウ</t>
    </rPh>
    <phoneticPr fontId="5"/>
  </si>
  <si>
    <t>医療に要した実支出額</t>
  </si>
  <si>
    <t>備品費（単価５０万未満の医療用備品に限る。）</t>
    <rPh sb="0" eb="3">
      <t>ビヒンヒ</t>
    </rPh>
    <rPh sb="4" eb="6">
      <t>タンカ</t>
    </rPh>
    <rPh sb="8" eb="9">
      <t>マン</t>
    </rPh>
    <rPh sb="9" eb="11">
      <t>ミマン</t>
    </rPh>
    <rPh sb="12" eb="15">
      <t>イリョウヨウ</t>
    </rPh>
    <rPh sb="15" eb="17">
      <t>ビヒン</t>
    </rPh>
    <rPh sb="18" eb="19">
      <t>カギ</t>
    </rPh>
    <phoneticPr fontId="5"/>
  </si>
  <si>
    <t>（３）代診医等派遣経費は、医師、看護師等派遣延日数（０．５日を単位とする。）に単価を乗じて</t>
  </si>
  <si>
    <t>１箇所当たり次により算出された額</t>
    <rPh sb="1" eb="2">
      <t>カ</t>
    </rPh>
    <phoneticPr fontId="5"/>
  </si>
  <si>
    <t>２．基準額欄は、次により記入してください。</t>
  </si>
  <si>
    <t>ア．へき地医療拠点病院診療支援システム</t>
  </si>
  <si>
    <t>へき地医療拠点病院運営事業</t>
    <rPh sb="2" eb="3">
      <t>チ</t>
    </rPh>
    <rPh sb="3" eb="5">
      <t>イリョウ</t>
    </rPh>
    <rPh sb="5" eb="7">
      <t>キョテン</t>
    </rPh>
    <rPh sb="7" eb="9">
      <t>ビョウイン</t>
    </rPh>
    <rPh sb="9" eb="11">
      <t>ウンエイ</t>
    </rPh>
    <rPh sb="11" eb="13">
      <t>ジギョウ</t>
    </rPh>
    <phoneticPr fontId="5"/>
  </si>
  <si>
    <t>・医師</t>
    <rPh sb="1" eb="3">
      <t>イシ</t>
    </rPh>
    <phoneticPr fontId="5"/>
  </si>
  <si>
    <t>(912,810円＋76,420円)×稼動月数</t>
  </si>
  <si>
    <r>
      <t xml:space="preserve">選定額
</t>
    </r>
    <r>
      <rPr>
        <sz val="8"/>
        <color auto="1"/>
        <rFont val="ＭＳ Ｐゴシック"/>
      </rPr>
      <t>〔（A)又は（B)のいずれか少ない方の額〕</t>
    </r>
    <rPh sb="0" eb="2">
      <t>センテイ</t>
    </rPh>
    <rPh sb="2" eb="3">
      <t>ガク</t>
    </rPh>
    <phoneticPr fontId="24"/>
  </si>
  <si>
    <t xml:space="preserve">  （注）１．「運営状況」欄は、現在の状況（医療機関から派遣を受ける前の状況）についてそれぞれ常勤、</t>
    <rPh sb="22" eb="24">
      <t>イリョウ</t>
    </rPh>
    <rPh sb="24" eb="26">
      <t>キカン</t>
    </rPh>
    <phoneticPr fontId="5"/>
  </si>
  <si>
    <t>（１）</t>
  </si>
  <si>
    <t>(456,400円＋38,210円×導入へき地診療所数）×稼動月数</t>
  </si>
  <si>
    <t xml:space="preserve">        ４．代診医等派遣実績の「備考」欄は、派遣を必要とした理由を記入してください。</t>
    <rPh sb="16" eb="18">
      <t>ジッセキ</t>
    </rPh>
    <phoneticPr fontId="5"/>
  </si>
  <si>
    <t>医師</t>
    <rPh sb="0" eb="2">
      <t>イシ</t>
    </rPh>
    <phoneticPr fontId="5"/>
  </si>
  <si>
    <t xml:space="preserve">（１）無医地区及び巡回診療実施計画                                                                                                                             </t>
  </si>
  <si>
    <t>その他</t>
    <rPh sb="2" eb="3">
      <t>タ</t>
    </rPh>
    <phoneticPr fontId="5"/>
  </si>
  <si>
    <t>（</t>
  </si>
  <si>
    <t>×</t>
  </si>
  <si>
    <t xml:space="preserve">    ４   「 補 助 基 本 額（Ｉ） 」 欄 は 、 へ き 地 診 療 所 運 営 事 業 、へ き地 診 療 所 医 師 派 遣 強 化 事 業 及 び へ き 地 患 者 輸 送 車（ 艇 ） 運 行 事 業 に つ い て は 、  </t>
    <rPh sb="35" eb="36">
      <t>チ</t>
    </rPh>
    <rPh sb="37" eb="38">
      <t>シン</t>
    </rPh>
    <rPh sb="43" eb="44">
      <t>ウン</t>
    </rPh>
    <rPh sb="45" eb="46">
      <t>エイ</t>
    </rPh>
    <rPh sb="47" eb="48">
      <t>コト</t>
    </rPh>
    <rPh sb="49" eb="50">
      <t>ゴウ</t>
    </rPh>
    <rPh sb="55" eb="56">
      <t>チ</t>
    </rPh>
    <rPh sb="57" eb="58">
      <t>シン</t>
    </rPh>
    <rPh sb="63" eb="64">
      <t>イ</t>
    </rPh>
    <rPh sb="65" eb="66">
      <t>シ</t>
    </rPh>
    <rPh sb="67" eb="68">
      <t>ハ</t>
    </rPh>
    <rPh sb="69" eb="70">
      <t>ツカイ</t>
    </rPh>
    <rPh sb="71" eb="72">
      <t>キョウ</t>
    </rPh>
    <rPh sb="73" eb="74">
      <t>カ</t>
    </rPh>
    <rPh sb="75" eb="76">
      <t>コト</t>
    </rPh>
    <rPh sb="77" eb="78">
      <t>ゴウ</t>
    </rPh>
    <rPh sb="79" eb="80">
      <t>オヨ</t>
    </rPh>
    <rPh sb="87" eb="88">
      <t>チ</t>
    </rPh>
    <rPh sb="89" eb="90">
      <t>カン</t>
    </rPh>
    <rPh sb="91" eb="92">
      <t>モノ</t>
    </rPh>
    <rPh sb="93" eb="94">
      <t>ユ</t>
    </rPh>
    <rPh sb="100" eb="101">
      <t>テイ</t>
    </rPh>
    <rPh sb="104" eb="105">
      <t>ウン</t>
    </rPh>
    <rPh sb="106" eb="107">
      <t>ギョウ</t>
    </rPh>
    <rPh sb="108" eb="109">
      <t>コト</t>
    </rPh>
    <rPh sb="110" eb="111">
      <t>ゴウ</t>
    </rPh>
    <phoneticPr fontId="5"/>
  </si>
  <si>
    <t>１か所当たり次に定める額</t>
  </si>
  <si>
    <t>延日数</t>
    <rPh sb="0" eb="1">
      <t>ノ</t>
    </rPh>
    <rPh sb="1" eb="3">
      <t>ニッスウ</t>
    </rPh>
    <phoneticPr fontId="5"/>
  </si>
  <si>
    <t>延回数</t>
    <rPh sb="0" eb="1">
      <t>ノ</t>
    </rPh>
    <rPh sb="1" eb="3">
      <t>カイスウ</t>
    </rPh>
    <phoneticPr fontId="5"/>
  </si>
  <si>
    <t>）×</t>
  </si>
  <si>
    <t>人員数</t>
    <rPh sb="0" eb="3">
      <t>ジンインスウ</t>
    </rPh>
    <phoneticPr fontId="5"/>
  </si>
  <si>
    <t>通信運搬費</t>
    <rPh sb="0" eb="2">
      <t>ツウシン</t>
    </rPh>
    <rPh sb="2" eb="4">
      <t>ウンパン</t>
    </rPh>
    <rPh sb="4" eb="5">
      <t>ヒ</t>
    </rPh>
    <phoneticPr fontId="5"/>
  </si>
  <si>
    <t>（９）「備考」欄は、その他参考となるべき事項を記載してください。</t>
    <rPh sb="12" eb="13">
      <t>タ</t>
    </rPh>
    <rPh sb="20" eb="22">
      <t>ジコウ</t>
    </rPh>
    <phoneticPr fontId="5"/>
  </si>
  <si>
    <t>稼働月数</t>
    <rPh sb="0" eb="2">
      <t>カドウ</t>
    </rPh>
    <rPh sb="2" eb="4">
      <t>ツキスウ</t>
    </rPh>
    <phoneticPr fontId="5"/>
  </si>
  <si>
    <t>常勤
運転手</t>
    <rPh sb="0" eb="2">
      <t>ジョウキン</t>
    </rPh>
    <rPh sb="3" eb="6">
      <t>ウンテンシュ</t>
    </rPh>
    <phoneticPr fontId="5"/>
  </si>
  <si>
    <t xml:space="preserve">  ３．へき地医療拠点病院等から医師派遣を受けて運営しているへき地診療所は、</t>
  </si>
  <si>
    <t>導入へき地診療所数</t>
  </si>
  <si>
    <t>＝</t>
  </si>
  <si>
    <t>診療時間</t>
  </si>
  <si>
    <t>（別紙１）</t>
  </si>
  <si>
    <t>へき地医療施設運営費補助金所要額調書</t>
  </si>
  <si>
    <t xml:space="preserve">  （ 記 入 上 の 注 意 ）</t>
  </si>
  <si>
    <t>（A）</t>
  </si>
  <si>
    <t>診療収入額</t>
    <rPh sb="0" eb="2">
      <t>シンリョウ</t>
    </rPh>
    <rPh sb="2" eb="5">
      <t>シュウニュウガク</t>
    </rPh>
    <phoneticPr fontId="5"/>
  </si>
  <si>
    <t>２.実績額明細書</t>
    <rPh sb="2" eb="5">
      <t>ジッセキガク</t>
    </rPh>
    <rPh sb="5" eb="8">
      <t>メイサイショ</t>
    </rPh>
    <phoneticPr fontId="5"/>
  </si>
  <si>
    <t>及び寄附金</t>
    <rPh sb="0" eb="1">
      <t>オヨ</t>
    </rPh>
    <rPh sb="2" eb="5">
      <t>キフキン</t>
    </rPh>
    <phoneticPr fontId="5"/>
  </si>
  <si>
    <t>（２）「実施機関名」は実際に患者輸送を行う機関を「〇〇病院」等の区分に分けて記載してください。</t>
    <rPh sb="14" eb="16">
      <t>カンジャ</t>
    </rPh>
    <rPh sb="16" eb="18">
      <t>ユソウ</t>
    </rPh>
    <phoneticPr fontId="5"/>
  </si>
  <si>
    <t>（B）</t>
  </si>
  <si>
    <t xml:space="preserve">      専任者の職員基本給、職員諸手当、社会保険料の支出済額</t>
    <rPh sb="10" eb="12">
      <t>ショクイン</t>
    </rPh>
    <rPh sb="12" eb="15">
      <t>キホンキュウ</t>
    </rPh>
    <rPh sb="18" eb="19">
      <t>ショ</t>
    </rPh>
    <rPh sb="22" eb="24">
      <t>シャカイ</t>
    </rPh>
    <rPh sb="24" eb="26">
      <t>ホケン</t>
    </rPh>
    <rPh sb="26" eb="27">
      <t>リョウ</t>
    </rPh>
    <rPh sb="30" eb="31">
      <t>ズミ</t>
    </rPh>
    <phoneticPr fontId="5"/>
  </si>
  <si>
    <t>差引事業費</t>
    <rPh sb="0" eb="1">
      <t>サ</t>
    </rPh>
    <rPh sb="1" eb="2">
      <t>ヒ</t>
    </rPh>
    <rPh sb="2" eb="5">
      <t>ジギョウヒ</t>
    </rPh>
    <phoneticPr fontId="5"/>
  </si>
  <si>
    <t>病床数
（床）</t>
    <rPh sb="5" eb="6">
      <t>ショウ</t>
    </rPh>
    <phoneticPr fontId="5"/>
  </si>
  <si>
    <t>（F）</t>
  </si>
  <si>
    <t xml:space="preserve"> （A）－（B）＝（C）</t>
  </si>
  <si>
    <t>診療日数</t>
    <rPh sb="0" eb="2">
      <t>シンリョウ</t>
    </rPh>
    <rPh sb="2" eb="4">
      <t>ニッスウ</t>
    </rPh>
    <phoneticPr fontId="5"/>
  </si>
  <si>
    <t>支出予定額</t>
    <rPh sb="2" eb="4">
      <t>ヨテイ</t>
    </rPh>
    <phoneticPr fontId="5"/>
  </si>
  <si>
    <t>人口</t>
  </si>
  <si>
    <t>３．基準額算出調書</t>
    <rPh sb="2" eb="5">
      <t>キジュンガク</t>
    </rPh>
    <rPh sb="5" eb="7">
      <t>サンシュツ</t>
    </rPh>
    <rPh sb="7" eb="9">
      <t>チョウショ</t>
    </rPh>
    <phoneticPr fontId="5"/>
  </si>
  <si>
    <t>基準額</t>
    <rPh sb="0" eb="2">
      <t>キジュン</t>
    </rPh>
    <rPh sb="2" eb="3">
      <t>ガク</t>
    </rPh>
    <phoneticPr fontId="5"/>
  </si>
  <si>
    <t>令和　　年　　月　　日</t>
  </si>
  <si>
    <t>支出済額
（A)</t>
    <rPh sb="0" eb="2">
      <t>シシュツ</t>
    </rPh>
    <rPh sb="2" eb="3">
      <t>スミ</t>
    </rPh>
    <rPh sb="3" eb="4">
      <t>ガク</t>
    </rPh>
    <phoneticPr fontId="5"/>
  </si>
  <si>
    <t>（E）</t>
  </si>
  <si>
    <t>選定額</t>
    <rPh sb="0" eb="1">
      <t>セン</t>
    </rPh>
    <rPh sb="1" eb="3">
      <t>テイガク</t>
    </rPh>
    <phoneticPr fontId="5"/>
  </si>
  <si>
    <t>委託費（診療のための検査委託料）</t>
    <rPh sb="0" eb="3">
      <t>イタクヒ</t>
    </rPh>
    <rPh sb="4" eb="6">
      <t>シンリョウ</t>
    </rPh>
    <rPh sb="10" eb="12">
      <t>ケンサ</t>
    </rPh>
    <rPh sb="12" eb="15">
      <t>イタクリョウ</t>
    </rPh>
    <phoneticPr fontId="5"/>
  </si>
  <si>
    <t>補助事業者名　　</t>
    <rPh sb="0" eb="2">
      <t>ホジョ</t>
    </rPh>
    <rPh sb="2" eb="5">
      <t>ジギョウシャ</t>
    </rPh>
    <rPh sb="5" eb="6">
      <t>メイ</t>
    </rPh>
    <phoneticPr fontId="5"/>
  </si>
  <si>
    <t xml:space="preserve">      ２．「運営状況」欄は、「毎週〇曜日～〇曜日」、「毎週〇曜日」等、当該診療所の診療状況について記入してください。</t>
    <rPh sb="11" eb="13">
      <t>ジョウキョウ</t>
    </rPh>
    <rPh sb="46" eb="48">
      <t>ジョウキョウ</t>
    </rPh>
    <phoneticPr fontId="5"/>
  </si>
  <si>
    <t>　　　 ６．「備考」欄は、積雪量、冬期交通途絶期間等参考となるべきことを記入してください。</t>
    <rPh sb="7" eb="9">
      <t>ビコウ</t>
    </rPh>
    <rPh sb="10" eb="11">
      <t>ラン</t>
    </rPh>
    <phoneticPr fontId="5"/>
  </si>
  <si>
    <t>旅費（研究費に計上したものを除く。）</t>
    <rPh sb="0" eb="2">
      <t>リョヒ</t>
    </rPh>
    <rPh sb="3" eb="5">
      <t>ケンキュウ</t>
    </rPh>
    <rPh sb="5" eb="6">
      <t>ヒ</t>
    </rPh>
    <rPh sb="7" eb="9">
      <t>ケイジョウ</t>
    </rPh>
    <rPh sb="14" eb="15">
      <t>ノゾ</t>
    </rPh>
    <phoneticPr fontId="5"/>
  </si>
  <si>
    <t>診療収入額</t>
    <rPh sb="0" eb="2">
      <t>シンリョウ</t>
    </rPh>
    <rPh sb="2" eb="4">
      <t>シュウニュウ</t>
    </rPh>
    <rPh sb="4" eb="5">
      <t>ガク</t>
    </rPh>
    <phoneticPr fontId="5"/>
  </si>
  <si>
    <t>差引き増減（△）</t>
    <rPh sb="0" eb="2">
      <t>さしひき</t>
    </rPh>
    <rPh sb="3" eb="5">
      <t>ぞうげん</t>
    </rPh>
    <phoneticPr fontId="21" type="Hiragana"/>
  </si>
  <si>
    <t>又は</t>
    <rPh sb="0" eb="1">
      <t>マタ</t>
    </rPh>
    <phoneticPr fontId="5"/>
  </si>
  <si>
    <t>患者負担額</t>
    <rPh sb="0" eb="2">
      <t>カンジャ</t>
    </rPh>
    <rPh sb="2" eb="5">
      <t>フタンガク</t>
    </rPh>
    <phoneticPr fontId="5"/>
  </si>
  <si>
    <t>（G）</t>
  </si>
  <si>
    <t>情報通信機器等経費</t>
  </si>
  <si>
    <t>備品費（単価５０万円未満の備品に限る。ただし、医療費及び情報通信機器等経費に計上したものを除く。）</t>
    <rPh sb="0" eb="3">
      <t>ビヒンヒ</t>
    </rPh>
    <rPh sb="4" eb="6">
      <t>タンカ</t>
    </rPh>
    <rPh sb="8" eb="9">
      <t>マン</t>
    </rPh>
    <rPh sb="9" eb="10">
      <t>エン</t>
    </rPh>
    <rPh sb="10" eb="12">
      <t>ミマン</t>
    </rPh>
    <rPh sb="13" eb="15">
      <t>ビヒン</t>
    </rPh>
    <rPh sb="16" eb="17">
      <t>カギ</t>
    </rPh>
    <rPh sb="23" eb="25">
      <t>イリョウ</t>
    </rPh>
    <rPh sb="25" eb="26">
      <t>ヒ</t>
    </rPh>
    <rPh sb="26" eb="27">
      <t>オヨ</t>
    </rPh>
    <rPh sb="35" eb="37">
      <t>ケイヒ</t>
    </rPh>
    <rPh sb="38" eb="40">
      <t>ケイジョウ</t>
    </rPh>
    <rPh sb="45" eb="46">
      <t>ノゾ</t>
    </rPh>
    <phoneticPr fontId="25"/>
  </si>
  <si>
    <t>差引不足額</t>
    <rPh sb="0" eb="2">
      <t>サシヒキ</t>
    </rPh>
    <rPh sb="2" eb="4">
      <t>ブソク</t>
    </rPh>
    <rPh sb="4" eb="5">
      <t>ガク</t>
    </rPh>
    <phoneticPr fontId="5"/>
  </si>
  <si>
    <t>補助基本額</t>
    <rPh sb="0" eb="2">
      <t>ホジョ</t>
    </rPh>
    <rPh sb="2" eb="5">
      <t>キホンガク</t>
    </rPh>
    <phoneticPr fontId="5"/>
  </si>
  <si>
    <t>補助金所要額</t>
    <rPh sb="0" eb="3">
      <t>ホジョキン</t>
    </rPh>
    <phoneticPr fontId="5"/>
  </si>
  <si>
    <t>（I）×補助率</t>
    <rPh sb="4" eb="7">
      <t>ホジョリツ</t>
    </rPh>
    <phoneticPr fontId="5"/>
  </si>
  <si>
    <t xml:space="preserve">  （J）</t>
  </si>
  <si>
    <t>（別紙３）</t>
    <rPh sb="1" eb="3">
      <t>ベッシ</t>
    </rPh>
    <phoneticPr fontId="5"/>
  </si>
  <si>
    <t>へき地診療所運営事業</t>
  </si>
  <si>
    <t>年間実施
日数</t>
    <rPh sb="0" eb="2">
      <t>ネンカン</t>
    </rPh>
    <rPh sb="5" eb="7">
      <t>ニッスウ</t>
    </rPh>
    <phoneticPr fontId="5"/>
  </si>
  <si>
    <t>差引過不足額</t>
    <rPh sb="0" eb="2">
      <t>サシヒキ</t>
    </rPh>
    <rPh sb="2" eb="5">
      <t>カブソク</t>
    </rPh>
    <rPh sb="5" eb="6">
      <t>ガク</t>
    </rPh>
    <phoneticPr fontId="5"/>
  </si>
  <si>
    <t xml:space="preserve"> 施設名</t>
  </si>
  <si>
    <t>（注）１．「診療科名」及び「診療時間」欄は、標ぼう診療科名及び診療時間を記入してください。</t>
  </si>
  <si>
    <t xml:space="preserve">      比 較 し て 少 な い 方 の 額 を 記 入 し て く だ さ い。　へ き 地 医 療 拠 点 病 院 運 営 事 業 に つ い て は 、 「  差 引  事  業  費  (  C  )  」  と  「 選 定 額 （ Ｆ ）」 と を 比 較 し て 少 な い 方 の 額 を 記 入 し て く だ さ い。</t>
  </si>
  <si>
    <t>距離</t>
    <rPh sb="0" eb="2">
      <t>キョリ</t>
    </rPh>
    <phoneticPr fontId="5"/>
  </si>
  <si>
    <r>
      <t xml:space="preserve">      ３．「診療予定日数」欄は、運営計画に基づく当該年度の診療予定延日数</t>
    </r>
    <r>
      <rPr>
        <sz val="11"/>
        <color theme="1"/>
        <rFont val="ＭＳ Ｐゴシック"/>
      </rPr>
      <t>（０．５日単位）を記入してください。</t>
    </r>
    <rPh sb="43" eb="44">
      <t>ニチ</t>
    </rPh>
    <rPh sb="44" eb="46">
      <t>タンイ</t>
    </rPh>
    <phoneticPr fontId="5"/>
  </si>
  <si>
    <t>備品費（医学用図書雑誌、単価５０万未満の研究用備品に限る）</t>
    <rPh sb="0" eb="3">
      <t>ビヒンヒ</t>
    </rPh>
    <rPh sb="4" eb="7">
      <t>イガクヨウ</t>
    </rPh>
    <rPh sb="7" eb="9">
      <t>トショ</t>
    </rPh>
    <rPh sb="9" eb="11">
      <t>ザッシ</t>
    </rPh>
    <rPh sb="12" eb="14">
      <t>タンカ</t>
    </rPh>
    <rPh sb="16" eb="17">
      <t>マン</t>
    </rPh>
    <rPh sb="17" eb="19">
      <t>ミマン</t>
    </rPh>
    <rPh sb="20" eb="23">
      <t>ケンキュウヨウ</t>
    </rPh>
    <rPh sb="23" eb="25">
      <t>ビヒン</t>
    </rPh>
    <rPh sb="26" eb="27">
      <t>カギ</t>
    </rPh>
    <phoneticPr fontId="5"/>
  </si>
  <si>
    <t xml:space="preserve">      ４．「医師の確保状況」欄は、医師確保の現状又は、予定について「常勤医師〇人」、「非常勤医師〇人（週〇日〇〇病院より）」、</t>
  </si>
  <si>
    <t>支出済額</t>
    <rPh sb="0" eb="2">
      <t>シシュツ</t>
    </rPh>
    <rPh sb="2" eb="3">
      <t>スミ</t>
    </rPh>
    <rPh sb="3" eb="4">
      <t>ガク</t>
    </rPh>
    <phoneticPr fontId="5"/>
  </si>
  <si>
    <t xml:space="preserve">  １．「区分」欄は、該当の名称がない場合は、内容を検討し、補助対象と類似しているときは、具体的に〇〇費</t>
  </si>
  <si>
    <t>開設者</t>
  </si>
  <si>
    <t>平日</t>
  </si>
  <si>
    <t>運営計画</t>
  </si>
  <si>
    <t>医師の確保状況</t>
  </si>
  <si>
    <t>市町村名（診療所名）　　　　　　　　　　</t>
    <rPh sb="0" eb="4">
      <t>シチョウソンメイ</t>
    </rPh>
    <rPh sb="5" eb="8">
      <t>シンリョウショ</t>
    </rPh>
    <rPh sb="8" eb="9">
      <t>メイ</t>
    </rPh>
    <phoneticPr fontId="5"/>
  </si>
  <si>
    <t>１　委託契約により実施する場合は、契約書の写し及び契約金額の算出内訳が分かる資料を添付してください。</t>
    <rPh sb="2" eb="4">
      <t>イタク</t>
    </rPh>
    <rPh sb="4" eb="6">
      <t>ケイヤク</t>
    </rPh>
    <rPh sb="9" eb="11">
      <t>ジッシ</t>
    </rPh>
    <rPh sb="13" eb="15">
      <t>バアイ</t>
    </rPh>
    <rPh sb="17" eb="20">
      <t>ケイヤクショ</t>
    </rPh>
    <rPh sb="21" eb="22">
      <t>ウツ</t>
    </rPh>
    <rPh sb="23" eb="24">
      <t>オヨ</t>
    </rPh>
    <rPh sb="25" eb="27">
      <t>ケイヤク</t>
    </rPh>
    <rPh sb="27" eb="29">
      <t>キンガク</t>
    </rPh>
    <rPh sb="30" eb="32">
      <t>サンシュツ</t>
    </rPh>
    <rPh sb="32" eb="34">
      <t>ウチワケ</t>
    </rPh>
    <rPh sb="35" eb="36">
      <t>ワ</t>
    </rPh>
    <rPh sb="38" eb="40">
      <t>シリョウ</t>
    </rPh>
    <rPh sb="41" eb="43">
      <t>テンプ</t>
    </rPh>
    <phoneticPr fontId="5"/>
  </si>
  <si>
    <t>前年度における診療収入額</t>
  </si>
  <si>
    <t>　　ただし、導入初年度にあっては45,450円を加算する。</t>
  </si>
  <si>
    <t>ア．診療日数１～129日</t>
  </si>
  <si>
    <t>　用務員</t>
  </si>
  <si>
    <t>職員諸手当</t>
    <rPh sb="0" eb="2">
      <t>ショクイン</t>
    </rPh>
    <rPh sb="2" eb="5">
      <t>ショテアテ</t>
    </rPh>
    <phoneticPr fontId="5"/>
  </si>
  <si>
    <t>旅費（研究旅費、学会出席旅費及び調査研究旅費）</t>
    <rPh sb="0" eb="2">
      <t>リョヒ</t>
    </rPh>
    <rPh sb="3" eb="5">
      <t>ケンキュウ</t>
    </rPh>
    <rPh sb="5" eb="7">
      <t>リョヒ</t>
    </rPh>
    <rPh sb="8" eb="10">
      <t>ガッカイ</t>
    </rPh>
    <rPh sb="10" eb="12">
      <t>シュッセキ</t>
    </rPh>
    <rPh sb="12" eb="14">
      <t>リョヒ</t>
    </rPh>
    <rPh sb="14" eb="15">
      <t>オヨ</t>
    </rPh>
    <rPh sb="16" eb="18">
      <t>チョウサ</t>
    </rPh>
    <rPh sb="18" eb="20">
      <t>ケンキュウ</t>
    </rPh>
    <rPh sb="20" eb="22">
      <t>リョヒ</t>
    </rPh>
    <phoneticPr fontId="5"/>
  </si>
  <si>
    <t>備品費（単価５０万未満の医療用に限る。）</t>
    <rPh sb="0" eb="3">
      <t>ビヒンヒ</t>
    </rPh>
    <rPh sb="4" eb="6">
      <t>タンカ</t>
    </rPh>
    <rPh sb="8" eb="9">
      <t>マン</t>
    </rPh>
    <rPh sb="9" eb="11">
      <t>ミマン</t>
    </rPh>
    <rPh sb="12" eb="15">
      <t>イリョウヨウ</t>
    </rPh>
    <rPh sb="16" eb="17">
      <t>カギ</t>
    </rPh>
    <phoneticPr fontId="5"/>
  </si>
  <si>
    <t>委託費（診療のための検査委託料）</t>
    <rPh sb="0" eb="3">
      <t>イタクヒ</t>
    </rPh>
    <rPh sb="4" eb="6">
      <t>シンリョウ</t>
    </rPh>
    <rPh sb="10" eb="12">
      <t>ケンサ</t>
    </rPh>
    <rPh sb="12" eb="14">
      <t>イタク</t>
    </rPh>
    <rPh sb="14" eb="15">
      <t>リョウ</t>
    </rPh>
    <phoneticPr fontId="5"/>
  </si>
  <si>
    <t>備品費（単価５０万円未満の庁用器具に限る。）</t>
    <rPh sb="0" eb="3">
      <t>ビヒンヒ</t>
    </rPh>
    <rPh sb="4" eb="6">
      <t>タンカ</t>
    </rPh>
    <rPh sb="8" eb="10">
      <t>マンエン</t>
    </rPh>
    <rPh sb="10" eb="12">
      <t>ミマン</t>
    </rPh>
    <rPh sb="13" eb="14">
      <t>チョウ</t>
    </rPh>
    <rPh sb="14" eb="15">
      <t>ヨウ</t>
    </rPh>
    <rPh sb="15" eb="17">
      <t>キグ</t>
    </rPh>
    <rPh sb="18" eb="19">
      <t>カギ</t>
    </rPh>
    <phoneticPr fontId="5"/>
  </si>
  <si>
    <t>基準額
（B）</t>
    <rPh sb="0" eb="3">
      <t>キジュンガク</t>
    </rPh>
    <phoneticPr fontId="24"/>
  </si>
  <si>
    <r>
      <t>選定額
〔</t>
    </r>
    <r>
      <rPr>
        <sz val="8"/>
        <color auto="1"/>
        <rFont val="ＭＳ Ｐゴシック"/>
      </rPr>
      <t>（A)又は（B)のいずれか少ない方の額</t>
    </r>
    <r>
      <rPr>
        <sz val="11"/>
        <color auto="1"/>
        <rFont val="ＭＳ Ｐゴシック"/>
      </rPr>
      <t>〕</t>
    </r>
    <rPh sb="0" eb="2">
      <t>センテイ</t>
    </rPh>
    <rPh sb="2" eb="3">
      <t>ガク</t>
    </rPh>
    <rPh sb="8" eb="9">
      <t>マタ</t>
    </rPh>
    <rPh sb="18" eb="19">
      <t>スク</t>
    </rPh>
    <rPh sb="21" eb="22">
      <t>ホウ</t>
    </rPh>
    <rPh sb="23" eb="24">
      <t>ガク</t>
    </rPh>
    <phoneticPr fontId="24"/>
  </si>
  <si>
    <t>　　　6,200,000円＋(71,000円×実診療日数)</t>
  </si>
  <si>
    <t>イ．診療日数130～259日</t>
  </si>
  <si>
    <t>基準額</t>
    <rPh sb="0" eb="3">
      <t>キジュンガク</t>
    </rPh>
    <phoneticPr fontId="24"/>
  </si>
  <si>
    <t>ウ．診療日数260日以上</t>
  </si>
  <si>
    <t>　　　6,200,000円＋(87,000円×実診療日数)</t>
  </si>
  <si>
    <t>　　　25,000円×訪問看護日数</t>
  </si>
  <si>
    <t>運転手等の状況</t>
    <rPh sb="0" eb="3">
      <t>ウンテンシュ</t>
    </rPh>
    <rPh sb="3" eb="4">
      <t>トウ</t>
    </rPh>
    <rPh sb="5" eb="7">
      <t>ジョウキョウ</t>
    </rPh>
    <phoneticPr fontId="5"/>
  </si>
  <si>
    <t>１箇所当たり</t>
    <rPh sb="1" eb="2">
      <t>カ</t>
    </rPh>
    <phoneticPr fontId="5"/>
  </si>
  <si>
    <t>(１）ファクシミリ</t>
  </si>
  <si>
    <t>　　297,430円×稼動月数</t>
  </si>
  <si>
    <t>診療日数260日以上</t>
  </si>
  <si>
    <t>＋（</t>
  </si>
  <si>
    <t>実診療日数</t>
    <rPh sb="0" eb="1">
      <t>ジツ</t>
    </rPh>
    <rPh sb="1" eb="3">
      <t>シンリョウ</t>
    </rPh>
    <rPh sb="3" eb="5">
      <t>ニッスウ</t>
    </rPh>
    <phoneticPr fontId="5"/>
  </si>
  <si>
    <t>（補助事業者名　　　　　　　　　　　　　　）</t>
    <rPh sb="1" eb="3">
      <t>ホジョ</t>
    </rPh>
    <rPh sb="3" eb="6">
      <t>ジギョウシャ</t>
    </rPh>
    <rPh sb="6" eb="7">
      <t>メイ</t>
    </rPh>
    <phoneticPr fontId="5"/>
  </si>
  <si>
    <t>導入年度</t>
    <rPh sb="0" eb="2">
      <t>ドウニュウ</t>
    </rPh>
    <rPh sb="2" eb="4">
      <t>ネンド</t>
    </rPh>
    <phoneticPr fontId="5"/>
  </si>
  <si>
    <t>（５）「人口」欄は当該地区の最近のものを記載してください。（複数地区を対象としている場合はその合計数を記載してください。）</t>
    <rPh sb="30" eb="32">
      <t>フクスウ</t>
    </rPh>
    <rPh sb="32" eb="34">
      <t>チク</t>
    </rPh>
    <rPh sb="35" eb="37">
      <t>タイショウ</t>
    </rPh>
    <rPh sb="42" eb="44">
      <t>バアイ</t>
    </rPh>
    <rPh sb="47" eb="50">
      <t>ゴウケイスウ</t>
    </rPh>
    <rPh sb="51" eb="53">
      <t>キサイ</t>
    </rPh>
    <phoneticPr fontId="5"/>
  </si>
  <si>
    <t>）</t>
  </si>
  <si>
    <t>種別</t>
    <rPh sb="0" eb="2">
      <t>シュベツ</t>
    </rPh>
    <phoneticPr fontId="5"/>
  </si>
  <si>
    <t>分</t>
    <rPh sb="0" eb="1">
      <t>フン</t>
    </rPh>
    <phoneticPr fontId="5"/>
  </si>
  <si>
    <t>（注）ヘき地患者輸送を行う地区及び周辺の医療機関の所在地を明示した地図を添付してください。</t>
    <rPh sb="6" eb="8">
      <t>カンジャ</t>
    </rPh>
    <rPh sb="8" eb="10">
      <t>ユソウ</t>
    </rPh>
    <phoneticPr fontId="5"/>
  </si>
  <si>
    <t>（２）歳出の部</t>
    <rPh sb="3" eb="5">
      <t>さいしゅつ</t>
    </rPh>
    <rPh sb="6" eb="7">
      <t>ぶ</t>
    </rPh>
    <phoneticPr fontId="21" type="Hiragana"/>
  </si>
  <si>
    <t>（記載上の注意）</t>
  </si>
  <si>
    <t xml:space="preserve">        ２．「派遣状況」欄は、当該へき地診療所に対する医師等の派遣の延日数を職種ごとに四・半期別に記入してください。</t>
    <rPh sb="13" eb="15">
      <t>ジョウキョウ</t>
    </rPh>
    <phoneticPr fontId="5"/>
  </si>
  <si>
    <t>（４）「患者輸送地区」は、患者輸送を行う無医地区等を記載してください。なお、複数地区を対象に患者輸送を行う場合は、該当する地区を１地区のみ記載し、残りは</t>
    <rPh sb="4" eb="6">
      <t>カンジャ</t>
    </rPh>
    <rPh sb="6" eb="8">
      <t>ユソウ</t>
    </rPh>
    <rPh sb="13" eb="15">
      <t>カンジャ</t>
    </rPh>
    <rPh sb="15" eb="17">
      <t>ユソウ</t>
    </rPh>
    <rPh sb="20" eb="21">
      <t>ム</t>
    </rPh>
    <rPh sb="22" eb="24">
      <t>チク</t>
    </rPh>
    <rPh sb="24" eb="25">
      <t>トウ</t>
    </rPh>
    <phoneticPr fontId="5"/>
  </si>
  <si>
    <t>　　 「他○地区」と地区数を記載してください。</t>
    <rPh sb="10" eb="12">
      <t>チク</t>
    </rPh>
    <rPh sb="12" eb="13">
      <t>カズ</t>
    </rPh>
    <phoneticPr fontId="5"/>
  </si>
  <si>
    <t xml:space="preserve">                                     　　円</t>
    <rPh sb="39" eb="40">
      <t>えん</t>
    </rPh>
    <phoneticPr fontId="21" type="Hiragana"/>
  </si>
  <si>
    <t>（６）「年間実施予定日数」欄は、当該地区への患者輸送の予定日数を当該年度分について記載することとし、１日あたりの運行本数を上段（　）書きで記載してくだ</t>
    <rPh sb="4" eb="6">
      <t>ネンカン</t>
    </rPh>
    <rPh sb="10" eb="12">
      <t>ニッスウ</t>
    </rPh>
    <rPh sb="22" eb="24">
      <t>カンジャ</t>
    </rPh>
    <rPh sb="24" eb="26">
      <t>ユソウ</t>
    </rPh>
    <rPh sb="29" eb="30">
      <t>ヒ</t>
    </rPh>
    <rPh sb="51" eb="52">
      <t>ヒ</t>
    </rPh>
    <rPh sb="56" eb="58">
      <t>ウンコウ</t>
    </rPh>
    <rPh sb="58" eb="60">
      <t>ホンスウ</t>
    </rPh>
    <rPh sb="61" eb="62">
      <t>ウエ</t>
    </rPh>
    <rPh sb="62" eb="63">
      <t>ダン</t>
    </rPh>
    <rPh sb="66" eb="67">
      <t>カ</t>
    </rPh>
    <rPh sb="69" eb="71">
      <t>キサイ</t>
    </rPh>
    <phoneticPr fontId="5"/>
  </si>
  <si>
    <t>　　さい。</t>
  </si>
  <si>
    <t>（７）「最寄医療機関の状況」欄は、当該地区における最寄り医療機関への距離、通常の交通機関を利用した場合の所要時間を記載してください。</t>
    <rPh sb="4" eb="6">
      <t>モヨ</t>
    </rPh>
    <rPh sb="6" eb="8">
      <t>イリョウ</t>
    </rPh>
    <rPh sb="8" eb="10">
      <t>キカン</t>
    </rPh>
    <rPh sb="11" eb="13">
      <t>ジョウキョウ</t>
    </rPh>
    <rPh sb="17" eb="19">
      <t>トウガイ</t>
    </rPh>
    <rPh sb="19" eb="21">
      <t>チク</t>
    </rPh>
    <rPh sb="25" eb="27">
      <t>モヨ</t>
    </rPh>
    <rPh sb="28" eb="30">
      <t>イリョウ</t>
    </rPh>
    <rPh sb="30" eb="32">
      <t>キカン</t>
    </rPh>
    <rPh sb="34" eb="36">
      <t>キョリ</t>
    </rPh>
    <rPh sb="37" eb="39">
      <t>ツウジョウ</t>
    </rPh>
    <rPh sb="40" eb="42">
      <t>コウツウ</t>
    </rPh>
    <rPh sb="42" eb="44">
      <t>キカン</t>
    </rPh>
    <rPh sb="45" eb="47">
      <t>リヨウ</t>
    </rPh>
    <rPh sb="49" eb="51">
      <t>バアイ</t>
    </rPh>
    <rPh sb="52" eb="54">
      <t>ショヨウ</t>
    </rPh>
    <rPh sb="54" eb="56">
      <t>ジカン</t>
    </rPh>
    <phoneticPr fontId="5"/>
  </si>
  <si>
    <t>（８）「運転手等の状況」欄は、患者輸送に従事する人数を記載してください。</t>
    <rPh sb="4" eb="7">
      <t>ウンテンシュ</t>
    </rPh>
    <rPh sb="7" eb="8">
      <t>トウ</t>
    </rPh>
    <rPh sb="9" eb="11">
      <t>ジョウキョウ</t>
    </rPh>
    <rPh sb="12" eb="13">
      <t>ラン</t>
    </rPh>
    <rPh sb="15" eb="17">
      <t>カンジャ</t>
    </rPh>
    <rPh sb="17" eb="19">
      <t>ユソウ</t>
    </rPh>
    <rPh sb="20" eb="22">
      <t>ジュウジ</t>
    </rPh>
    <rPh sb="24" eb="26">
      <t>ニンズウ</t>
    </rPh>
    <rPh sb="27" eb="29">
      <t>キサイ</t>
    </rPh>
    <phoneticPr fontId="5"/>
  </si>
  <si>
    <t>実施機関名</t>
  </si>
  <si>
    <t>実施方法</t>
  </si>
  <si>
    <t>患者輸送地区</t>
    <rPh sb="0" eb="2">
      <t>カンジャ</t>
    </rPh>
    <rPh sb="2" eb="4">
      <t>ユソウ</t>
    </rPh>
    <rPh sb="4" eb="6">
      <t>チク</t>
    </rPh>
    <phoneticPr fontId="5"/>
  </si>
  <si>
    <t>市町村名</t>
  </si>
  <si>
    <t>地区名</t>
  </si>
  <si>
    <t>最寄医療機関の状況</t>
    <rPh sb="0" eb="2">
      <t>モヨ</t>
    </rPh>
    <rPh sb="2" eb="4">
      <t>イリョウ</t>
    </rPh>
    <rPh sb="4" eb="6">
      <t>キカン</t>
    </rPh>
    <rPh sb="7" eb="9">
      <t>ジョウキョウ</t>
    </rPh>
    <phoneticPr fontId="5"/>
  </si>
  <si>
    <t>km</t>
  </si>
  <si>
    <t>歳入歳出予算（見込み）書（抄本）</t>
    <rPh sb="0" eb="2">
      <t>さいにゅう</t>
    </rPh>
    <rPh sb="2" eb="4">
      <t>さいしゅつ</t>
    </rPh>
    <rPh sb="4" eb="6">
      <t>よさん</t>
    </rPh>
    <rPh sb="7" eb="9">
      <t>みこみ</t>
    </rPh>
    <rPh sb="11" eb="12">
      <t>しょ</t>
    </rPh>
    <rPh sb="13" eb="15">
      <t>しょうほん</t>
    </rPh>
    <phoneticPr fontId="21" type="Hiragana"/>
  </si>
  <si>
    <t>歳入歳出決算（見込み）書（抄本）</t>
    <rPh sb="0" eb="2">
      <t>さいにゅう</t>
    </rPh>
    <rPh sb="2" eb="4">
      <t>さいしゅつ</t>
    </rPh>
    <rPh sb="4" eb="6">
      <t>けっさん</t>
    </rPh>
    <rPh sb="7" eb="9">
      <t>みこみ</t>
    </rPh>
    <rPh sb="11" eb="12">
      <t>しょ</t>
    </rPh>
    <rPh sb="13" eb="15">
      <t>しょうほん</t>
    </rPh>
    <phoneticPr fontId="21" type="Hiragana"/>
  </si>
  <si>
    <t>支出予定額</t>
    <rPh sb="0" eb="2">
      <t>シシュツ</t>
    </rPh>
    <rPh sb="2" eb="5">
      <t>ヨテイガク</t>
    </rPh>
    <phoneticPr fontId="5"/>
  </si>
  <si>
    <t>所要時間</t>
    <rPh sb="0" eb="2">
      <t>ショヨウ</t>
    </rPh>
    <rPh sb="2" eb="4">
      <t>ジカン</t>
    </rPh>
    <phoneticPr fontId="5"/>
  </si>
  <si>
    <t>非常勤
運転手</t>
    <rPh sb="0" eb="3">
      <t>ヒジョウキン</t>
    </rPh>
    <rPh sb="4" eb="7">
      <t>ウンテンシュ</t>
    </rPh>
    <phoneticPr fontId="5"/>
  </si>
  <si>
    <t>４　「収入見込額」欄は、当該年度分の収入見込額を計上し、その算出内訳を具体的に明らかにしてください。</t>
    <rPh sb="3" eb="5">
      <t>シュウニュウ</t>
    </rPh>
    <rPh sb="5" eb="7">
      <t>ミコミ</t>
    </rPh>
    <rPh sb="7" eb="8">
      <t>ガク</t>
    </rPh>
    <rPh sb="9" eb="10">
      <t>ラン</t>
    </rPh>
    <rPh sb="12" eb="14">
      <t>トウガイ</t>
    </rPh>
    <rPh sb="14" eb="17">
      <t>ネンドブン</t>
    </rPh>
    <rPh sb="18" eb="20">
      <t>シュウニュウ</t>
    </rPh>
    <rPh sb="20" eb="23">
      <t>ミコミガク</t>
    </rPh>
    <rPh sb="24" eb="26">
      <t>ケイジョウ</t>
    </rPh>
    <rPh sb="30" eb="32">
      <t>サンシュツ</t>
    </rPh>
    <rPh sb="32" eb="34">
      <t>ウチワケ</t>
    </rPh>
    <rPh sb="35" eb="38">
      <t>グタイテキ</t>
    </rPh>
    <rPh sb="39" eb="40">
      <t>アキ</t>
    </rPh>
    <phoneticPr fontId="5"/>
  </si>
  <si>
    <t>補助者等</t>
    <rPh sb="0" eb="2">
      <t>ホジョ</t>
    </rPh>
    <rPh sb="2" eb="3">
      <t>モノ</t>
    </rPh>
    <rPh sb="3" eb="4">
      <t>トウ</t>
    </rPh>
    <phoneticPr fontId="5"/>
  </si>
  <si>
    <t>２．所要額明細書</t>
  </si>
  <si>
    <t>（３）へき地診療所等・特例措置許可病院代診医等派遣状況</t>
  </si>
  <si>
    <t>雑役務費（修繕料）</t>
    <rPh sb="0" eb="1">
      <t>ザツ</t>
    </rPh>
    <rPh sb="1" eb="3">
      <t>エキム</t>
    </rPh>
    <rPh sb="3" eb="4">
      <t>ヒ</t>
    </rPh>
    <rPh sb="5" eb="7">
      <t>シュウゼン</t>
    </rPh>
    <rPh sb="7" eb="8">
      <t>リョウ</t>
    </rPh>
    <phoneticPr fontId="5"/>
  </si>
  <si>
    <t>（記入上の注意事項）</t>
    <rPh sb="1" eb="2">
      <t>キ</t>
    </rPh>
    <rPh sb="2" eb="3">
      <t>イリ</t>
    </rPh>
    <rPh sb="3" eb="4">
      <t>ジョウ</t>
    </rPh>
    <rPh sb="5" eb="7">
      <t>チュウイ</t>
    </rPh>
    <rPh sb="7" eb="9">
      <t>ジコウ</t>
    </rPh>
    <phoneticPr fontId="5"/>
  </si>
  <si>
    <t>１　委託契約により実施する場合は、契約予定金額の算出内訳が分かる資料を添付してください。</t>
    <rPh sb="24" eb="26">
      <t>サンシュツ</t>
    </rPh>
    <rPh sb="26" eb="28">
      <t>ウチワケ</t>
    </rPh>
    <rPh sb="29" eb="30">
      <t>ワ</t>
    </rPh>
    <phoneticPr fontId="5"/>
  </si>
  <si>
    <t>２　「支出予定額」欄は、当該年度分の支出予定額を計上し、その算出内訳を具体的に明らかにしてください。</t>
    <rPh sb="3" eb="5">
      <t>シシュツ</t>
    </rPh>
    <rPh sb="5" eb="8">
      <t>ヨテイガク</t>
    </rPh>
    <rPh sb="9" eb="10">
      <t>ラン</t>
    </rPh>
    <rPh sb="12" eb="14">
      <t>トウガイ</t>
    </rPh>
    <rPh sb="14" eb="17">
      <t>ネンドブン</t>
    </rPh>
    <rPh sb="18" eb="20">
      <t>シシュツ</t>
    </rPh>
    <rPh sb="20" eb="23">
      <t>ヨテイガク</t>
    </rPh>
    <rPh sb="24" eb="26">
      <t>ケイジョウ</t>
    </rPh>
    <rPh sb="30" eb="32">
      <t>サンシュツ</t>
    </rPh>
    <rPh sb="32" eb="34">
      <t>ウチワケ</t>
    </rPh>
    <rPh sb="35" eb="38">
      <t>グタイテキ</t>
    </rPh>
    <rPh sb="39" eb="40">
      <t>アキ</t>
    </rPh>
    <phoneticPr fontId="5"/>
  </si>
  <si>
    <t>３　「その他」欄は補助対象以外の経費を計上してください。</t>
    <rPh sb="5" eb="6">
      <t>タ</t>
    </rPh>
    <rPh sb="7" eb="8">
      <t>ラン</t>
    </rPh>
    <rPh sb="9" eb="11">
      <t>ホジョ</t>
    </rPh>
    <rPh sb="11" eb="13">
      <t>タイショウ</t>
    </rPh>
    <rPh sb="13" eb="15">
      <t>イガイ</t>
    </rPh>
    <rPh sb="16" eb="18">
      <t>ケイヒ</t>
    </rPh>
    <rPh sb="19" eb="21">
      <t>ケイジョウ</t>
    </rPh>
    <phoneticPr fontId="5"/>
  </si>
  <si>
    <t>予算額</t>
    <rPh sb="0" eb="3">
      <t>よさんがく</t>
    </rPh>
    <phoneticPr fontId="21" type="Hiragana"/>
  </si>
  <si>
    <t>（１）へき地診療所等医師等派遣計画</t>
  </si>
  <si>
    <t>借料及び損料（情報通信機器等経費に計上したものを除く。）</t>
    <rPh sb="0" eb="2">
      <t>シャクリョウ</t>
    </rPh>
    <rPh sb="2" eb="3">
      <t>オヨ</t>
    </rPh>
    <rPh sb="4" eb="6">
      <t>ソンリョウ</t>
    </rPh>
    <rPh sb="14" eb="16">
      <t>ケイヒ</t>
    </rPh>
    <rPh sb="17" eb="19">
      <t>ケイジョウ</t>
    </rPh>
    <rPh sb="24" eb="25">
      <t>ノゾ</t>
    </rPh>
    <phoneticPr fontId="5"/>
  </si>
  <si>
    <t>材料費（医学研究用材料）</t>
    <rPh sb="0" eb="2">
      <t>ザイリョウ</t>
    </rPh>
    <rPh sb="2" eb="3">
      <t>ヒ</t>
    </rPh>
    <rPh sb="3" eb="4">
      <t>ショウヒ</t>
    </rPh>
    <rPh sb="4" eb="6">
      <t>イガク</t>
    </rPh>
    <rPh sb="6" eb="9">
      <t>ケンキュウヨウ</t>
    </rPh>
    <rPh sb="9" eb="11">
      <t>ザイリョウ</t>
    </rPh>
    <phoneticPr fontId="25"/>
  </si>
  <si>
    <t>（２）へき地診療所等代診医等派遣計画</t>
  </si>
  <si>
    <t>・その他</t>
    <rPh sb="3" eb="4">
      <t>ホカ</t>
    </rPh>
    <phoneticPr fontId="5"/>
  </si>
  <si>
    <t xml:space="preserve">  ２．「支出予定額」欄は、当該年度分の支出予定額を計上し、その算出基礎を具体的に明らかにしてください。</t>
    <rPh sb="11" eb="12">
      <t>ラン</t>
    </rPh>
    <phoneticPr fontId="5"/>
  </si>
  <si>
    <t>事業者名：</t>
  </si>
  <si>
    <t>選定額</t>
    <rPh sb="0" eb="2">
      <t>センテイ</t>
    </rPh>
    <rPh sb="2" eb="3">
      <t>ガク</t>
    </rPh>
    <phoneticPr fontId="24"/>
  </si>
  <si>
    <t>へき地医療施設運営費補助金所要額精算書</t>
    <rPh sb="16" eb="19">
      <t>セイサンショ</t>
    </rPh>
    <phoneticPr fontId="5"/>
  </si>
  <si>
    <t>（注）ヘき地患者輸送を行った地区及び周辺の医療機関の所在地を明示した地図を添付してください。</t>
    <rPh sb="6" eb="8">
      <t>カンジャ</t>
    </rPh>
    <rPh sb="8" eb="10">
      <t>ユソウ</t>
    </rPh>
    <phoneticPr fontId="5"/>
  </si>
  <si>
    <t>（別紙６）</t>
  </si>
  <si>
    <t>支出済額</t>
    <rPh sb="2" eb="3">
      <t>ズ</t>
    </rPh>
    <phoneticPr fontId="5"/>
  </si>
  <si>
    <t>補助金交付</t>
    <rPh sb="0" eb="3">
      <t>ホジョキン</t>
    </rPh>
    <rPh sb="3" eb="5">
      <t>コウフ</t>
    </rPh>
    <phoneticPr fontId="5"/>
  </si>
  <si>
    <t>決定額</t>
    <rPh sb="0" eb="3">
      <t>ケッテイガク</t>
    </rPh>
    <phoneticPr fontId="5"/>
  </si>
  <si>
    <t>（K）</t>
  </si>
  <si>
    <t>　　　患 者 負 担 額 を 記 入 し て く だ さ い 。へ き 地 医 療 拠 点 病 院 運 営 事 業 に つ い て は 記 入 不 要 で す 。</t>
    <rPh sb="36" eb="37">
      <t>チ</t>
    </rPh>
    <rPh sb="38" eb="39">
      <t>イ</t>
    </rPh>
    <rPh sb="40" eb="41">
      <t>リョウ</t>
    </rPh>
    <rPh sb="42" eb="43">
      <t>ヨリドコロ</t>
    </rPh>
    <rPh sb="44" eb="45">
      <t>テン</t>
    </rPh>
    <rPh sb="46" eb="47">
      <t>ヤマイ</t>
    </rPh>
    <rPh sb="48" eb="49">
      <t>イン</t>
    </rPh>
    <rPh sb="50" eb="51">
      <t>ウン</t>
    </rPh>
    <rPh sb="52" eb="53">
      <t>エイ</t>
    </rPh>
    <rPh sb="54" eb="55">
      <t>コト</t>
    </rPh>
    <rPh sb="56" eb="57">
      <t>ゴウ</t>
    </rPh>
    <rPh sb="68" eb="69">
      <t>キ</t>
    </rPh>
    <rPh sb="70" eb="71">
      <t>イリ</t>
    </rPh>
    <rPh sb="72" eb="73">
      <t>フ</t>
    </rPh>
    <rPh sb="74" eb="75">
      <t>ヨウ</t>
    </rPh>
    <phoneticPr fontId="5"/>
  </si>
  <si>
    <t>（１）へき地診療所等医師等派遣実績</t>
    <rPh sb="15" eb="17">
      <t>ジッセキ</t>
    </rPh>
    <phoneticPr fontId="5"/>
  </si>
  <si>
    <t>（別紙７）</t>
    <rPh sb="1" eb="3">
      <t>ベッシ</t>
    </rPh>
    <phoneticPr fontId="5"/>
  </si>
  <si>
    <t>参考様式</t>
    <rPh sb="0" eb="2">
      <t>さんこう</t>
    </rPh>
    <rPh sb="2" eb="4">
      <t>ようしき</t>
    </rPh>
    <phoneticPr fontId="21" type="Hiragana"/>
  </si>
  <si>
    <t>１．事業実績報告書</t>
    <rPh sb="2" eb="4">
      <t>ジギョウ</t>
    </rPh>
    <rPh sb="4" eb="6">
      <t>ジッセキ</t>
    </rPh>
    <rPh sb="6" eb="9">
      <t>ホウコクショ</t>
    </rPh>
    <phoneticPr fontId="5"/>
  </si>
  <si>
    <t xml:space="preserve">（１）無医地区及び巡回診療実施状況                                                                                                                             </t>
    <rPh sb="15" eb="17">
      <t>ジョウキョウ</t>
    </rPh>
    <phoneticPr fontId="5"/>
  </si>
  <si>
    <t>　　　　　　及び「巡回診療実施回数」を対応させて記入してください。</t>
  </si>
  <si>
    <t>　　当該医師派遣に要する経費を「委託費」に記入し、その契約書の写しを添付してください。</t>
    <rPh sb="18" eb="19">
      <t>ヒ</t>
    </rPh>
    <phoneticPr fontId="5"/>
  </si>
  <si>
    <t xml:space="preserve">        ４．「診療場所」欄は、その地区における診療場所（例：公民館の一室、小学校の医務室等）を具体的に記入してください。</t>
    <rPh sb="11" eb="13">
      <t>シンリョウ</t>
    </rPh>
    <rPh sb="13" eb="15">
      <t>バショ</t>
    </rPh>
    <phoneticPr fontId="5"/>
  </si>
  <si>
    <t>派遣実績（日数）</t>
    <rPh sb="0" eb="2">
      <t>ハケン</t>
    </rPh>
    <rPh sb="2" eb="4">
      <t>ジッセキ</t>
    </rPh>
    <rPh sb="5" eb="7">
      <t>ニッスウ</t>
    </rPh>
    <phoneticPr fontId="5"/>
  </si>
  <si>
    <t>　　　 ５．「実施人員」欄は、巡回診療実施人員を医師〇人、看護師〇人、運転手〇人と具体的に記入してください。</t>
    <rPh sb="7" eb="9">
      <t>ジッシ</t>
    </rPh>
    <rPh sb="9" eb="11">
      <t>ジンイン</t>
    </rPh>
    <rPh sb="12" eb="13">
      <t>ラン</t>
    </rPh>
    <phoneticPr fontId="5"/>
  </si>
  <si>
    <t xml:space="preserve">      ５．「訪問看護日数」欄は、回数ではなく実績日数を計上し、診療日数の再掲で記入してください。</t>
    <rPh sb="25" eb="27">
      <t>ジッセキ</t>
    </rPh>
    <phoneticPr fontId="5"/>
  </si>
  <si>
    <t xml:space="preserve">        ３．医師等派遣状況の「備考」欄は、派遣する医師等について「〇〇科  週〇回」等参考となる事項を記入してください。</t>
    <rPh sb="15" eb="17">
      <t>ジョウキョウ</t>
    </rPh>
    <phoneticPr fontId="5"/>
  </si>
  <si>
    <t>（４）研修会実施状況</t>
    <rPh sb="8" eb="10">
      <t>ジョウキョウ</t>
    </rPh>
    <phoneticPr fontId="5"/>
  </si>
  <si>
    <t xml:space="preserve">　　１．指導医委員会開催実施状況                                                                                                                                   </t>
    <rPh sb="12" eb="14">
      <t>ジッシ</t>
    </rPh>
    <rPh sb="14" eb="16">
      <t>ジョウキョウ</t>
    </rPh>
    <phoneticPr fontId="5"/>
  </si>
  <si>
    <t>（６）「年間実施日数」欄は、当該地区への患者輸送の実施日数を当該年度分について記載することとし、１日あたりの運行本数を上段（　）書きで記載してください。</t>
    <rPh sb="4" eb="6">
      <t>ネンカン</t>
    </rPh>
    <rPh sb="8" eb="10">
      <t>ニッスウ</t>
    </rPh>
    <rPh sb="20" eb="22">
      <t>カンジャ</t>
    </rPh>
    <rPh sb="22" eb="24">
      <t>ユソウ</t>
    </rPh>
    <rPh sb="25" eb="27">
      <t>ジッシ</t>
    </rPh>
    <rPh sb="27" eb="28">
      <t>ヒ</t>
    </rPh>
    <rPh sb="49" eb="50">
      <t>ヒ</t>
    </rPh>
    <rPh sb="54" eb="56">
      <t>ウンコウ</t>
    </rPh>
    <rPh sb="56" eb="58">
      <t>ホンスウ</t>
    </rPh>
    <rPh sb="59" eb="60">
      <t>ウエ</t>
    </rPh>
    <rPh sb="60" eb="61">
      <t>ダン</t>
    </rPh>
    <rPh sb="64" eb="65">
      <t>カ</t>
    </rPh>
    <rPh sb="67" eb="69">
      <t>キサイ</t>
    </rPh>
    <phoneticPr fontId="5"/>
  </si>
  <si>
    <t>開催年月日</t>
    <rPh sb="0" eb="2">
      <t>カイサイ</t>
    </rPh>
    <rPh sb="2" eb="5">
      <t>ネンガッピ</t>
    </rPh>
    <phoneticPr fontId="5"/>
  </si>
  <si>
    <r>
      <t>（補助</t>
    </r>
    <r>
      <rPr>
        <sz val="11"/>
        <color auto="1"/>
        <rFont val="ＭＳ Ｐゴシック"/>
      </rPr>
      <t>事業者名                ）</t>
    </r>
    <rPh sb="1" eb="3">
      <t>ホジョ</t>
    </rPh>
    <phoneticPr fontId="5"/>
  </si>
  <si>
    <t>年　月　日</t>
    <rPh sb="0" eb="1">
      <t>ネン</t>
    </rPh>
    <rPh sb="2" eb="3">
      <t>ツキ</t>
    </rPh>
    <rPh sb="4" eb="5">
      <t>ヒ</t>
    </rPh>
    <phoneticPr fontId="5"/>
  </si>
  <si>
    <t>２．実績額明細書</t>
    <rPh sb="2" eb="5">
      <t>ジッセキガク</t>
    </rPh>
    <phoneticPr fontId="5"/>
  </si>
  <si>
    <t>委託費</t>
    <rPh sb="0" eb="3">
      <t>イタクヒ</t>
    </rPh>
    <phoneticPr fontId="25"/>
  </si>
  <si>
    <t>１．支出済額欄の「職員基本給」「職員諸手当」及び「社会保険料」は、次の方法で記入してください。</t>
    <rPh sb="4" eb="5">
      <t>ズミ</t>
    </rPh>
    <rPh sb="9" eb="11">
      <t>ショクイン</t>
    </rPh>
    <rPh sb="11" eb="14">
      <t>キホンキュウ</t>
    </rPh>
    <rPh sb="18" eb="19">
      <t>ショ</t>
    </rPh>
    <rPh sb="25" eb="27">
      <t>シャカイ</t>
    </rPh>
    <rPh sb="27" eb="30">
      <t>ホケンリョウ</t>
    </rPh>
    <phoneticPr fontId="5"/>
  </si>
  <si>
    <t xml:space="preserve">      兼任者の職員基本給、職員諸手当、社会保険料を日割計算し、その額に兼任者の医療活動従事日数</t>
    <rPh sb="10" eb="12">
      <t>ショクイン</t>
    </rPh>
    <rPh sb="12" eb="14">
      <t>キホン</t>
    </rPh>
    <rPh sb="18" eb="19">
      <t>ショ</t>
    </rPh>
    <rPh sb="22" eb="24">
      <t>シャカイ</t>
    </rPh>
    <rPh sb="24" eb="27">
      <t>ホケンリョウ</t>
    </rPh>
    <phoneticPr fontId="5"/>
  </si>
  <si>
    <t xml:space="preserve">      また、兼任者が２人以上の場合は、それぞれ計算して下さい。</t>
    <rPh sb="30" eb="31">
      <t>クダ</t>
    </rPh>
    <phoneticPr fontId="5"/>
  </si>
  <si>
    <t>（２）巡回診療等自動車経費は、実施回数の合計数に単価を乗じて得た額を計上してください。</t>
    <rPh sb="15" eb="17">
      <t>ジッシ</t>
    </rPh>
    <phoneticPr fontId="5"/>
  </si>
  <si>
    <t>３．収入は、次により記入してください。</t>
  </si>
  <si>
    <t>（別紙８）</t>
  </si>
  <si>
    <t xml:space="preserve">      ３．「実診療日数」欄は、当該年度の診療延日数（０．５日単位）を記入してください。</t>
    <rPh sb="9" eb="10">
      <t>ジツ</t>
    </rPh>
    <rPh sb="32" eb="33">
      <t>ニチ</t>
    </rPh>
    <rPh sb="33" eb="35">
      <t>タンイ</t>
    </rPh>
    <phoneticPr fontId="5"/>
  </si>
  <si>
    <t>印刷製本費</t>
    <rPh sb="0" eb="2">
      <t>インサツ</t>
    </rPh>
    <rPh sb="2" eb="4">
      <t>セイホン</t>
    </rPh>
    <rPh sb="4" eb="5">
      <t>ヒ</t>
    </rPh>
    <phoneticPr fontId="25"/>
  </si>
  <si>
    <t>備品費（医学用図書雑誌、単価５０万未満の研究用備品に限る。）</t>
    <rPh sb="0" eb="3">
      <t>ビヒンヒ</t>
    </rPh>
    <rPh sb="4" eb="7">
      <t>イガクヨウ</t>
    </rPh>
    <rPh sb="7" eb="9">
      <t>トショ</t>
    </rPh>
    <rPh sb="9" eb="11">
      <t>ザッシ</t>
    </rPh>
    <rPh sb="12" eb="14">
      <t>タンカ</t>
    </rPh>
    <rPh sb="16" eb="17">
      <t>マン</t>
    </rPh>
    <rPh sb="17" eb="19">
      <t>ミマン</t>
    </rPh>
    <rPh sb="20" eb="23">
      <t>ケンキュウヨウ</t>
    </rPh>
    <rPh sb="23" eb="25">
      <t>ビヒン</t>
    </rPh>
    <rPh sb="26" eb="27">
      <t>カギ</t>
    </rPh>
    <phoneticPr fontId="5"/>
  </si>
  <si>
    <t>（診療所名　　　　　　　　　）</t>
    <rPh sb="1" eb="4">
      <t>シンリョウショ</t>
    </rPh>
    <rPh sb="4" eb="5">
      <t>メイ</t>
    </rPh>
    <phoneticPr fontId="5"/>
  </si>
  <si>
    <t>１．事業実績報告書</t>
  </si>
  <si>
    <t>（１）「種別」は、輸送車、輸送艇の別を記載すること。</t>
    <rPh sb="4" eb="6">
      <t>シュベツ</t>
    </rPh>
    <rPh sb="9" eb="12">
      <t>ユソウシャ</t>
    </rPh>
    <rPh sb="13" eb="15">
      <t>ユソウ</t>
    </rPh>
    <rPh sb="15" eb="16">
      <t>テイ</t>
    </rPh>
    <rPh sb="17" eb="18">
      <t>ベツ</t>
    </rPh>
    <rPh sb="19" eb="21">
      <t>キサイ</t>
    </rPh>
    <phoneticPr fontId="5"/>
  </si>
  <si>
    <t>（２）「実施機関名」は実際に患者輸送を行った機関を「〇〇病院」等の区分に分けて記載してください。</t>
    <rPh sb="14" eb="16">
      <t>カンジャ</t>
    </rPh>
    <rPh sb="16" eb="18">
      <t>ユソウ</t>
    </rPh>
    <phoneticPr fontId="5"/>
  </si>
  <si>
    <t>（３）「実施方法」は  "直接"  "委託"  等の区分に分けて記載してください。</t>
  </si>
  <si>
    <r>
      <t>（補助</t>
    </r>
    <r>
      <rPr>
        <sz val="10"/>
        <color auto="1"/>
        <rFont val="ＭＳ Ｐゴシック"/>
      </rPr>
      <t>事業者名                ）</t>
    </r>
    <rPh sb="1" eb="3">
      <t>ホジョ</t>
    </rPh>
    <phoneticPr fontId="5"/>
  </si>
  <si>
    <t>（別紙９）</t>
    <rPh sb="1" eb="3">
      <t>ベッシ</t>
    </rPh>
    <phoneticPr fontId="5"/>
  </si>
  <si>
    <t>備考</t>
    <rPh sb="0" eb="2">
      <t>びこう</t>
    </rPh>
    <phoneticPr fontId="21" type="Hiragana"/>
  </si>
  <si>
    <t>（注）委託契約により実施した場合は、契約金額の算出基礎となる資料を添付してください。</t>
  </si>
  <si>
    <t>２　「支出済額」欄は、当該年度分の支出済額を計上し、その算出内訳を具体的に明らかにしてください。</t>
    <rPh sb="3" eb="5">
      <t>シシュツ</t>
    </rPh>
    <rPh sb="5" eb="6">
      <t>ズ</t>
    </rPh>
    <rPh sb="6" eb="7">
      <t>ガク</t>
    </rPh>
    <rPh sb="8" eb="9">
      <t>ラン</t>
    </rPh>
    <rPh sb="11" eb="13">
      <t>トウガイ</t>
    </rPh>
    <rPh sb="13" eb="16">
      <t>ネンドブン</t>
    </rPh>
    <rPh sb="17" eb="19">
      <t>シシュツ</t>
    </rPh>
    <rPh sb="19" eb="20">
      <t>ズ</t>
    </rPh>
    <rPh sb="20" eb="21">
      <t>ガク</t>
    </rPh>
    <rPh sb="22" eb="24">
      <t>ケイジョウ</t>
    </rPh>
    <rPh sb="28" eb="30">
      <t>サンシュツ</t>
    </rPh>
    <rPh sb="30" eb="32">
      <t>ウチワケ</t>
    </rPh>
    <rPh sb="33" eb="36">
      <t>グタイテキ</t>
    </rPh>
    <rPh sb="37" eb="38">
      <t>アキ</t>
    </rPh>
    <phoneticPr fontId="5"/>
  </si>
  <si>
    <t>４　「収入済額」欄は、当該年度分の収入額を計上し、その算出内訳を具体的に明らかにしてください。</t>
    <rPh sb="3" eb="5">
      <t>シュウニュウ</t>
    </rPh>
    <rPh sb="5" eb="6">
      <t>ズミ</t>
    </rPh>
    <rPh sb="6" eb="7">
      <t>ガク</t>
    </rPh>
    <rPh sb="8" eb="9">
      <t>ラン</t>
    </rPh>
    <rPh sb="11" eb="13">
      <t>トウガイ</t>
    </rPh>
    <rPh sb="13" eb="16">
      <t>ネンドブン</t>
    </rPh>
    <rPh sb="17" eb="20">
      <t>シュウニュウガク</t>
    </rPh>
    <rPh sb="21" eb="23">
      <t>ケイジョウ</t>
    </rPh>
    <rPh sb="27" eb="29">
      <t>サンシュツ</t>
    </rPh>
    <rPh sb="29" eb="31">
      <t>ウチワケ</t>
    </rPh>
    <rPh sb="32" eb="35">
      <t>グタイテキ</t>
    </rPh>
    <rPh sb="36" eb="37">
      <t>アキ</t>
    </rPh>
    <phoneticPr fontId="5"/>
  </si>
  <si>
    <t>選定額
（Ａ）又は（Ｂ）のいずれか少ない方の額を記入してください。</t>
  </si>
  <si>
    <t>（１）歳入の部</t>
    <rPh sb="3" eb="5">
      <t>さいにゅう</t>
    </rPh>
    <rPh sb="6" eb="7">
      <t>ぶ</t>
    </rPh>
    <phoneticPr fontId="21" type="Hiragana"/>
  </si>
  <si>
    <t>区分</t>
    <rPh sb="0" eb="2">
      <t>くぶん</t>
    </rPh>
    <phoneticPr fontId="21" type="Hiragana"/>
  </si>
  <si>
    <t>（注）当該補助事業の支出予定額を「備考」欄等に記入してください。</t>
    <rPh sb="1" eb="2">
      <t>ちゅう</t>
    </rPh>
    <rPh sb="3" eb="5">
      <t>とうがい</t>
    </rPh>
    <rPh sb="5" eb="7">
      <t>ほじょ</t>
    </rPh>
    <rPh sb="7" eb="9">
      <t>じぎょう</t>
    </rPh>
    <rPh sb="10" eb="12">
      <t>ししゅつ</t>
    </rPh>
    <rPh sb="12" eb="15">
      <t>よていがく</t>
    </rPh>
    <rPh sb="17" eb="19">
      <t>びこう</t>
    </rPh>
    <rPh sb="20" eb="21">
      <t>らん</t>
    </rPh>
    <rPh sb="21" eb="22">
      <t>とう</t>
    </rPh>
    <rPh sb="23" eb="25">
      <t>きにゅう</t>
    </rPh>
    <phoneticPr fontId="21" type="Hiragana"/>
  </si>
  <si>
    <t>（２）へき地診療所等代診医等派遣実績</t>
    <rPh sb="16" eb="18">
      <t>ジッセキ</t>
    </rPh>
    <phoneticPr fontId="5"/>
  </si>
  <si>
    <t>　　　なお、上記項目の内容が分かるものであれば、他の形式で差し支えありません。</t>
    <rPh sb="6" eb="8">
      <t>じょうき</t>
    </rPh>
    <rPh sb="8" eb="10">
      <t>こうもく</t>
    </rPh>
    <rPh sb="11" eb="13">
      <t>ないよう</t>
    </rPh>
    <rPh sb="14" eb="15">
      <t>わ</t>
    </rPh>
    <rPh sb="24" eb="25">
      <t>ほか</t>
    </rPh>
    <rPh sb="26" eb="28">
      <t>けいしき</t>
    </rPh>
    <rPh sb="29" eb="30">
      <t>さ</t>
    </rPh>
    <rPh sb="31" eb="32">
      <t>つか</t>
    </rPh>
    <phoneticPr fontId="21" type="Hiragana"/>
  </si>
  <si>
    <t>　上記は原本と相違ないことを証明する。</t>
    <rPh sb="1" eb="3">
      <t>じょうき</t>
    </rPh>
    <rPh sb="4" eb="6">
      <t>げんぽん</t>
    </rPh>
    <rPh sb="7" eb="9">
      <t>そうい</t>
    </rPh>
    <rPh sb="14" eb="16">
      <t>しょうめい</t>
    </rPh>
    <phoneticPr fontId="21" type="Hiragana"/>
  </si>
  <si>
    <t>　　　　　　　　　　　　　　　　　　　　　　　　　　　　</t>
  </si>
  <si>
    <t>（注）当該補助事業の決算額を「備考」欄等に記入してください。</t>
    <rPh sb="1" eb="2">
      <t>ちゅう</t>
    </rPh>
    <rPh sb="3" eb="5">
      <t>とうがい</t>
    </rPh>
    <rPh sb="5" eb="7">
      <t>ほじょ</t>
    </rPh>
    <rPh sb="7" eb="9">
      <t>じぎょう</t>
    </rPh>
    <rPh sb="10" eb="12">
      <t>けっさん</t>
    </rPh>
    <rPh sb="12" eb="13">
      <t>がく</t>
    </rPh>
    <rPh sb="15" eb="17">
      <t>びこう</t>
    </rPh>
    <rPh sb="18" eb="19">
      <t>らん</t>
    </rPh>
    <rPh sb="19" eb="20">
      <t>とう</t>
    </rPh>
    <rPh sb="21" eb="23">
      <t>きにゅう</t>
    </rPh>
    <phoneticPr fontId="21" type="Hiragana"/>
  </si>
  <si>
    <t>予算額</t>
  </si>
  <si>
    <t>決算額</t>
    <rPh sb="0" eb="3">
      <t>けっさんがく</t>
    </rPh>
    <phoneticPr fontId="21" type="Hiragana"/>
  </si>
  <si>
    <t>差引き増減（△）</t>
  </si>
  <si>
    <t>（別紙10）</t>
  </si>
  <si>
    <t xml:space="preserve">        ２．「派遣実績」欄は、当該へき地診療所等に対する医師等の派遣実績の延日数を職種ごとに四・半期別に記入してください。</t>
    <rPh sb="13" eb="15">
      <t>ジッセキ</t>
    </rPh>
    <rPh sb="27" eb="28">
      <t>トウ</t>
    </rPh>
    <rPh sb="38" eb="40">
      <t>ジッセキ</t>
    </rPh>
    <phoneticPr fontId="5"/>
  </si>
  <si>
    <t>２．実績額明細書</t>
    <rPh sb="2" eb="5">
      <t>ジッセキガク</t>
    </rPh>
    <rPh sb="5" eb="8">
      <t>メイサイショ</t>
    </rPh>
    <phoneticPr fontId="5"/>
  </si>
  <si>
    <t>消耗品費（情報通信機器等経費に計上したものを除く。）</t>
    <rPh sb="0" eb="3">
      <t>ショウモウヒン</t>
    </rPh>
    <rPh sb="3" eb="4">
      <t>ヒ</t>
    </rPh>
    <rPh sb="12" eb="14">
      <t>ケイヒ</t>
    </rPh>
    <rPh sb="15" eb="17">
      <t>ケイジョウ</t>
    </rPh>
    <rPh sb="22" eb="23">
      <t>ノゾ</t>
    </rPh>
    <phoneticPr fontId="5"/>
  </si>
  <si>
    <t>　　「  差 引  事  業  費  (  C  )  」  と  「 選 定 額 （ Ｆ ）」 と を 比 較 し て 少 な い 方 の 額 を 記 入 し て く だ さ い。　</t>
  </si>
  <si>
    <t xml:space="preserve">    ２   「 診 療 収 入 額 又 は 患 者 負 担 額 （G）」 欄 は 、へ き 地 診 療 所 運 営 事 業 及 び へ き 地 診 療 所 医 師 派 遣 強 化 事 業 に つ いては、診 療 収 入 額 を 記 入 し 、</t>
    <rPh sb="10" eb="11">
      <t>シン</t>
    </rPh>
    <rPh sb="12" eb="13">
      <t>リョウ</t>
    </rPh>
    <rPh sb="14" eb="15">
      <t>オサム</t>
    </rPh>
    <rPh sb="16" eb="17">
      <t>イリ</t>
    </rPh>
    <rPh sb="18" eb="19">
      <t>ガク</t>
    </rPh>
    <rPh sb="20" eb="21">
      <t>マタ</t>
    </rPh>
    <rPh sb="24" eb="25">
      <t>カン</t>
    </rPh>
    <rPh sb="26" eb="27">
      <t>モノ</t>
    </rPh>
    <rPh sb="28" eb="29">
      <t>フ</t>
    </rPh>
    <rPh sb="48" eb="49">
      <t>チ</t>
    </rPh>
    <rPh sb="50" eb="51">
      <t>シン</t>
    </rPh>
    <rPh sb="56" eb="57">
      <t>ウン</t>
    </rPh>
    <rPh sb="58" eb="59">
      <t>エイ</t>
    </rPh>
    <rPh sb="60" eb="61">
      <t>コト</t>
    </rPh>
    <rPh sb="62" eb="63">
      <t>ゴウ</t>
    </rPh>
    <rPh sb="64" eb="65">
      <t>オヨ</t>
    </rPh>
    <rPh sb="72" eb="73">
      <t>チ</t>
    </rPh>
    <rPh sb="74" eb="75">
      <t>シン</t>
    </rPh>
    <rPh sb="80" eb="81">
      <t>イ</t>
    </rPh>
    <rPh sb="82" eb="83">
      <t>シ</t>
    </rPh>
    <rPh sb="84" eb="85">
      <t>ハ</t>
    </rPh>
    <rPh sb="86" eb="87">
      <t>ツカイ</t>
    </rPh>
    <rPh sb="88" eb="89">
      <t>キョウ</t>
    </rPh>
    <rPh sb="90" eb="91">
      <t>カ</t>
    </rPh>
    <rPh sb="92" eb="93">
      <t>コト</t>
    </rPh>
    <rPh sb="94" eb="95">
      <t>ゴウ</t>
    </rPh>
    <rPh sb="104" eb="105">
      <t>シン</t>
    </rPh>
    <rPh sb="106" eb="107">
      <t>リョウ</t>
    </rPh>
    <rPh sb="108" eb="109">
      <t>オサム</t>
    </rPh>
    <rPh sb="110" eb="111">
      <t>イリ</t>
    </rPh>
    <rPh sb="112" eb="113">
      <t>ガク</t>
    </rPh>
    <rPh sb="116" eb="117">
      <t>キ</t>
    </rPh>
    <rPh sb="118" eb="119">
      <t>イリ</t>
    </rPh>
    <phoneticPr fontId="5"/>
  </si>
  <si>
    <t>　　　へ き 地 患 者 輸 送  車 （艇） 運 行 事 業に つ い て は 、患 者 負 担 額 を 記 入 し て く だ さ い 。へ き 地 医 療 拠 点 病 院 運 営 事 業 に つ い て は 記 入 不 要 で す 。</t>
    <rPh sb="75" eb="76">
      <t>チ</t>
    </rPh>
    <rPh sb="77" eb="78">
      <t>イ</t>
    </rPh>
    <rPh sb="79" eb="80">
      <t>リョウ</t>
    </rPh>
    <rPh sb="81" eb="82">
      <t>ヨリドコロ</t>
    </rPh>
    <rPh sb="83" eb="84">
      <t>テン</t>
    </rPh>
    <rPh sb="85" eb="86">
      <t>ヤマイ</t>
    </rPh>
    <rPh sb="87" eb="88">
      <t>イン</t>
    </rPh>
    <rPh sb="89" eb="90">
      <t>ウン</t>
    </rPh>
    <rPh sb="91" eb="92">
      <t>エイ</t>
    </rPh>
    <rPh sb="93" eb="94">
      <t>コト</t>
    </rPh>
    <rPh sb="95" eb="96">
      <t>ゴウ</t>
    </rPh>
    <rPh sb="107" eb="108">
      <t>キ</t>
    </rPh>
    <rPh sb="109" eb="110">
      <t>イリ</t>
    </rPh>
    <rPh sb="111" eb="112">
      <t>フ</t>
    </rPh>
    <rPh sb="113" eb="114">
      <t>ヨウ</t>
    </rPh>
    <phoneticPr fontId="5"/>
  </si>
  <si>
    <t xml:space="preserve">    ４   「 補 助 基 本 額（Ｉ） 」 欄 は 、 へ き 地 診 療 所 運 営 事 業 、へ き地 診 療 所 医 師 派 遣 強 化 事 業 及 び へ き 地 患 者 輸 送 車（ 艇 ） 運 行 事 業 に つ い て は 、  「  差 引 事 業 費 (  C  ) 」 と 「 差 引 不 足 額 （ H ）」 と を</t>
    <rPh sb="35" eb="36">
      <t>チ</t>
    </rPh>
    <rPh sb="37" eb="38">
      <t>シン</t>
    </rPh>
    <rPh sb="43" eb="44">
      <t>ウン</t>
    </rPh>
    <rPh sb="45" eb="46">
      <t>エイ</t>
    </rPh>
    <rPh sb="47" eb="48">
      <t>コト</t>
    </rPh>
    <rPh sb="49" eb="50">
      <t>ゴウ</t>
    </rPh>
    <rPh sb="55" eb="56">
      <t>チ</t>
    </rPh>
    <rPh sb="57" eb="58">
      <t>シン</t>
    </rPh>
    <rPh sb="63" eb="64">
      <t>イ</t>
    </rPh>
    <rPh sb="65" eb="66">
      <t>シ</t>
    </rPh>
    <rPh sb="67" eb="68">
      <t>ハ</t>
    </rPh>
    <rPh sb="69" eb="70">
      <t>ツカイ</t>
    </rPh>
    <rPh sb="71" eb="72">
      <t>キョウ</t>
    </rPh>
    <rPh sb="73" eb="74">
      <t>カ</t>
    </rPh>
    <rPh sb="75" eb="76">
      <t>コト</t>
    </rPh>
    <rPh sb="77" eb="78">
      <t>ゴウ</t>
    </rPh>
    <rPh sb="79" eb="80">
      <t>オヨ</t>
    </rPh>
    <rPh sb="87" eb="88">
      <t>チ</t>
    </rPh>
    <rPh sb="89" eb="90">
      <t>カン</t>
    </rPh>
    <rPh sb="91" eb="92">
      <t>モノ</t>
    </rPh>
    <rPh sb="93" eb="94">
      <t>ユ</t>
    </rPh>
    <rPh sb="100" eb="101">
      <t>テイ</t>
    </rPh>
    <rPh sb="104" eb="105">
      <t>ウン</t>
    </rPh>
    <rPh sb="106" eb="107">
      <t>ギョウ</t>
    </rPh>
    <rPh sb="108" eb="109">
      <t>コト</t>
    </rPh>
    <rPh sb="110" eb="111">
      <t>ゴウ</t>
    </rPh>
    <phoneticPr fontId="5"/>
  </si>
  <si>
    <t>へき地患者輸送車（艇）運行事業</t>
    <rPh sb="2" eb="3">
      <t>チ</t>
    </rPh>
    <rPh sb="3" eb="5">
      <t>カンジャ</t>
    </rPh>
    <rPh sb="5" eb="8">
      <t>ユソウシャ</t>
    </rPh>
    <rPh sb="9" eb="10">
      <t>テイ</t>
    </rPh>
    <rPh sb="11" eb="13">
      <t>ウンコウ</t>
    </rPh>
    <rPh sb="13" eb="15">
      <t>ジギョウ</t>
    </rPh>
    <phoneticPr fontId="5"/>
  </si>
  <si>
    <t>　　として計上し、対象とする経費以外のときは、「その他」の経費に計上し、内訳は算出内訳欄に記入してください。</t>
    <rPh sb="39" eb="41">
      <t>サンシュツ</t>
    </rPh>
    <rPh sb="41" eb="43">
      <t>ウチワケ</t>
    </rPh>
    <phoneticPr fontId="5"/>
  </si>
  <si>
    <t xml:space="preserve">  ２．「支出済額」欄は、当該年度分の支出済額を計上し、その算出基礎を具体的に明らかにしてください。</t>
    <rPh sb="7" eb="8">
      <t>ズミ</t>
    </rPh>
    <rPh sb="10" eb="11">
      <t>ラン</t>
    </rPh>
    <rPh sb="21" eb="22">
      <t>ズミ</t>
    </rPh>
    <phoneticPr fontId="5"/>
  </si>
  <si>
    <t>備品費（単価５０万未満に限る。ただし、医療費及び情報通信機器等経費に計上したものを除く。）</t>
    <rPh sb="0" eb="2">
      <t>ビヒン</t>
    </rPh>
    <rPh sb="4" eb="6">
      <t>タンカ</t>
    </rPh>
    <rPh sb="8" eb="9">
      <t>マン</t>
    </rPh>
    <rPh sb="9" eb="11">
      <t>ミマン</t>
    </rPh>
    <rPh sb="12" eb="13">
      <t>カギ</t>
    </rPh>
    <rPh sb="19" eb="22">
      <t>イリョウヒ</t>
    </rPh>
    <rPh sb="22" eb="23">
      <t>オヨ</t>
    </rPh>
    <rPh sb="31" eb="33">
      <t>ケイヒ</t>
    </rPh>
    <rPh sb="34" eb="36">
      <t>ケイジョウ</t>
    </rPh>
    <rPh sb="41" eb="42">
      <t>ノゾ</t>
    </rPh>
    <phoneticPr fontId="5"/>
  </si>
  <si>
    <t>雑役務費（情報通信機器等経費に計上したものを除く。）</t>
    <rPh sb="0" eb="1">
      <t>ザツ</t>
    </rPh>
    <rPh sb="1" eb="3">
      <t>エキム</t>
    </rPh>
    <rPh sb="3" eb="4">
      <t>ヒ</t>
    </rPh>
    <rPh sb="12" eb="14">
      <t>ケイヒ</t>
    </rPh>
    <rPh sb="15" eb="17">
      <t>ケイジョウ</t>
    </rPh>
    <rPh sb="22" eb="23">
      <t>ノゾ</t>
    </rPh>
    <phoneticPr fontId="5"/>
  </si>
  <si>
    <t>イ．へき地・離島診療支援システム</t>
    <rPh sb="6" eb="8">
      <t>リトウ</t>
    </rPh>
    <phoneticPr fontId="5"/>
  </si>
  <si>
    <t>(２）情報通信機器等</t>
  </si>
  <si>
    <t>備品費（単価５０万円未満に限る。ただし、医療費及び情報通信機器等経費に計上したものを除く。）</t>
    <rPh sb="0" eb="2">
      <t>ビヒン</t>
    </rPh>
    <rPh sb="4" eb="6">
      <t>タンカ</t>
    </rPh>
    <rPh sb="8" eb="9">
      <t>マン</t>
    </rPh>
    <rPh sb="9" eb="10">
      <t>エン</t>
    </rPh>
    <rPh sb="10" eb="12">
      <t>ミマン</t>
    </rPh>
    <rPh sb="13" eb="14">
      <t>カギ</t>
    </rPh>
    <rPh sb="20" eb="23">
      <t>イリョウヒ</t>
    </rPh>
    <rPh sb="23" eb="24">
      <t>オヨ</t>
    </rPh>
    <rPh sb="32" eb="34">
      <t>ケイヒ</t>
    </rPh>
    <rPh sb="35" eb="37">
      <t>ケイジョウ</t>
    </rPh>
    <rPh sb="42" eb="43">
      <t>ノゾ</t>
    </rPh>
    <phoneticPr fontId="5"/>
  </si>
  <si>
    <t>消耗品費（情報通信機器等経費に計上したものを除く。）</t>
    <rPh sb="0" eb="3">
      <t>ショウモウヒン</t>
    </rPh>
    <rPh sb="3" eb="4">
      <t>ヒ</t>
    </rPh>
    <rPh sb="12" eb="14">
      <t>ケイヒ</t>
    </rPh>
    <rPh sb="15" eb="17">
      <t>ケイジョウ</t>
    </rPh>
    <rPh sb="22" eb="23">
      <t>ノゾ</t>
    </rPh>
    <phoneticPr fontId="25"/>
  </si>
  <si>
    <t>１か所当たり次により算出された額の合算額へき地医療活動経費</t>
  </si>
  <si>
    <t>厚生労働大臣が必要と認めた場合</t>
    <rPh sb="0" eb="2">
      <t>コウセイ</t>
    </rPh>
    <rPh sb="2" eb="4">
      <t>ロウドウ</t>
    </rPh>
    <rPh sb="4" eb="6">
      <t>ダイジン</t>
    </rPh>
    <rPh sb="7" eb="9">
      <t>ヒツヨウ</t>
    </rPh>
    <rPh sb="10" eb="11">
      <t>ミト</t>
    </rPh>
    <rPh sb="13" eb="15">
      <t>バアイ</t>
    </rPh>
    <phoneticPr fontId="5"/>
  </si>
  <si>
    <t>情報通信機器等経費</t>
    <rPh sb="0" eb="4">
      <t>ジョウホウツウシン</t>
    </rPh>
    <rPh sb="4" eb="6">
      <t>キキ</t>
    </rPh>
    <rPh sb="6" eb="7">
      <t>トウ</t>
    </rPh>
    <rPh sb="7" eb="9">
      <t>ケイヒ</t>
    </rPh>
    <phoneticPr fontId="5"/>
  </si>
  <si>
    <t>１か所当たり</t>
  </si>
  <si>
    <t>円</t>
    <rPh sb="0" eb="1">
      <t>えん</t>
    </rPh>
    <phoneticPr fontId="21" type="Hiragana"/>
  </si>
</sst>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_);[Red]\(#,##0\)"/>
    <numFmt numFmtId="177" formatCode="#,##0_ "/>
    <numFmt numFmtId="178" formatCode="\(0.0&quot;日&quot;\)"/>
    <numFmt numFmtId="179" formatCode="#,##0&quot;円&quot;;&quot;△ &quot;#,##0&quot;&quot;&quot;円&quot;"/>
    <numFmt numFmtId="180" formatCode="#,##0_ &quot;床&quot;"/>
    <numFmt numFmtId="181" formatCode="#,##0_ &quot;日&quot;"/>
    <numFmt numFmtId="182" formatCode="\(0&quot;&quot;\)"/>
    <numFmt numFmtId="183" formatCode="#,##0_);\(#,##0\)"/>
    <numFmt numFmtId="184" formatCode="#,##0;&quot;△ &quot;#,##0"/>
    <numFmt numFmtId="185" formatCode="\(General\)"/>
    <numFmt numFmtId="186" formatCode="#,##0&quot;人日&quot;"/>
  </numFmts>
  <fonts count="26">
    <font>
      <sz val="11"/>
      <color theme="1"/>
      <name val="ＭＳ Ｐゴシック"/>
      <family val="3"/>
    </font>
    <font>
      <sz val="14"/>
      <color auto="1"/>
      <name val="ＭＳ 明朝"/>
    </font>
    <font>
      <sz val="11"/>
      <color auto="1"/>
      <name val="ＭＳ Ｐゴシック"/>
    </font>
    <font>
      <sz val="11"/>
      <color theme="1"/>
      <name val="ＭＳ Ｐゴシック"/>
      <family val="3"/>
    </font>
    <font>
      <sz val="11"/>
      <color theme="1"/>
      <name val="游ゴシック"/>
      <scheme val="minor"/>
    </font>
    <font>
      <sz val="6"/>
      <color auto="1"/>
      <name val="ＭＳ Ｐゴシック"/>
      <family val="3"/>
    </font>
    <font>
      <sz val="11"/>
      <color theme="1"/>
      <name val="ＭＳ Ｐ明朝"/>
      <family val="1"/>
    </font>
    <font>
      <sz val="10"/>
      <color auto="1"/>
      <name val="ＭＳ Ｐゴシック"/>
      <family val="3"/>
    </font>
    <font>
      <sz val="10"/>
      <color theme="1"/>
      <name val="ＭＳ Ｐゴシック"/>
      <family val="3"/>
    </font>
    <font>
      <sz val="9"/>
      <color theme="1"/>
      <name val="ＭＳ Ｐゴシック"/>
      <family val="3"/>
    </font>
    <font>
      <u/>
      <sz val="11"/>
      <color theme="1"/>
      <name val="ＭＳ Ｐゴシック"/>
    </font>
    <font>
      <u/>
      <sz val="11"/>
      <color theme="1"/>
      <name val="ＭＳ Ｐ明朝"/>
    </font>
    <font>
      <sz val="12"/>
      <color theme="1"/>
      <name val="ＭＳ Ｐゴシック"/>
      <family val="3"/>
    </font>
    <font>
      <u/>
      <sz val="11"/>
      <color rgb="FFFF0000"/>
      <name val="ＭＳ Ｐゴシック"/>
    </font>
    <font>
      <sz val="11"/>
      <color rgb="FFFF0000"/>
      <name val="ＭＳ Ｐゴシック"/>
      <family val="3"/>
    </font>
    <font>
      <b/>
      <sz val="12"/>
      <color theme="1"/>
      <name val="ＭＳ Ｐゴシック"/>
    </font>
    <font>
      <sz val="12"/>
      <color auto="1"/>
      <name val="ＭＳ Ｐゴシック"/>
      <family val="3"/>
    </font>
    <font>
      <b/>
      <sz val="12"/>
      <color auto="1"/>
      <name val="ＭＳ Ｐゴシック"/>
    </font>
    <font>
      <b/>
      <sz val="10"/>
      <color auto="1"/>
      <name val="ＭＳ Ｐゴシック"/>
    </font>
    <font>
      <sz val="11"/>
      <color auto="1"/>
      <name val="ＭＳ ゴシック"/>
      <family val="3"/>
    </font>
    <font>
      <sz val="11"/>
      <color auto="1"/>
      <name val="ＭＳ Ｐ明朝"/>
    </font>
    <font>
      <sz val="6"/>
      <color auto="1"/>
      <name val="游ゴシック"/>
      <family val="3"/>
    </font>
    <font>
      <sz val="10"/>
      <color theme="1"/>
      <name val="ＭＳ Ｐ明朝"/>
    </font>
    <font>
      <u/>
      <sz val="10"/>
      <color rgb="FFFF0000"/>
      <name val="ＭＳ Ｐゴシック"/>
    </font>
    <font>
      <sz val="11"/>
      <color theme="1"/>
      <name val="ＭＳ Ｐゴシック"/>
      <family val="3"/>
    </font>
    <font>
      <b/>
      <sz val="11"/>
      <color auto="1"/>
      <name val="ＭＳ Ｐゴシック"/>
    </font>
  </fonts>
  <fills count="4">
    <fill>
      <patternFill patternType="none"/>
    </fill>
    <fill>
      <patternFill patternType="gray125"/>
    </fill>
    <fill>
      <patternFill patternType="solid">
        <fgColor theme="8" tint="0.8"/>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bottom style="thin">
        <color auto="1"/>
      </bottom>
      <diagonal/>
    </border>
    <border>
      <left/>
      <right style="thin">
        <color indexed="64"/>
      </right>
      <top style="thin">
        <color auto="1"/>
      </top>
      <bottom/>
      <diagonal/>
    </border>
  </borders>
  <cellStyleXfs count="25">
    <xf numFmtId="0" fontId="0" fillId="0" borderId="0">
      <alignment vertical="center"/>
    </xf>
    <xf numFmtId="1" fontId="1" fillId="0" borderId="0"/>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2" fillId="0" borderId="0"/>
    <xf numFmtId="0" fontId="2" fillId="0" borderId="0"/>
    <xf numFmtId="0" fontId="2" fillId="0" borderId="0"/>
    <xf numFmtId="0" fontId="2" fillId="0" borderId="0"/>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438">
    <xf numFmtId="0" fontId="0" fillId="0" borderId="0" xfId="0">
      <alignment vertical="center"/>
    </xf>
    <xf numFmtId="0" fontId="6" fillId="0" borderId="0" xfId="5" applyFont="1"/>
    <xf numFmtId="0" fontId="0" fillId="0" borderId="0" xfId="5" applyFont="1" applyAlignment="1">
      <alignment vertical="center"/>
    </xf>
    <xf numFmtId="0" fontId="0" fillId="0" borderId="0" xfId="5" applyFont="1" applyBorder="1" applyAlignment="1">
      <alignment horizontal="center" vertical="center"/>
    </xf>
    <xf numFmtId="0" fontId="6" fillId="0" borderId="1" xfId="5" applyFont="1" applyBorder="1"/>
    <xf numFmtId="0" fontId="0" fillId="0" borderId="2" xfId="5" applyFont="1" applyBorder="1"/>
    <xf numFmtId="0" fontId="6" fillId="0" borderId="2" xfId="5" applyFont="1" applyBorder="1"/>
    <xf numFmtId="0" fontId="6" fillId="0" borderId="3" xfId="5" applyFont="1" applyBorder="1"/>
    <xf numFmtId="0" fontId="6" fillId="0" borderId="4" xfId="5" applyFont="1" applyBorder="1"/>
    <xf numFmtId="0" fontId="0" fillId="0" borderId="5" xfId="5" applyFont="1" applyBorder="1" applyAlignment="1">
      <alignment horizontal="left" vertical="center"/>
    </xf>
    <xf numFmtId="0" fontId="7" fillId="0" borderId="0" xfId="5" applyFont="1" applyAlignment="1">
      <alignment vertical="center"/>
    </xf>
    <xf numFmtId="0" fontId="0" fillId="0" borderId="0" xfId="5" applyFont="1" applyAlignment="1">
      <alignment horizontal="center" vertical="center"/>
    </xf>
    <xf numFmtId="0" fontId="0" fillId="0" borderId="1" xfId="5" applyFont="1" applyBorder="1" applyAlignment="1">
      <alignment horizontal="right" vertical="center"/>
    </xf>
    <xf numFmtId="0" fontId="0" fillId="0" borderId="0" xfId="5" applyFont="1" applyAlignment="1">
      <alignment horizontal="right" vertical="center"/>
    </xf>
    <xf numFmtId="0" fontId="8" fillId="0" borderId="2" xfId="5" applyFont="1" applyBorder="1" applyAlignment="1">
      <alignment horizontal="distributed" vertical="center" justifyLastLine="1"/>
    </xf>
    <xf numFmtId="0" fontId="8" fillId="0" borderId="2" xfId="5" applyFont="1" applyBorder="1" applyAlignment="1">
      <alignment horizontal="right" vertical="center"/>
    </xf>
    <xf numFmtId="0" fontId="9" fillId="0" borderId="3" xfId="5" applyFont="1" applyBorder="1" applyAlignment="1">
      <alignment horizontal="right" vertical="center"/>
    </xf>
    <xf numFmtId="176" fontId="8" fillId="0" borderId="1" xfId="5" applyNumberFormat="1" applyFont="1" applyBorder="1" applyAlignment="1">
      <alignment horizontal="right" vertical="center"/>
    </xf>
    <xf numFmtId="177" fontId="0" fillId="0" borderId="3" xfId="5" applyNumberFormat="1" applyFont="1" applyFill="1" applyBorder="1" applyAlignment="1">
      <alignment vertical="center"/>
    </xf>
    <xf numFmtId="0" fontId="0" fillId="0" borderId="4" xfId="5" applyFont="1" applyBorder="1"/>
    <xf numFmtId="0" fontId="8" fillId="0" borderId="6" xfId="5" applyFont="1" applyBorder="1" applyAlignment="1">
      <alignment horizontal="distributed" vertical="center"/>
    </xf>
    <xf numFmtId="0" fontId="8" fillId="0" borderId="7" xfId="5" applyFont="1" applyBorder="1" applyAlignment="1">
      <alignment horizontal="distributed" vertical="center"/>
    </xf>
    <xf numFmtId="0" fontId="8" fillId="0" borderId="8" xfId="5" applyFont="1" applyBorder="1" applyAlignment="1">
      <alignment horizontal="right" vertical="center"/>
    </xf>
    <xf numFmtId="177" fontId="0" fillId="0" borderId="8" xfId="5" applyNumberFormat="1" applyFont="1" applyBorder="1" applyAlignment="1">
      <alignment horizontal="right" vertical="center"/>
    </xf>
    <xf numFmtId="0" fontId="0" fillId="0" borderId="6" xfId="5" applyFont="1" applyBorder="1" applyAlignment="1">
      <alignment horizontal="right" vertical="center"/>
    </xf>
    <xf numFmtId="0" fontId="8" fillId="0" borderId="7" xfId="5" applyFont="1" applyBorder="1" applyAlignment="1">
      <alignment horizontal="distributed" vertical="center" justifyLastLine="1"/>
    </xf>
    <xf numFmtId="0" fontId="9" fillId="0" borderId="7" xfId="5" applyFont="1" applyBorder="1" applyAlignment="1">
      <alignment horizontal="center"/>
    </xf>
    <xf numFmtId="0" fontId="9" fillId="0" borderId="8" xfId="5" applyFont="1" applyBorder="1" applyAlignment="1">
      <alignment horizontal="center"/>
    </xf>
    <xf numFmtId="176" fontId="8" fillId="0" borderId="6" xfId="5" applyNumberFormat="1" applyFont="1" applyBorder="1" applyAlignment="1">
      <alignment horizontal="right" vertical="center"/>
    </xf>
    <xf numFmtId="0" fontId="8" fillId="0" borderId="1" xfId="5" applyFont="1" applyBorder="1" applyAlignment="1">
      <alignment horizontal="distributed" vertical="center" justifyLastLine="1"/>
    </xf>
    <xf numFmtId="177" fontId="0" fillId="0" borderId="3" xfId="5" applyNumberFormat="1" applyFont="1" applyBorder="1" applyAlignment="1">
      <alignment horizontal="right" vertical="center"/>
    </xf>
    <xf numFmtId="0" fontId="10" fillId="0" borderId="9" xfId="5" applyFont="1" applyBorder="1" applyAlignment="1">
      <alignment vertical="center"/>
    </xf>
    <xf numFmtId="0" fontId="8" fillId="0" borderId="2" xfId="5" applyFont="1" applyBorder="1"/>
    <xf numFmtId="0" fontId="0" fillId="0" borderId="9" xfId="5" applyFont="1" applyBorder="1" applyAlignment="1">
      <alignment vertical="center"/>
    </xf>
    <xf numFmtId="0" fontId="0" fillId="0" borderId="10" xfId="5" applyFont="1" applyBorder="1" applyAlignment="1">
      <alignment horizontal="left" vertical="center" shrinkToFit="1"/>
    </xf>
    <xf numFmtId="0" fontId="8" fillId="0" borderId="2" xfId="5" applyFont="1" applyBorder="1" applyAlignment="1">
      <alignment horizontal="center"/>
    </xf>
    <xf numFmtId="0" fontId="8" fillId="0" borderId="3" xfId="5" applyFont="1" applyBorder="1" applyAlignment="1">
      <alignment horizontal="center"/>
    </xf>
    <xf numFmtId="0" fontId="8" fillId="0" borderId="7" xfId="5" applyFont="1" applyBorder="1" applyAlignment="1">
      <alignment horizontal="center"/>
    </xf>
    <xf numFmtId="0" fontId="8" fillId="0" borderId="8" xfId="5" applyFont="1" applyBorder="1" applyAlignment="1">
      <alignment horizontal="right"/>
    </xf>
    <xf numFmtId="0" fontId="9" fillId="0" borderId="7" xfId="5" applyFont="1" applyBorder="1" applyAlignment="1">
      <alignment horizontal="right"/>
    </xf>
    <xf numFmtId="0" fontId="9" fillId="0" borderId="8" xfId="5" applyFont="1" applyBorder="1" applyAlignment="1">
      <alignment horizontal="right"/>
    </xf>
    <xf numFmtId="0" fontId="0" fillId="0" borderId="4" xfId="5" applyFont="1" applyBorder="1" applyAlignment="1">
      <alignment horizontal="center"/>
    </xf>
    <xf numFmtId="0" fontId="0" fillId="0" borderId="11" xfId="5" applyFont="1" applyBorder="1" applyAlignment="1">
      <alignment horizontal="right" vertical="center"/>
    </xf>
    <xf numFmtId="0" fontId="8" fillId="0" borderId="12" xfId="5" applyFont="1" applyBorder="1" applyAlignment="1">
      <alignment horizontal="distributed" vertical="center" justifyLastLine="1"/>
    </xf>
    <xf numFmtId="0" fontId="9" fillId="0" borderId="12" xfId="5" applyFont="1" applyBorder="1" applyAlignment="1">
      <alignment horizontal="right"/>
    </xf>
    <xf numFmtId="0" fontId="9" fillId="0" borderId="13" xfId="5" applyFont="1" applyBorder="1" applyAlignment="1">
      <alignment horizontal="right"/>
    </xf>
    <xf numFmtId="176" fontId="8" fillId="0" borderId="11" xfId="5" applyNumberFormat="1" applyFont="1" applyBorder="1" applyAlignment="1">
      <alignment horizontal="right" vertical="center"/>
    </xf>
    <xf numFmtId="0" fontId="0" fillId="0" borderId="0" xfId="5" applyFont="1" applyBorder="1" applyAlignment="1">
      <alignment vertical="center"/>
    </xf>
    <xf numFmtId="0" fontId="0" fillId="0" borderId="0" xfId="5" applyFont="1" applyBorder="1" applyAlignment="1">
      <alignment vertical="center" shrinkToFit="1"/>
    </xf>
    <xf numFmtId="0" fontId="0" fillId="0" borderId="0" xfId="5" applyFont="1" applyBorder="1"/>
    <xf numFmtId="0" fontId="0" fillId="0" borderId="0" xfId="5" applyFont="1"/>
    <xf numFmtId="0" fontId="6" fillId="0" borderId="0" xfId="5" applyFont="1" applyAlignment="1">
      <alignment vertical="center"/>
    </xf>
    <xf numFmtId="0" fontId="11" fillId="0" borderId="0" xfId="5" applyFont="1" applyBorder="1" applyAlignment="1">
      <alignment horizontal="center" vertical="center" shrinkToFit="1"/>
    </xf>
    <xf numFmtId="0" fontId="6" fillId="0" borderId="0" xfId="5" applyFont="1" applyAlignment="1"/>
    <xf numFmtId="0" fontId="12" fillId="0" borderId="0" xfId="0" applyFont="1">
      <alignment vertical="center"/>
    </xf>
    <xf numFmtId="0" fontId="0" fillId="0" borderId="0" xfId="0" applyFont="1">
      <alignment vertical="center"/>
    </xf>
    <xf numFmtId="0" fontId="12" fillId="0" borderId="0" xfId="0" applyFont="1" applyAlignment="1">
      <alignment horizontal="center" vertical="center"/>
    </xf>
    <xf numFmtId="0" fontId="0" fillId="0" borderId="14" xfId="0" applyBorder="1" applyAlignment="1">
      <alignment horizontal="right"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0" fillId="0" borderId="0" xfId="0" applyFont="1">
      <alignment vertical="center"/>
    </xf>
    <xf numFmtId="0" fontId="0" fillId="0" borderId="1" xfId="0" applyFont="1" applyBorder="1" applyAlignment="1">
      <alignment vertical="center" wrapText="1"/>
    </xf>
    <xf numFmtId="0" fontId="13" fillId="0" borderId="3" xfId="0" applyFont="1" applyBorder="1" applyAlignment="1">
      <alignment vertical="center"/>
    </xf>
    <xf numFmtId="0" fontId="0" fillId="2" borderId="4" xfId="0" applyFill="1" applyBorder="1">
      <alignment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2" borderId="14" xfId="0" applyFill="1" applyBorder="1">
      <alignment vertical="center"/>
    </xf>
    <xf numFmtId="0" fontId="0" fillId="0" borderId="14" xfId="0" applyBorder="1">
      <alignment vertical="center"/>
    </xf>
    <xf numFmtId="0" fontId="0" fillId="2" borderId="0" xfId="0" applyFill="1">
      <alignment vertical="center"/>
    </xf>
    <xf numFmtId="0" fontId="0" fillId="0" borderId="14" xfId="0" applyBorder="1" applyAlignment="1">
      <alignment horizontal="center" vertical="center"/>
    </xf>
    <xf numFmtId="0" fontId="0" fillId="2" borderId="7" xfId="0" applyFill="1" applyBorder="1">
      <alignment vertical="center"/>
    </xf>
    <xf numFmtId="0" fontId="0" fillId="2" borderId="8" xfId="0" applyFill="1" applyBorder="1">
      <alignment vertical="center"/>
    </xf>
    <xf numFmtId="58" fontId="0" fillId="2" borderId="15" xfId="0" applyNumberFormat="1" applyFill="1" applyBorder="1" applyAlignment="1">
      <alignment horizontal="center" vertical="center"/>
    </xf>
    <xf numFmtId="0" fontId="0" fillId="0" borderId="3" xfId="0" applyFill="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2" borderId="16" xfId="0" applyFill="1" applyBorder="1">
      <alignment vertical="center"/>
    </xf>
    <xf numFmtId="0" fontId="0" fillId="0" borderId="16" xfId="0" applyBorder="1">
      <alignment vertical="center"/>
    </xf>
    <xf numFmtId="0" fontId="0" fillId="0" borderId="15" xfId="0" applyBorder="1" applyAlignment="1">
      <alignment horizontal="center" vertical="center"/>
    </xf>
    <xf numFmtId="0" fontId="0" fillId="2" borderId="0" xfId="0" applyFill="1" applyBorder="1">
      <alignment vertical="center"/>
    </xf>
    <xf numFmtId="0" fontId="0" fillId="2" borderId="9" xfId="0" applyFill="1" applyBorder="1">
      <alignment vertical="center"/>
    </xf>
    <xf numFmtId="0" fontId="0" fillId="2" borderId="15" xfId="0" applyFill="1" applyBorder="1" applyAlignment="1">
      <alignment horizontal="center" vertical="center"/>
    </xf>
    <xf numFmtId="0" fontId="0" fillId="0" borderId="2" xfId="0" applyBorder="1" applyAlignment="1">
      <alignment horizontal="right" vertical="center"/>
    </xf>
    <xf numFmtId="0" fontId="0" fillId="2" borderId="3" xfId="0" applyFill="1" applyBorder="1" applyAlignment="1">
      <alignment horizontal="right" vertical="center"/>
    </xf>
    <xf numFmtId="0" fontId="0" fillId="2" borderId="3" xfId="0" applyFill="1" applyBorder="1">
      <alignment vertical="center"/>
    </xf>
    <xf numFmtId="0" fontId="0" fillId="0" borderId="3" xfId="0" applyFill="1" applyBorder="1">
      <alignment vertical="center"/>
    </xf>
    <xf numFmtId="0" fontId="0" fillId="2" borderId="4" xfId="0" applyFill="1" applyBorder="1" applyAlignment="1">
      <alignment horizontal="righ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wrapText="1"/>
    </xf>
    <xf numFmtId="0" fontId="0" fillId="2" borderId="14" xfId="0" applyFill="1" applyBorder="1" applyAlignment="1">
      <alignment horizontal="left" vertical="center"/>
    </xf>
    <xf numFmtId="0" fontId="0" fillId="0" borderId="16" xfId="0" applyBorder="1" applyAlignment="1">
      <alignment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wrapText="1"/>
    </xf>
    <xf numFmtId="0" fontId="0" fillId="2" borderId="15" xfId="0" applyFill="1" applyBorder="1" applyAlignment="1">
      <alignment horizontal="left"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178" fontId="3" fillId="2" borderId="2" xfId="4" applyNumberFormat="1" applyFill="1" applyBorder="1" applyAlignment="1">
      <alignment vertical="center"/>
    </xf>
    <xf numFmtId="0" fontId="3" fillId="2" borderId="3" xfId="4" applyFill="1" applyBorder="1" applyAlignment="1">
      <alignment vertical="center"/>
    </xf>
    <xf numFmtId="178" fontId="3" fillId="0" borderId="2" xfId="4" applyNumberFormat="1" applyFill="1" applyBorder="1" applyAlignment="1">
      <alignment vertical="center"/>
    </xf>
    <xf numFmtId="0" fontId="0" fillId="2" borderId="4" xfId="0"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wrapText="1"/>
    </xf>
    <xf numFmtId="0" fontId="0" fillId="2" borderId="16" xfId="0" applyFill="1"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right" vertical="top"/>
    </xf>
    <xf numFmtId="0" fontId="0" fillId="0" borderId="16" xfId="0" applyBorder="1" applyAlignment="1">
      <alignment horizontal="center" vertical="center"/>
    </xf>
    <xf numFmtId="0" fontId="0" fillId="2" borderId="12" xfId="0" applyFill="1" applyBorder="1">
      <alignment vertical="center"/>
    </xf>
    <xf numFmtId="0" fontId="0" fillId="2" borderId="13" xfId="0" applyFill="1" applyBorder="1">
      <alignment vertical="center"/>
    </xf>
    <xf numFmtId="0" fontId="0" fillId="0" borderId="14" xfId="0" applyBorder="1" applyAlignment="1">
      <alignment horizontal="right" vertical="top"/>
    </xf>
    <xf numFmtId="0" fontId="3" fillId="0" borderId="3" xfId="4" applyFill="1" applyBorder="1" applyAlignment="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1" xfId="0" applyFill="1" applyBorder="1" applyAlignment="1">
      <alignment vertical="center" wrapText="1"/>
    </xf>
    <xf numFmtId="0" fontId="0" fillId="0" borderId="3" xfId="0" applyFill="1" applyBorder="1" applyAlignment="1">
      <alignment vertical="center" wrapText="1"/>
    </xf>
    <xf numFmtId="0" fontId="0" fillId="0" borderId="15" xfId="0" applyBorder="1" applyAlignment="1">
      <alignment horizontal="left" vertical="center"/>
    </xf>
    <xf numFmtId="0" fontId="0" fillId="2" borderId="0" xfId="0" applyFill="1" applyAlignment="1">
      <alignment horizontal="right" vertical="center"/>
    </xf>
    <xf numFmtId="0" fontId="0" fillId="0" borderId="16" xfId="0" applyBorder="1" applyAlignment="1">
      <alignment horizontal="left" vertical="center"/>
    </xf>
    <xf numFmtId="0" fontId="2" fillId="0" borderId="0" xfId="0" applyFont="1">
      <alignment vertical="center"/>
    </xf>
    <xf numFmtId="0" fontId="2" fillId="0" borderId="14" xfId="0" applyFont="1" applyBorder="1" applyAlignment="1">
      <alignment horizontal="center" vertical="center"/>
    </xf>
    <xf numFmtId="0" fontId="2" fillId="0" borderId="7" xfId="0" applyFont="1" applyBorder="1" applyAlignment="1">
      <alignment horizontal="left" vertical="center" shrinkToFit="1"/>
    </xf>
    <xf numFmtId="0" fontId="2" fillId="2" borderId="7" xfId="0" applyFont="1" applyFill="1" applyBorder="1" applyAlignment="1">
      <alignment horizontal="left" vertical="center"/>
    </xf>
    <xf numFmtId="0" fontId="2" fillId="2" borderId="2" xfId="0" applyFont="1" applyFill="1" applyBorder="1" applyAlignment="1">
      <alignment horizontal="left" vertical="center" shrinkToFit="1"/>
    </xf>
    <xf numFmtId="0" fontId="2" fillId="2" borderId="2"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shrinkToFit="1"/>
    </xf>
    <xf numFmtId="0" fontId="2" fillId="0" borderId="7" xfId="0" applyFont="1" applyBorder="1" applyAlignment="1">
      <alignment horizontal="left" vertical="center"/>
    </xf>
    <xf numFmtId="0" fontId="2" fillId="0" borderId="6" xfId="0" applyFont="1" applyBorder="1" applyAlignment="1">
      <alignment horizontal="left" vertical="center" shrinkToFit="1"/>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vertical="center"/>
    </xf>
    <xf numFmtId="0" fontId="2" fillId="0" borderId="14" xfId="0" applyFont="1" applyBorder="1" applyAlignment="1">
      <alignment vertical="center" shrinkToFit="1"/>
    </xf>
    <xf numFmtId="0" fontId="2" fillId="0" borderId="8" xfId="0" applyFont="1" applyBorder="1" applyAlignment="1">
      <alignment horizontal="center" vertical="center"/>
    </xf>
    <xf numFmtId="0" fontId="2" fillId="0" borderId="4" xfId="0" applyFont="1" applyBorder="1" applyAlignment="1">
      <alignment horizontal="center" vertical="center" wrapText="1"/>
    </xf>
    <xf numFmtId="3" fontId="2" fillId="0" borderId="2" xfId="0" applyNumberFormat="1" applyFont="1" applyBorder="1" applyAlignment="1">
      <alignment horizontal="right" vertical="center"/>
    </xf>
    <xf numFmtId="3" fontId="2" fillId="2" borderId="2" xfId="0" applyNumberFormat="1" applyFont="1" applyFill="1" applyBorder="1" applyAlignment="1">
      <alignment horizontal="right" vertical="center"/>
    </xf>
    <xf numFmtId="3" fontId="2" fillId="0" borderId="4" xfId="0" applyNumberFormat="1" applyFont="1" applyBorder="1" applyAlignment="1">
      <alignment horizontal="right" vertical="center"/>
    </xf>
    <xf numFmtId="3" fontId="2" fillId="0" borderId="1" xfId="0" applyNumberFormat="1" applyFont="1" applyBorder="1" applyAlignment="1">
      <alignment horizontal="right" vertical="center"/>
    </xf>
    <xf numFmtId="3" fontId="2" fillId="0" borderId="14" xfId="0" applyNumberFormat="1" applyFont="1" applyBorder="1" applyAlignment="1">
      <alignment vertical="center"/>
    </xf>
    <xf numFmtId="3" fontId="2" fillId="2" borderId="1"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3" fontId="2" fillId="0" borderId="3" xfId="0" applyNumberFormat="1" applyFont="1" applyBorder="1" applyAlignment="1">
      <alignment horizontal="right" vertical="center"/>
    </xf>
    <xf numFmtId="3" fontId="2" fillId="0" borderId="0" xfId="0" applyNumberFormat="1" applyFont="1" applyBorder="1" applyAlignment="1">
      <alignment horizontal="right" vertical="center"/>
    </xf>
    <xf numFmtId="3" fontId="2" fillId="0" borderId="1" xfId="0" applyNumberFormat="1" applyFont="1" applyBorder="1" applyAlignment="1">
      <alignment horizontal="center" vertical="center"/>
    </xf>
    <xf numFmtId="3" fontId="2" fillId="2" borderId="4" xfId="0" applyNumberFormat="1" applyFont="1" applyFill="1" applyBorder="1" applyAlignment="1">
      <alignment horizontal="right" vertical="center"/>
    </xf>
    <xf numFmtId="0" fontId="2" fillId="0" borderId="16" xfId="0" applyFont="1" applyBorder="1" applyAlignment="1">
      <alignment horizontal="center" vertical="center" wrapText="1"/>
    </xf>
    <xf numFmtId="3" fontId="2" fillId="0" borderId="4" xfId="0" applyNumberFormat="1" applyFont="1" applyBorder="1" applyAlignment="1">
      <alignment horizontal="centerContinuous" vertical="center"/>
    </xf>
    <xf numFmtId="3" fontId="2" fillId="0" borderId="6" xfId="0" applyNumberFormat="1" applyFont="1" applyBorder="1" applyAlignment="1">
      <alignment vertical="center"/>
    </xf>
    <xf numFmtId="3" fontId="2" fillId="2" borderId="8" xfId="0" applyNumberFormat="1" applyFont="1" applyFill="1" applyBorder="1" applyAlignment="1">
      <alignment vertical="center"/>
    </xf>
    <xf numFmtId="3" fontId="2" fillId="0" borderId="8" xfId="0" applyNumberFormat="1" applyFont="1" applyBorder="1" applyAlignment="1">
      <alignment horizontal="right" vertical="center"/>
    </xf>
    <xf numFmtId="3" fontId="2" fillId="0" borderId="14" xfId="0" applyNumberFormat="1" applyFont="1" applyBorder="1" applyAlignment="1">
      <alignment horizontal="centerContinuous" vertical="center"/>
    </xf>
    <xf numFmtId="3" fontId="2" fillId="0" borderId="5" xfId="0" applyNumberFormat="1" applyFont="1" applyBorder="1" applyAlignment="1">
      <alignment vertical="center"/>
    </xf>
    <xf numFmtId="3" fontId="2" fillId="2" borderId="9" xfId="0" applyNumberFormat="1" applyFont="1" applyFill="1" applyBorder="1" applyAlignment="1">
      <alignment vertical="center"/>
    </xf>
    <xf numFmtId="3" fontId="2" fillId="0" borderId="9" xfId="0" applyNumberFormat="1" applyFont="1" applyBorder="1" applyAlignment="1">
      <alignment horizontal="right" vertical="center"/>
    </xf>
    <xf numFmtId="0" fontId="2" fillId="0" borderId="0" xfId="0" applyFont="1" applyBorder="1">
      <alignment vertical="center"/>
    </xf>
    <xf numFmtId="0" fontId="2" fillId="0" borderId="0" xfId="0"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lignment vertical="center"/>
    </xf>
    <xf numFmtId="0" fontId="2" fillId="2" borderId="2" xfId="0" applyFont="1" applyFill="1" applyBorder="1">
      <alignment vertical="center"/>
    </xf>
    <xf numFmtId="0" fontId="2" fillId="0" borderId="4" xfId="0" applyFont="1" applyBorder="1">
      <alignment vertical="center"/>
    </xf>
    <xf numFmtId="0" fontId="2" fillId="2" borderId="2" xfId="0" applyFont="1" applyFill="1" applyBorder="1" applyAlignment="1">
      <alignment vertical="center" wrapText="1"/>
    </xf>
    <xf numFmtId="0" fontId="2" fillId="0" borderId="1" xfId="0" applyFont="1" applyBorder="1">
      <alignment vertical="center"/>
    </xf>
    <xf numFmtId="0" fontId="2" fillId="0" borderId="3" xfId="0" applyFont="1" applyBorder="1">
      <alignment vertical="center"/>
    </xf>
    <xf numFmtId="0" fontId="2" fillId="2" borderId="1" xfId="0" applyFont="1" applyFill="1" applyBorder="1">
      <alignment vertical="center"/>
    </xf>
    <xf numFmtId="0" fontId="2" fillId="2" borderId="3" xfId="0" applyFont="1" applyFill="1" applyBorder="1">
      <alignment vertical="center"/>
    </xf>
    <xf numFmtId="0" fontId="2" fillId="0" borderId="16" xfId="0" applyFont="1" applyBorder="1" applyAlignment="1">
      <alignment horizontal="centerContinuous" vertical="center"/>
    </xf>
    <xf numFmtId="3" fontId="2" fillId="0" borderId="11" xfId="0" applyNumberFormat="1" applyFont="1" applyBorder="1" applyAlignment="1">
      <alignment vertical="center"/>
    </xf>
    <xf numFmtId="3" fontId="2" fillId="2" borderId="13" xfId="0" applyNumberFormat="1" applyFont="1" applyFill="1" applyBorder="1" applyAlignment="1">
      <alignment vertical="center"/>
    </xf>
    <xf numFmtId="3" fontId="2" fillId="0" borderId="13" xfId="0" applyNumberFormat="1" applyFont="1" applyBorder="1" applyAlignment="1">
      <alignment horizontal="right" vertical="center"/>
    </xf>
    <xf numFmtId="179" fontId="0" fillId="0" borderId="0" xfId="0" applyNumberFormat="1" applyFont="1" applyAlignment="1">
      <alignment vertical="center"/>
    </xf>
    <xf numFmtId="0" fontId="2" fillId="0" borderId="14"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5" xfId="0" applyFont="1" applyBorder="1">
      <alignment vertical="center"/>
    </xf>
    <xf numFmtId="0" fontId="2" fillId="0" borderId="4" xfId="0" applyFont="1" applyBorder="1" applyAlignment="1">
      <alignment horizontal="centerContinuous" vertical="center"/>
    </xf>
    <xf numFmtId="0" fontId="2" fillId="0" borderId="6" xfId="0" applyFont="1" applyBorder="1">
      <alignment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15" xfId="0" applyFont="1" applyBorder="1">
      <alignment vertical="center"/>
    </xf>
    <xf numFmtId="0" fontId="2" fillId="0" borderId="15" xfId="0" applyFont="1" applyBorder="1" applyAlignment="1">
      <alignment horizontal="centerContinuous"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left" vertical="center" indent="1"/>
    </xf>
    <xf numFmtId="179" fontId="2" fillId="0" borderId="12" xfId="0" applyNumberFormat="1" applyFont="1" applyBorder="1" applyAlignment="1">
      <alignment horizontal="right" vertical="center" indent="1"/>
    </xf>
    <xf numFmtId="0" fontId="2" fillId="0" borderId="13" xfId="0" applyFont="1" applyBorder="1" applyAlignment="1">
      <alignment vertical="center" wrapText="1"/>
    </xf>
    <xf numFmtId="179" fontId="2" fillId="0" borderId="12" xfId="0" applyNumberFormat="1" applyFont="1" applyBorder="1">
      <alignment vertical="center"/>
    </xf>
    <xf numFmtId="0" fontId="2" fillId="0" borderId="13" xfId="0" applyFont="1" applyBorder="1" applyAlignment="1">
      <alignment horizontal="left" vertical="center" indent="1"/>
    </xf>
    <xf numFmtId="3" fontId="2" fillId="0" borderId="11" xfId="0" applyNumberFormat="1" applyFont="1" applyBorder="1" applyAlignment="1">
      <alignment vertical="center" wrapText="1"/>
    </xf>
    <xf numFmtId="0" fontId="2" fillId="0" borderId="0" xfId="0" applyFont="1" applyAlignment="1">
      <alignment horizontal="left" vertical="center"/>
    </xf>
    <xf numFmtId="0" fontId="2" fillId="0" borderId="9" xfId="0" applyFont="1" applyBorder="1">
      <alignment vertical="center"/>
    </xf>
    <xf numFmtId="0" fontId="2" fillId="0" borderId="0" xfId="0" applyFont="1" applyAlignment="1">
      <alignment horizontal="right" vertical="center"/>
    </xf>
    <xf numFmtId="179" fontId="2" fillId="0" borderId="15" xfId="0" applyNumberFormat="1" applyFont="1" applyBorder="1" applyAlignment="1">
      <alignment horizontal="centerContinuous" vertical="center"/>
    </xf>
    <xf numFmtId="179" fontId="2" fillId="0" borderId="5" xfId="0" applyNumberFormat="1" applyFont="1" applyBorder="1">
      <alignment vertical="center"/>
    </xf>
    <xf numFmtId="179" fontId="2" fillId="0" borderId="0" xfId="0" applyNumberFormat="1" applyFont="1">
      <alignment vertical="center"/>
    </xf>
    <xf numFmtId="179" fontId="2" fillId="0" borderId="9" xfId="0" applyNumberFormat="1" applyFont="1" applyBorder="1">
      <alignment vertical="center"/>
    </xf>
    <xf numFmtId="179" fontId="2" fillId="0" borderId="15" xfId="0" applyNumberFormat="1" applyFont="1" applyBorder="1">
      <alignment vertical="center"/>
    </xf>
    <xf numFmtId="0" fontId="2" fillId="0" borderId="0" xfId="0" applyFont="1" applyAlignment="1">
      <alignment horizontal="center" vertical="center"/>
    </xf>
    <xf numFmtId="0" fontId="2" fillId="2" borderId="4" xfId="0" applyFont="1" applyFill="1" applyBorder="1">
      <alignment vertical="center"/>
    </xf>
    <xf numFmtId="179" fontId="2" fillId="0" borderId="16" xfId="0" applyNumberFormat="1" applyFont="1" applyBorder="1" applyAlignment="1">
      <alignment horizontal="centerContinuous" vertical="center"/>
    </xf>
    <xf numFmtId="179" fontId="2" fillId="3" borderId="11" xfId="0" applyNumberFormat="1" applyFont="1" applyFill="1" applyBorder="1">
      <alignment vertical="center"/>
    </xf>
    <xf numFmtId="179" fontId="2" fillId="0" borderId="13" xfId="0" applyNumberFormat="1" applyFont="1" applyBorder="1">
      <alignment vertical="center"/>
    </xf>
    <xf numFmtId="179" fontId="2" fillId="0" borderId="16" xfId="0" applyNumberFormat="1" applyFont="1" applyBorder="1">
      <alignment vertical="center"/>
    </xf>
    <xf numFmtId="0" fontId="14" fillId="0" borderId="0" xfId="5" applyFont="1" applyAlignment="1">
      <alignment vertical="center"/>
    </xf>
    <xf numFmtId="0" fontId="12" fillId="0" borderId="0" xfId="0" applyFont="1" applyAlignment="1">
      <alignment horizontal="centerContinuous" vertical="center"/>
    </xf>
    <xf numFmtId="0" fontId="0" fillId="2" borderId="4" xfId="0" applyFill="1" applyBorder="1" applyAlignment="1">
      <alignment vertical="center" wrapText="1"/>
    </xf>
    <xf numFmtId="0" fontId="15" fillId="0" borderId="0" xfId="0" applyFont="1" applyAlignment="1">
      <alignment horizontal="centerContinuous" vertical="center"/>
    </xf>
    <xf numFmtId="180" fontId="0" fillId="2" borderId="4" xfId="0" applyNumberFormat="1" applyFill="1" applyBorder="1">
      <alignment vertical="center"/>
    </xf>
    <xf numFmtId="0" fontId="0" fillId="0" borderId="14" xfId="0" applyBorder="1" applyAlignment="1">
      <alignment horizontal="centerContinuous" vertical="center"/>
    </xf>
    <xf numFmtId="20" fontId="0" fillId="2" borderId="14" xfId="0" applyNumberFormat="1" applyFill="1" applyBorder="1" applyAlignment="1">
      <alignment horizontal="center" vertical="center"/>
    </xf>
    <xf numFmtId="0" fontId="0" fillId="0" borderId="15" xfId="0" applyFont="1" applyBorder="1" applyAlignment="1">
      <alignment horizontal="centerContinuous" vertical="center"/>
    </xf>
    <xf numFmtId="0" fontId="0" fillId="0" borderId="16" xfId="0" applyBorder="1" applyAlignment="1">
      <alignment horizontal="centerContinuous" vertical="center"/>
    </xf>
    <xf numFmtId="20" fontId="0" fillId="2" borderId="16" xfId="0" applyNumberFormat="1" applyFill="1" applyBorder="1" applyAlignment="1">
      <alignment horizontal="center" vertical="center"/>
    </xf>
    <xf numFmtId="0" fontId="0" fillId="0" borderId="11" xfId="0" applyBorder="1" applyAlignment="1">
      <alignment horizontal="centerContinuous" vertical="center"/>
    </xf>
    <xf numFmtId="181" fontId="0" fillId="2" borderId="4" xfId="0" applyNumberFormat="1" applyFill="1" applyBorder="1">
      <alignment vertical="center"/>
    </xf>
    <xf numFmtId="0" fontId="10" fillId="0" borderId="0" xfId="0" applyFont="1" applyAlignment="1">
      <alignment horizontal="right" vertical="center"/>
    </xf>
    <xf numFmtId="179" fontId="0" fillId="2" borderId="4" xfId="0" applyNumberFormat="1" applyFill="1" applyBorder="1">
      <alignment vertical="center"/>
    </xf>
    <xf numFmtId="0" fontId="15" fillId="0" borderId="0" xfId="0" applyFont="1" applyAlignment="1">
      <alignment vertical="center"/>
    </xf>
    <xf numFmtId="0" fontId="16" fillId="0" borderId="0" xfId="0" applyFont="1" applyAlignment="1">
      <alignment vertical="center"/>
    </xf>
    <xf numFmtId="0" fontId="0" fillId="2" borderId="6" xfId="0" applyFill="1" applyBorder="1" applyAlignment="1">
      <alignment horizontal="left" vertical="center"/>
    </xf>
    <xf numFmtId="0" fontId="0" fillId="2" borderId="8" xfId="0" applyFill="1" applyBorder="1" applyAlignment="1">
      <alignment horizontal="center" vertical="center"/>
    </xf>
    <xf numFmtId="0" fontId="17" fillId="0" borderId="0" xfId="0" applyFont="1" applyAlignment="1">
      <alignment horizontal="centerContinuous" vertical="center"/>
    </xf>
    <xf numFmtId="3" fontId="2" fillId="0" borderId="4" xfId="0" applyNumberFormat="1" applyFont="1" applyBorder="1" applyAlignment="1">
      <alignment vertical="center"/>
    </xf>
    <xf numFmtId="3" fontId="0" fillId="2" borderId="1" xfId="0" applyNumberFormat="1" applyFill="1" applyBorder="1" applyAlignment="1">
      <alignment horizontal="right" vertical="center"/>
    </xf>
    <xf numFmtId="3" fontId="0" fillId="2" borderId="3" xfId="0" applyNumberFormat="1" applyFill="1" applyBorder="1" applyAlignment="1">
      <alignment horizontal="right" vertical="center"/>
    </xf>
    <xf numFmtId="3" fontId="0" fillId="0" borderId="3" xfId="0" applyNumberFormat="1" applyBorder="1" applyAlignment="1">
      <alignment horizontal="right" vertical="center"/>
    </xf>
    <xf numFmtId="3" fontId="0" fillId="0" borderId="1" xfId="0" applyNumberFormat="1" applyFill="1" applyBorder="1" applyAlignment="1">
      <alignment horizontal="right" vertical="center"/>
    </xf>
    <xf numFmtId="0" fontId="0" fillId="2" borderId="1" xfId="0" applyFill="1" applyBorder="1">
      <alignment vertical="center"/>
    </xf>
    <xf numFmtId="0" fontId="12" fillId="0" borderId="0" xfId="5" applyFont="1" applyBorder="1" applyAlignment="1">
      <alignment vertical="center"/>
    </xf>
    <xf numFmtId="0" fontId="0" fillId="0" borderId="2" xfId="0" applyFont="1" applyBorder="1" applyAlignment="1">
      <alignment vertical="center" wrapText="1"/>
    </xf>
    <xf numFmtId="0" fontId="0" fillId="0" borderId="6" xfId="0" applyFont="1" applyBorder="1" applyAlignment="1">
      <alignment horizontal="left" vertical="center" wrapText="1"/>
    </xf>
    <xf numFmtId="0" fontId="0" fillId="0" borderId="7" xfId="0" applyFont="1" applyBorder="1" applyAlignment="1">
      <alignment horizontal="center" vertical="center" wrapText="1"/>
    </xf>
    <xf numFmtId="0" fontId="0" fillId="0" borderId="7" xfId="0" quotePrefix="1" applyFont="1" applyBorder="1" applyAlignment="1">
      <alignment horizontal="left" vertical="center" wrapText="1"/>
    </xf>
    <xf numFmtId="0" fontId="0" fillId="0" borderId="7" xfId="0" applyFont="1" applyBorder="1" applyAlignment="1">
      <alignment horizontal="left" vertical="center"/>
    </xf>
    <xf numFmtId="0" fontId="0" fillId="0" borderId="7" xfId="0" applyFont="1" applyBorder="1" applyAlignment="1">
      <alignment horizontal="left" vertical="center" wrapText="1"/>
    </xf>
    <xf numFmtId="182" fontId="0" fillId="0" borderId="7" xfId="0" applyNumberFormat="1" applyFont="1" applyBorder="1" applyAlignment="1">
      <alignment vertical="center" wrapText="1"/>
    </xf>
    <xf numFmtId="0" fontId="0" fillId="0" borderId="8" xfId="0" applyFont="1" applyBorder="1" applyAlignment="1">
      <alignment horizontal="left" vertical="center" wrapText="1"/>
    </xf>
    <xf numFmtId="0" fontId="0" fillId="0" borderId="5"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quotePrefix="1" applyFont="1" applyBorder="1" applyAlignment="1">
      <alignment horizontal="left"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9" xfId="0" applyFont="1" applyBorder="1" applyAlignment="1">
      <alignment horizontal="center" vertical="center" wrapText="1"/>
    </xf>
    <xf numFmtId="0" fontId="0" fillId="0" borderId="0" xfId="0" applyFont="1" applyBorder="1" applyAlignment="1">
      <alignment vertical="center" wrapText="1"/>
    </xf>
    <xf numFmtId="0" fontId="0" fillId="0" borderId="9" xfId="0" applyFont="1" applyBorder="1" applyAlignment="1">
      <alignment horizontal="left" vertical="center" wrapText="1"/>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179" fontId="0" fillId="0" borderId="12" xfId="0" applyNumberFormat="1" applyFont="1" applyBorder="1">
      <alignment vertical="center"/>
    </xf>
    <xf numFmtId="0" fontId="0" fillId="0" borderId="5" xfId="0" applyFont="1" applyBorder="1">
      <alignment vertical="center"/>
    </xf>
    <xf numFmtId="179" fontId="0" fillId="0" borderId="0" xfId="0" applyNumberFormat="1" applyFont="1" applyBorder="1">
      <alignment vertical="center"/>
    </xf>
    <xf numFmtId="0" fontId="0" fillId="0" borderId="9" xfId="0" applyFont="1" applyBorder="1">
      <alignment vertical="center"/>
    </xf>
    <xf numFmtId="0" fontId="0" fillId="0" borderId="0" xfId="0" quotePrefix="1" applyFont="1" applyBorder="1">
      <alignment vertical="center"/>
    </xf>
    <xf numFmtId="183" fontId="0" fillId="2" borderId="4" xfId="0" applyNumberFormat="1" applyFont="1" applyFill="1" applyBorder="1">
      <alignment vertical="center"/>
    </xf>
    <xf numFmtId="179" fontId="0" fillId="3" borderId="11" xfId="0" applyNumberFormat="1" applyFont="1" applyFill="1" applyBorder="1">
      <alignment vertical="center"/>
    </xf>
    <xf numFmtId="179" fontId="0" fillId="0" borderId="11" xfId="0" applyNumberFormat="1" applyFont="1" applyFill="1" applyBorder="1">
      <alignment vertical="center"/>
    </xf>
    <xf numFmtId="179" fontId="0" fillId="3" borderId="12" xfId="0" applyNumberFormat="1" applyFont="1" applyFill="1" applyBorder="1" applyAlignment="1">
      <alignment vertical="center"/>
    </xf>
    <xf numFmtId="1" fontId="0" fillId="3" borderId="11" xfId="0" applyNumberFormat="1" applyFont="1" applyFill="1" applyBorder="1">
      <alignment vertical="center"/>
    </xf>
    <xf numFmtId="0" fontId="7" fillId="0" borderId="0" xfId="20" applyFont="1">
      <alignment vertical="center"/>
    </xf>
    <xf numFmtId="0" fontId="7" fillId="0" borderId="0" xfId="20" applyFont="1" applyAlignment="1">
      <alignment horizontal="centerContinuous" vertical="center"/>
    </xf>
    <xf numFmtId="0" fontId="7" fillId="0" borderId="4" xfId="20" applyFont="1" applyBorder="1" applyAlignment="1">
      <alignment horizontal="center" vertical="center" wrapText="1"/>
    </xf>
    <xf numFmtId="0" fontId="7" fillId="0" borderId="4" xfId="20" applyFont="1" applyBorder="1" applyAlignment="1">
      <alignment horizontal="center" vertical="center"/>
    </xf>
    <xf numFmtId="0" fontId="7" fillId="0" borderId="1" xfId="20" applyFont="1" applyFill="1" applyBorder="1" applyAlignment="1">
      <alignment vertical="center"/>
    </xf>
    <xf numFmtId="0" fontId="7" fillId="0" borderId="2" xfId="20" applyFont="1" applyFill="1" applyBorder="1" applyAlignment="1">
      <alignment vertical="center"/>
    </xf>
    <xf numFmtId="0" fontId="7" fillId="2" borderId="3" xfId="20" applyFont="1" applyFill="1" applyBorder="1" applyAlignment="1">
      <alignment vertical="center" wrapText="1"/>
    </xf>
    <xf numFmtId="0" fontId="18" fillId="0" borderId="0" xfId="20" applyFont="1" applyAlignment="1">
      <alignment horizontal="centerContinuous" vertical="center"/>
    </xf>
    <xf numFmtId="0" fontId="7" fillId="0" borderId="1" xfId="20" applyFont="1" applyBorder="1" applyAlignment="1">
      <alignment vertical="center" wrapText="1"/>
    </xf>
    <xf numFmtId="0" fontId="7" fillId="0" borderId="3" xfId="20" applyFont="1" applyBorder="1" applyAlignment="1">
      <alignment vertical="center"/>
    </xf>
    <xf numFmtId="0" fontId="7" fillId="2" borderId="3" xfId="20" applyFont="1" applyFill="1" applyBorder="1" applyAlignment="1">
      <alignment horizontal="center" vertical="center" wrapText="1"/>
    </xf>
    <xf numFmtId="0" fontId="7" fillId="2" borderId="3" xfId="20" applyFont="1" applyFill="1" applyBorder="1" applyAlignment="1">
      <alignment vertical="center"/>
    </xf>
    <xf numFmtId="0" fontId="7" fillId="0" borderId="3" xfId="20" applyFont="1" applyBorder="1" applyAlignment="1">
      <alignment vertical="center" wrapText="1"/>
    </xf>
    <xf numFmtId="0" fontId="7" fillId="0" borderId="2" xfId="20" applyFont="1" applyFill="1" applyBorder="1" applyAlignment="1">
      <alignment vertical="center" wrapText="1"/>
    </xf>
    <xf numFmtId="0" fontId="7" fillId="0" borderId="14" xfId="20" applyFont="1" applyBorder="1" applyAlignment="1">
      <alignment horizontal="center" vertical="center"/>
    </xf>
    <xf numFmtId="0" fontId="7" fillId="0" borderId="15" xfId="20" applyFont="1" applyBorder="1" applyAlignment="1">
      <alignment horizontal="center" vertical="center"/>
    </xf>
    <xf numFmtId="0" fontId="7" fillId="0" borderId="16" xfId="20" applyFont="1" applyBorder="1" applyAlignment="1">
      <alignment horizontal="center" vertical="center"/>
    </xf>
    <xf numFmtId="0" fontId="7" fillId="0" borderId="1" xfId="20" applyFont="1" applyFill="1" applyBorder="1" applyAlignment="1">
      <alignment horizontal="right" vertical="center"/>
    </xf>
    <xf numFmtId="0" fontId="7" fillId="0" borderId="2" xfId="20" applyFont="1" applyFill="1" applyBorder="1" applyAlignment="1">
      <alignment horizontal="right" vertical="center"/>
    </xf>
    <xf numFmtId="184" fontId="7" fillId="2" borderId="3" xfId="20" applyNumberFormat="1" applyFont="1" applyFill="1" applyBorder="1" applyAlignment="1">
      <alignment horizontal="right" vertical="center"/>
    </xf>
    <xf numFmtId="184" fontId="7" fillId="2" borderId="3" xfId="20" applyNumberFormat="1" applyFont="1" applyFill="1" applyBorder="1" applyAlignment="1">
      <alignment vertical="center"/>
    </xf>
    <xf numFmtId="0" fontId="7" fillId="0" borderId="6" xfId="20" applyFont="1" applyBorder="1" applyAlignment="1">
      <alignment horizontal="center" vertical="center" wrapText="1"/>
    </xf>
    <xf numFmtId="0" fontId="7" fillId="0" borderId="8" xfId="20" applyFont="1" applyBorder="1" applyAlignment="1">
      <alignment horizontal="center" vertical="center"/>
    </xf>
    <xf numFmtId="0" fontId="7" fillId="0" borderId="6" xfId="20" applyFont="1" applyBorder="1" applyAlignment="1">
      <alignment horizontal="right" vertical="center"/>
    </xf>
    <xf numFmtId="185" fontId="7" fillId="2" borderId="2" xfId="20" applyNumberFormat="1" applyFont="1" applyFill="1" applyBorder="1" applyAlignment="1">
      <alignment vertical="center"/>
    </xf>
    <xf numFmtId="185" fontId="7" fillId="2" borderId="3" xfId="20" applyNumberFormat="1" applyFont="1" applyFill="1" applyBorder="1" applyAlignment="1">
      <alignment vertical="center"/>
    </xf>
    <xf numFmtId="0" fontId="7" fillId="0" borderId="14" xfId="20" applyFont="1" applyBorder="1" applyAlignment="1">
      <alignment horizontal="center" vertical="center" wrapText="1"/>
    </xf>
    <xf numFmtId="0" fontId="7" fillId="0" borderId="8" xfId="20" applyFont="1" applyBorder="1" applyAlignment="1">
      <alignment horizontal="center" vertical="center" wrapText="1"/>
    </xf>
    <xf numFmtId="0" fontId="7" fillId="0" borderId="6" xfId="20" applyFont="1" applyBorder="1" applyAlignment="1">
      <alignment horizontal="right" vertical="center" wrapText="1"/>
    </xf>
    <xf numFmtId="0" fontId="7" fillId="0" borderId="7" xfId="20" applyFont="1" applyBorder="1" applyAlignment="1">
      <alignment horizontal="right" vertical="center" wrapText="1"/>
    </xf>
    <xf numFmtId="0" fontId="7" fillId="2" borderId="3" xfId="20" applyFont="1" applyFill="1" applyBorder="1" applyAlignment="1">
      <alignment horizontal="right" vertical="center"/>
    </xf>
    <xf numFmtId="0" fontId="7" fillId="0" borderId="15" xfId="20" applyFont="1" applyBorder="1" applyAlignment="1">
      <alignment horizontal="center" vertical="center" wrapText="1"/>
    </xf>
    <xf numFmtId="0" fontId="7" fillId="0" borderId="0" xfId="20" applyFont="1" applyAlignment="1">
      <alignment horizontal="right" vertical="center"/>
    </xf>
    <xf numFmtId="0" fontId="7" fillId="0" borderId="1" xfId="20" applyFont="1" applyBorder="1" applyAlignment="1">
      <alignment horizontal="right" vertical="center" wrapText="1"/>
    </xf>
    <xf numFmtId="0" fontId="7" fillId="0" borderId="2" xfId="20" applyFont="1" applyBorder="1" applyAlignment="1">
      <alignment horizontal="right" vertical="center" wrapText="1"/>
    </xf>
    <xf numFmtId="0" fontId="7" fillId="2" borderId="0" xfId="20" applyFont="1" applyFill="1">
      <alignment vertical="center"/>
    </xf>
    <xf numFmtId="0" fontId="7" fillId="2" borderId="0" xfId="20" applyFont="1" applyFill="1" applyAlignment="1">
      <alignment horizontal="right" vertical="center"/>
    </xf>
    <xf numFmtId="0" fontId="7" fillId="2" borderId="3" xfId="20" applyFont="1" applyFill="1" applyBorder="1" applyAlignment="1">
      <alignment horizontal="center" vertical="center"/>
    </xf>
    <xf numFmtId="0" fontId="7" fillId="0" borderId="7" xfId="21" applyFont="1" applyBorder="1" applyAlignment="1">
      <alignment horizontal="left" vertical="center" shrinkToFit="1"/>
    </xf>
    <xf numFmtId="0" fontId="7" fillId="2" borderId="7" xfId="21" applyFont="1" applyFill="1" applyBorder="1" applyAlignment="1">
      <alignment horizontal="left" vertical="center"/>
    </xf>
    <xf numFmtId="0" fontId="7" fillId="2" borderId="2" xfId="21" applyFont="1" applyFill="1" applyBorder="1" applyAlignment="1">
      <alignment horizontal="left" vertical="center"/>
    </xf>
    <xf numFmtId="0" fontId="7" fillId="2" borderId="2" xfId="21" applyFont="1" applyFill="1" applyBorder="1" applyAlignment="1">
      <alignment horizontal="left" vertical="center" shrinkToFit="1"/>
    </xf>
    <xf numFmtId="0" fontId="7" fillId="2" borderId="7" xfId="21" applyFont="1" applyFill="1" applyBorder="1" applyAlignment="1">
      <alignment horizontal="left" vertical="center" shrinkToFit="1"/>
    </xf>
    <xf numFmtId="0" fontId="7" fillId="2" borderId="6" xfId="21" applyFont="1" applyFill="1" applyBorder="1" applyAlignment="1">
      <alignment horizontal="left" vertical="center"/>
    </xf>
    <xf numFmtId="0" fontId="7" fillId="2" borderId="8" xfId="21" applyFont="1" applyFill="1" applyBorder="1" applyAlignment="1">
      <alignment horizontal="center" vertical="center"/>
    </xf>
    <xf numFmtId="0" fontId="7" fillId="0" borderId="3" xfId="21" applyFont="1" applyBorder="1" applyAlignment="1">
      <alignment horizontal="center" vertical="center"/>
    </xf>
    <xf numFmtId="0" fontId="7" fillId="0" borderId="0" xfId="20" applyFont="1" applyBorder="1" applyAlignment="1">
      <alignment horizontal="center" vertical="center"/>
    </xf>
    <xf numFmtId="0" fontId="7" fillId="0" borderId="0" xfId="7" applyFont="1" applyBorder="1" applyAlignment="1">
      <alignment horizontal="left" vertical="center"/>
    </xf>
    <xf numFmtId="0" fontId="7" fillId="0" borderId="6" xfId="21" applyFont="1" applyBorder="1" applyAlignment="1">
      <alignment horizontal="center" vertical="center"/>
    </xf>
    <xf numFmtId="0" fontId="7" fillId="0" borderId="8" xfId="21" applyFont="1" applyBorder="1" applyAlignment="1">
      <alignment vertical="center"/>
    </xf>
    <xf numFmtId="0" fontId="7" fillId="0" borderId="14" xfId="21" applyFont="1" applyBorder="1" applyAlignment="1">
      <alignment vertical="center" shrinkToFit="1"/>
    </xf>
    <xf numFmtId="3" fontId="7" fillId="0" borderId="2" xfId="21" applyNumberFormat="1" applyFont="1" applyBorder="1" applyAlignment="1">
      <alignment horizontal="right" vertical="center"/>
    </xf>
    <xf numFmtId="3" fontId="7" fillId="2" borderId="2" xfId="21" applyNumberFormat="1" applyFont="1" applyFill="1" applyBorder="1" applyAlignment="1">
      <alignment horizontal="right" vertical="center"/>
    </xf>
    <xf numFmtId="3" fontId="7" fillId="0" borderId="4" xfId="21" applyNumberFormat="1" applyFont="1" applyBorder="1" applyAlignment="1">
      <alignment horizontal="right" vertical="center"/>
    </xf>
    <xf numFmtId="3" fontId="7" fillId="2" borderId="1" xfId="21" applyNumberFormat="1" applyFont="1" applyFill="1" applyBorder="1" applyAlignment="1">
      <alignment horizontal="right" vertical="center"/>
    </xf>
    <xf numFmtId="3" fontId="7" fillId="2" borderId="3" xfId="21" applyNumberFormat="1" applyFont="1" applyFill="1" applyBorder="1" applyAlignment="1">
      <alignment horizontal="right" vertical="center"/>
    </xf>
    <xf numFmtId="3" fontId="7" fillId="0" borderId="3" xfId="21" applyNumberFormat="1" applyFont="1" applyBorder="1" applyAlignment="1">
      <alignment horizontal="right" vertical="center"/>
    </xf>
    <xf numFmtId="3" fontId="7" fillId="0" borderId="0" xfId="21" applyNumberFormat="1" applyFont="1" applyBorder="1" applyAlignment="1">
      <alignment horizontal="right" vertical="center"/>
    </xf>
    <xf numFmtId="3" fontId="7" fillId="0" borderId="1" xfId="21" applyNumberFormat="1" applyFont="1" applyBorder="1" applyAlignment="1">
      <alignment horizontal="center" vertical="center"/>
    </xf>
    <xf numFmtId="3" fontId="7" fillId="0" borderId="1" xfId="21" applyNumberFormat="1" applyFont="1" applyBorder="1" applyAlignment="1">
      <alignment horizontal="right" vertical="center"/>
    </xf>
    <xf numFmtId="3" fontId="7" fillId="2" borderId="4" xfId="21" applyNumberFormat="1" applyFont="1" applyFill="1" applyBorder="1" applyAlignment="1">
      <alignment horizontal="right" vertical="center"/>
    </xf>
    <xf numFmtId="0" fontId="7" fillId="0" borderId="16" xfId="20" applyFont="1" applyBorder="1" applyAlignment="1">
      <alignment horizontal="center" vertical="center" wrapText="1"/>
    </xf>
    <xf numFmtId="3" fontId="7" fillId="0" borderId="2" xfId="21" applyNumberFormat="1" applyFont="1" applyFill="1" applyBorder="1" applyAlignment="1">
      <alignment vertical="center"/>
    </xf>
    <xf numFmtId="0" fontId="7" fillId="2" borderId="2" xfId="21" applyFont="1" applyFill="1" applyBorder="1" applyAlignment="1">
      <alignment vertical="center" shrinkToFit="1"/>
    </xf>
    <xf numFmtId="3" fontId="7" fillId="0" borderId="4" xfId="21" applyNumberFormat="1" applyFont="1" applyBorder="1" applyAlignment="1">
      <alignment horizontal="centerContinuous" vertical="center"/>
    </xf>
    <xf numFmtId="3" fontId="7" fillId="0" borderId="6" xfId="21" applyNumberFormat="1" applyFont="1" applyBorder="1" applyAlignment="1">
      <alignment vertical="center"/>
    </xf>
    <xf numFmtId="3" fontId="7" fillId="2" borderId="8" xfId="21" applyNumberFormat="1" applyFont="1" applyFill="1" applyBorder="1" applyAlignment="1">
      <alignment vertical="center"/>
    </xf>
    <xf numFmtId="3" fontId="7" fillId="2" borderId="14" xfId="21" applyNumberFormat="1" applyFont="1" applyFill="1" applyBorder="1" applyAlignment="1">
      <alignment vertical="center"/>
    </xf>
    <xf numFmtId="3" fontId="7" fillId="0" borderId="8" xfId="21" applyNumberFormat="1" applyFont="1" applyBorder="1" applyAlignment="1">
      <alignment horizontal="right" vertical="center"/>
    </xf>
    <xf numFmtId="3" fontId="7" fillId="0" borderId="14" xfId="21" applyNumberFormat="1" applyFont="1" applyBorder="1" applyAlignment="1">
      <alignment horizontal="centerContinuous" vertical="center"/>
    </xf>
    <xf numFmtId="3" fontId="7" fillId="0" borderId="5" xfId="21" applyNumberFormat="1" applyFont="1" applyBorder="1" applyAlignment="1">
      <alignment vertical="center"/>
    </xf>
    <xf numFmtId="3" fontId="7" fillId="2" borderId="9" xfId="21" applyNumberFormat="1" applyFont="1" applyFill="1" applyBorder="1" applyAlignment="1">
      <alignment vertical="center"/>
    </xf>
    <xf numFmtId="3" fontId="7" fillId="2" borderId="15" xfId="21" applyNumberFormat="1" applyFont="1" applyFill="1" applyBorder="1" applyAlignment="1">
      <alignment vertical="center"/>
    </xf>
    <xf numFmtId="3" fontId="7" fillId="0" borderId="9" xfId="21" applyNumberFormat="1" applyFont="1" applyBorder="1" applyAlignment="1">
      <alignment horizontal="right" vertical="center"/>
    </xf>
    <xf numFmtId="0" fontId="7" fillId="0" borderId="0" xfId="21" applyFont="1" applyBorder="1">
      <alignment vertical="center"/>
    </xf>
    <xf numFmtId="0" fontId="7" fillId="0" borderId="2" xfId="21" applyFont="1" applyBorder="1">
      <alignment vertical="center"/>
    </xf>
    <xf numFmtId="0" fontId="7" fillId="2" borderId="2" xfId="21" applyFont="1" applyFill="1" applyBorder="1">
      <alignment vertical="center"/>
    </xf>
    <xf numFmtId="0" fontId="7" fillId="0" borderId="4" xfId="21" applyFont="1" applyBorder="1">
      <alignment vertical="center"/>
    </xf>
    <xf numFmtId="0" fontId="7" fillId="2" borderId="1" xfId="21" applyFont="1" applyFill="1" applyBorder="1">
      <alignment vertical="center"/>
    </xf>
    <xf numFmtId="0" fontId="7" fillId="2" borderId="3" xfId="21" applyFont="1" applyFill="1" applyBorder="1">
      <alignment vertical="center"/>
    </xf>
    <xf numFmtId="0" fontId="7" fillId="0" borderId="3" xfId="21" applyFont="1" applyBorder="1">
      <alignment vertical="center"/>
    </xf>
    <xf numFmtId="0" fontId="7" fillId="0" borderId="16" xfId="21" applyFont="1" applyBorder="1" applyAlignment="1">
      <alignment horizontal="centerContinuous" vertical="center"/>
    </xf>
    <xf numFmtId="3" fontId="7" fillId="0" borderId="11" xfId="21" applyNumberFormat="1" applyFont="1" applyBorder="1" applyAlignment="1">
      <alignment vertical="center"/>
    </xf>
    <xf numFmtId="3" fontId="7" fillId="2" borderId="13" xfId="21" applyNumberFormat="1" applyFont="1" applyFill="1" applyBorder="1" applyAlignment="1">
      <alignment vertical="center"/>
    </xf>
    <xf numFmtId="3" fontId="7" fillId="2" borderId="16" xfId="21" applyNumberFormat="1" applyFont="1" applyFill="1" applyBorder="1" applyAlignment="1">
      <alignment vertical="center"/>
    </xf>
    <xf numFmtId="3" fontId="7" fillId="0" borderId="13" xfId="21" applyNumberFormat="1" applyFont="1" applyBorder="1" applyAlignment="1">
      <alignment horizontal="right" vertical="center"/>
    </xf>
    <xf numFmtId="0" fontId="0" fillId="0" borderId="3" xfId="0" applyBorder="1" applyAlignment="1">
      <alignment vertical="center"/>
    </xf>
    <xf numFmtId="0" fontId="0" fillId="2" borderId="0" xfId="0" applyFill="1" applyAlignment="1">
      <alignment vertical="center" wrapText="1"/>
    </xf>
    <xf numFmtId="0" fontId="16" fillId="0" borderId="0" xfId="0" applyFont="1" applyAlignment="1">
      <alignment horizontal="center" vertical="center" wrapText="1"/>
    </xf>
    <xf numFmtId="0" fontId="19" fillId="0" borderId="0" xfId="20" applyFont="1">
      <alignment vertical="center"/>
    </xf>
    <xf numFmtId="0" fontId="2" fillId="2" borderId="2" xfId="0" applyFont="1" applyFill="1" applyBorder="1" applyAlignment="1">
      <alignment horizontal="left" vertical="center"/>
    </xf>
    <xf numFmtId="0" fontId="2" fillId="0" borderId="4" xfId="0" applyFont="1" applyBorder="1" applyAlignment="1">
      <alignment horizontal="center" vertical="center"/>
    </xf>
    <xf numFmtId="0" fontId="0" fillId="0" borderId="8" xfId="0" applyBorder="1" applyAlignment="1">
      <alignment vertical="center"/>
    </xf>
    <xf numFmtId="3" fontId="2" fillId="0" borderId="2" xfId="0" applyNumberFormat="1" applyFont="1" applyFill="1" applyBorder="1" applyAlignment="1">
      <alignment vertical="center"/>
    </xf>
    <xf numFmtId="186" fontId="2" fillId="2" borderId="2" xfId="0" applyNumberFormat="1" applyFont="1" applyFill="1" applyBorder="1" applyAlignment="1">
      <alignment horizontal="right" vertical="center"/>
    </xf>
    <xf numFmtId="3" fontId="2" fillId="2" borderId="14" xfId="0" applyNumberFormat="1" applyFont="1" applyFill="1" applyBorder="1" applyAlignment="1">
      <alignment vertical="center"/>
    </xf>
    <xf numFmtId="3" fontId="2" fillId="2" borderId="15" xfId="0" applyNumberFormat="1" applyFont="1" applyFill="1" applyBorder="1" applyAlignment="1">
      <alignment vertical="center"/>
    </xf>
    <xf numFmtId="0" fontId="2" fillId="2" borderId="0" xfId="0" applyFont="1" applyFill="1" applyBorder="1" applyAlignment="1">
      <alignment vertical="center" wrapText="1"/>
    </xf>
    <xf numFmtId="3" fontId="2" fillId="2" borderId="16" xfId="0" applyNumberFormat="1" applyFont="1" applyFill="1" applyBorder="1" applyAlignment="1">
      <alignment vertical="center"/>
    </xf>
    <xf numFmtId="0" fontId="0" fillId="0" borderId="1" xfId="5" applyFont="1" applyBorder="1"/>
    <xf numFmtId="0" fontId="0" fillId="0" borderId="3" xfId="5" applyFont="1" applyBorder="1"/>
    <xf numFmtId="0" fontId="0" fillId="0" borderId="10" xfId="5" applyFont="1" applyBorder="1" applyAlignment="1">
      <alignment vertical="center" shrinkToFit="1"/>
    </xf>
    <xf numFmtId="0" fontId="0" fillId="0" borderId="10" xfId="5" applyFont="1" applyBorder="1" applyAlignment="1">
      <alignment horizontal="center" vertical="center" shrinkToFit="1"/>
    </xf>
    <xf numFmtId="0" fontId="0" fillId="0" borderId="2" xfId="9" applyFont="1" applyBorder="1" applyAlignment="1">
      <alignment horizontal="distributed" vertical="center" justifyLastLine="1"/>
    </xf>
    <xf numFmtId="0" fontId="0" fillId="0" borderId="3" xfId="9" applyFont="1" applyBorder="1" applyAlignment="1">
      <alignment horizontal="right"/>
    </xf>
    <xf numFmtId="0" fontId="0" fillId="0" borderId="1" xfId="9" applyFont="1" applyBorder="1" applyAlignment="1">
      <alignment horizontal="right"/>
    </xf>
    <xf numFmtId="0" fontId="0" fillId="0" borderId="0" xfId="5" applyFont="1" applyAlignment="1"/>
    <xf numFmtId="0" fontId="11" fillId="0" borderId="0" xfId="5" applyFont="1" applyBorder="1" applyAlignment="1">
      <alignment vertical="center" shrinkToFit="1"/>
    </xf>
    <xf numFmtId="0" fontId="12" fillId="0" borderId="0" xfId="0" applyNumberFormat="1" applyFont="1" applyAlignment="1">
      <alignment vertical="center"/>
    </xf>
    <xf numFmtId="0" fontId="2" fillId="0" borderId="7" xfId="0" applyFont="1" applyBorder="1" applyAlignment="1">
      <alignment horizontal="left" vertical="center" wrapText="1"/>
    </xf>
    <xf numFmtId="0" fontId="16" fillId="0" borderId="0" xfId="0" applyFont="1" applyBorder="1" applyAlignment="1">
      <alignment horizontal="center" vertical="center"/>
    </xf>
    <xf numFmtId="0" fontId="16" fillId="0" borderId="0" xfId="10" applyFont="1">
      <alignment vertical="center"/>
    </xf>
    <xf numFmtId="0" fontId="2" fillId="0" borderId="1" xfId="10" applyFont="1" applyFill="1" applyBorder="1" applyAlignment="1">
      <alignment vertical="center"/>
    </xf>
    <xf numFmtId="0" fontId="2" fillId="0" borderId="2" xfId="10" applyFont="1" applyBorder="1" applyAlignment="1">
      <alignment vertical="center"/>
    </xf>
    <xf numFmtId="0" fontId="2" fillId="2" borderId="3" xfId="10" applyFont="1" applyFill="1" applyBorder="1" applyAlignment="1">
      <alignment vertical="center" wrapText="1"/>
    </xf>
    <xf numFmtId="0" fontId="20" fillId="0" borderId="0" xfId="23" applyFont="1">
      <alignment vertical="center"/>
    </xf>
    <xf numFmtId="0" fontId="2" fillId="0" borderId="1" xfId="10" applyFont="1" applyBorder="1" applyAlignment="1">
      <alignment vertical="center" wrapText="1"/>
    </xf>
    <xf numFmtId="0" fontId="2" fillId="0" borderId="3" xfId="10" applyFont="1" applyBorder="1" applyAlignment="1">
      <alignment vertical="center"/>
    </xf>
    <xf numFmtId="0" fontId="2" fillId="2" borderId="3" xfId="10" applyFont="1" applyFill="1" applyBorder="1" applyAlignment="1">
      <alignment horizontal="center" vertical="center" wrapText="1"/>
    </xf>
    <xf numFmtId="0" fontId="2" fillId="2" borderId="3" xfId="10" applyFont="1" applyFill="1" applyBorder="1" applyAlignment="1">
      <alignment vertical="center"/>
    </xf>
    <xf numFmtId="0" fontId="2" fillId="0" borderId="3" xfId="10" applyFont="1" applyBorder="1" applyAlignment="1">
      <alignment vertical="center" wrapText="1"/>
    </xf>
    <xf numFmtId="0" fontId="2" fillId="0" borderId="2" xfId="10" applyFont="1" applyBorder="1" applyAlignment="1">
      <alignment vertical="center" wrapText="1"/>
    </xf>
    <xf numFmtId="0" fontId="2" fillId="0" borderId="15" xfId="10" applyFont="1" applyBorder="1" applyAlignment="1">
      <alignment horizontal="center" vertical="center"/>
    </xf>
    <xf numFmtId="0" fontId="2" fillId="0" borderId="1" xfId="10" applyFont="1" applyFill="1" applyBorder="1" applyAlignment="1">
      <alignment horizontal="right" vertical="center"/>
    </xf>
    <xf numFmtId="0" fontId="2" fillId="0" borderId="2" xfId="10" applyFont="1" applyFill="1" applyBorder="1" applyAlignment="1">
      <alignment horizontal="right" vertical="center"/>
    </xf>
    <xf numFmtId="184" fontId="2" fillId="2" borderId="3" xfId="10" applyNumberFormat="1" applyFont="1" applyFill="1" applyBorder="1" applyAlignment="1">
      <alignment horizontal="right" vertical="center"/>
    </xf>
    <xf numFmtId="184" fontId="2" fillId="2" borderId="3" xfId="10" applyNumberFormat="1" applyFont="1" applyFill="1" applyBorder="1" applyAlignment="1">
      <alignment vertical="center"/>
    </xf>
    <xf numFmtId="0" fontId="2" fillId="0" borderId="6" xfId="10" applyFont="1" applyBorder="1" applyAlignment="1">
      <alignment horizontal="center" vertical="center" wrapText="1"/>
    </xf>
    <xf numFmtId="0" fontId="2" fillId="0" borderId="6" xfId="10" applyFont="1" applyBorder="1" applyAlignment="1">
      <alignment horizontal="right" vertical="center"/>
    </xf>
    <xf numFmtId="185" fontId="2" fillId="2" borderId="2" xfId="10" applyNumberFormat="1" applyFont="1" applyFill="1" applyBorder="1" applyAlignment="1">
      <alignment vertical="center"/>
    </xf>
    <xf numFmtId="185" fontId="2" fillId="2" borderId="3" xfId="10" applyNumberFormat="1" applyFont="1" applyFill="1" applyBorder="1" applyAlignment="1">
      <alignment vertical="center"/>
    </xf>
    <xf numFmtId="0" fontId="2" fillId="0" borderId="8" xfId="10" applyFont="1" applyBorder="1" applyAlignment="1">
      <alignment horizontal="center" vertical="center" wrapText="1"/>
    </xf>
    <xf numFmtId="0" fontId="2" fillId="0" borderId="6" xfId="10" applyFont="1" applyBorder="1" applyAlignment="1">
      <alignment horizontal="right" vertical="center" wrapText="1"/>
    </xf>
    <xf numFmtId="0" fontId="2" fillId="0" borderId="7" xfId="10" applyFont="1" applyBorder="1" applyAlignment="1">
      <alignment horizontal="right" vertical="center" wrapText="1"/>
    </xf>
    <xf numFmtId="0" fontId="2" fillId="2" borderId="3" xfId="10" applyFont="1" applyFill="1" applyBorder="1" applyAlignment="1">
      <alignment horizontal="right" vertical="center"/>
    </xf>
    <xf numFmtId="0" fontId="2" fillId="0" borderId="15" xfId="10" applyFont="1" applyBorder="1" applyAlignment="1">
      <alignment horizontal="center" vertical="center" wrapText="1"/>
    </xf>
    <xf numFmtId="0" fontId="2" fillId="0" borderId="1" xfId="10" applyFont="1" applyBorder="1" applyAlignment="1">
      <alignment horizontal="right" vertical="center" wrapText="1"/>
    </xf>
    <xf numFmtId="0" fontId="2" fillId="0" borderId="2" xfId="10" applyFont="1" applyBorder="1" applyAlignment="1">
      <alignment horizontal="right" vertical="center" wrapText="1"/>
    </xf>
    <xf numFmtId="0" fontId="2" fillId="2" borderId="0" xfId="10" applyFont="1" applyFill="1">
      <alignment vertical="center"/>
    </xf>
    <xf numFmtId="0" fontId="2" fillId="2" borderId="0" xfId="10" applyFont="1" applyFill="1" applyAlignment="1">
      <alignment horizontal="right" vertical="center"/>
    </xf>
    <xf numFmtId="0" fontId="2" fillId="2" borderId="3" xfId="10" applyFont="1" applyFill="1" applyBorder="1" applyAlignment="1">
      <alignment horizontal="center" vertical="center"/>
    </xf>
    <xf numFmtId="0" fontId="7" fillId="0" borderId="0" xfId="11" applyFont="1" applyAlignment="1">
      <alignment vertical="center" wrapText="1"/>
    </xf>
    <xf numFmtId="0" fontId="16" fillId="0" borderId="0" xfId="0" applyFont="1" applyAlignment="1">
      <alignment vertical="center" wrapText="1"/>
    </xf>
    <xf numFmtId="0" fontId="4" fillId="0" borderId="0" xfId="17" applyFont="1">
      <alignment vertical="center"/>
    </xf>
    <xf numFmtId="0" fontId="8" fillId="0" borderId="0" xfId="17" applyFont="1">
      <alignment vertical="center"/>
    </xf>
    <xf numFmtId="0" fontId="12" fillId="0" borderId="0" xfId="6" applyFont="1" applyBorder="1" applyAlignment="1">
      <alignment horizontal="center" vertical="center"/>
    </xf>
    <xf numFmtId="0" fontId="8" fillId="0" borderId="14" xfId="19" applyFont="1" applyBorder="1" applyAlignment="1">
      <alignment horizontal="center" vertical="center"/>
    </xf>
    <xf numFmtId="0" fontId="8" fillId="0" borderId="0" xfId="19" applyFont="1" applyAlignment="1">
      <alignment horizontal="center" vertical="center"/>
    </xf>
    <xf numFmtId="0" fontId="8" fillId="0" borderId="0" xfId="19" applyFont="1" applyAlignment="1">
      <alignment horizontal="left" vertical="center"/>
    </xf>
    <xf numFmtId="0" fontId="22" fillId="0" borderId="0" xfId="16" applyFont="1">
      <alignment vertical="center"/>
    </xf>
    <xf numFmtId="0" fontId="8" fillId="0" borderId="15" xfId="19" applyFont="1" applyBorder="1" applyAlignment="1">
      <alignment horizontal="center" vertical="center"/>
    </xf>
    <xf numFmtId="0" fontId="23" fillId="0" borderId="0" xfId="19" applyFont="1" applyAlignment="1">
      <alignment horizontal="center" vertical="center"/>
    </xf>
    <xf numFmtId="0" fontId="8" fillId="0" borderId="16" xfId="19" applyFont="1" applyBorder="1" applyAlignment="1">
      <alignment horizontal="center" vertical="center"/>
    </xf>
    <xf numFmtId="0" fontId="8" fillId="0" borderId="14" xfId="19" applyFont="1" applyBorder="1" applyAlignment="1">
      <alignment horizontal="right" vertical="center"/>
    </xf>
    <xf numFmtId="0" fontId="8" fillId="0" borderId="15" xfId="19" applyFont="1" applyBorder="1" applyAlignment="1">
      <alignment horizontal="right" vertical="center"/>
    </xf>
    <xf numFmtId="0" fontId="8" fillId="0" borderId="16" xfId="19" applyFont="1" applyBorder="1" applyAlignment="1">
      <alignment horizontal="right" vertical="center"/>
    </xf>
    <xf numFmtId="0" fontId="23" fillId="0" borderId="0" xfId="19" applyFont="1" applyAlignment="1">
      <alignment horizontal="left" vertical="center"/>
    </xf>
    <xf numFmtId="0" fontId="8" fillId="0" borderId="17" xfId="18" applyFont="1" applyBorder="1" applyAlignment="1">
      <alignment horizontal="center" vertical="center"/>
    </xf>
    <xf numFmtId="0" fontId="8" fillId="0" borderId="8" xfId="18" applyFont="1" applyBorder="1" applyAlignment="1">
      <alignment horizontal="center" vertical="center"/>
    </xf>
    <xf numFmtId="0" fontId="8" fillId="0" borderId="18" xfId="18" applyFont="1" applyBorder="1" applyAlignment="1">
      <alignment horizontal="center" vertical="center"/>
    </xf>
    <xf numFmtId="0" fontId="8" fillId="0" borderId="13" xfId="18" applyFont="1" applyBorder="1" applyAlignment="1">
      <alignment horizontal="center" vertical="center"/>
    </xf>
    <xf numFmtId="0" fontId="8" fillId="0" borderId="19" xfId="18" applyFont="1" applyBorder="1" applyAlignment="1">
      <alignment horizontal="center" vertical="center"/>
    </xf>
    <xf numFmtId="0" fontId="8" fillId="0" borderId="20" xfId="18" applyFont="1" applyBorder="1" applyAlignment="1">
      <alignment horizontal="center" vertical="center"/>
    </xf>
    <xf numFmtId="0" fontId="8" fillId="0" borderId="21" xfId="18" applyFont="1" applyBorder="1" applyAlignment="1">
      <alignment horizontal="center" vertical="center"/>
    </xf>
    <xf numFmtId="0" fontId="8" fillId="0" borderId="0" xfId="18" applyFont="1" applyBorder="1" applyAlignment="1">
      <alignment horizontal="center" vertical="center"/>
    </xf>
    <xf numFmtId="0" fontId="8" fillId="0" borderId="22" xfId="18" applyFont="1" applyBorder="1" applyAlignment="1">
      <alignment horizontal="center" vertical="center"/>
    </xf>
    <xf numFmtId="0" fontId="8" fillId="0" borderId="23" xfId="18" applyFont="1" applyBorder="1" applyAlignment="1">
      <alignment horizontal="center" vertical="center"/>
    </xf>
  </cellXfs>
  <cellStyles count="25">
    <cellStyle name="未定義" xfId="1"/>
    <cellStyle name="桁区切り 2" xfId="2"/>
    <cellStyle name="標準" xfId="0" builtinId="0"/>
    <cellStyle name="標準 2" xfId="3"/>
    <cellStyle name="標準 2 4" xfId="4"/>
    <cellStyle name="標準 2 5" xfId="5"/>
    <cellStyle name="標準 2 5_様式（別紙１～別紙７）" xfId="6"/>
    <cellStyle name="標準 2 5_様式（別紙１～６）" xfId="7"/>
    <cellStyle name="標準 2 5_様式（別紙１～６）_1" xfId="8"/>
    <cellStyle name="標準 2 5_申請様式" xfId="9"/>
    <cellStyle name="標準_へき地患者輸送車（艇）運行支援事業" xfId="10"/>
    <cellStyle name="標準_へき地患者輸送車（艇）運行支援事業_1" xfId="11"/>
    <cellStyle name="標準_様式（別紙１～別紙７）" xfId="12"/>
    <cellStyle name="標準_様式（別紙１～６）" xfId="13"/>
    <cellStyle name="標準_様式（別紙１～６）_1" xfId="14"/>
    <cellStyle name="標準_様式（別紙１～６）_2" xfId="15"/>
    <cellStyle name="標準_様式（別紙１～６）_3" xfId="16"/>
    <cellStyle name="標準_申請様式" xfId="17"/>
    <cellStyle name="標準_申請様式_6" xfId="18"/>
    <cellStyle name="標準_申請様式_7" xfId="19"/>
    <cellStyle name="標準_（交付申請）へき地患者輸送車（艇）運行支援事業" xfId="20"/>
    <cellStyle name="標準_（交付申請）へき地患者輸送車（艇）運行支援事業_1" xfId="21"/>
    <cellStyle name="標準_（交付申請）へき地患者輸送車（艇）運行支援事業_1_様式（別紙１～６）" xfId="22"/>
    <cellStyle name="標準_（交付申請）へき地患者輸送車（艇）運行支援事業_様式（別紙１～６）" xfId="23"/>
    <cellStyle name="標準_（交付申請）へき地患者輸送車（艇）運行支援事業_様式（別紙１～６）_1" xfId="2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externalLink" Target="externalLinks/externalLink1.xml" /><Relationship Id="rId26" Type="http://schemas.openxmlformats.org/officeDocument/2006/relationships/theme" Target="theme/theme1.xml" /><Relationship Id="rId27" Type="http://schemas.openxmlformats.org/officeDocument/2006/relationships/sharedStrings" Target="sharedStrings.xml" /><Relationship Id="rId2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666750</xdr:colOff>
      <xdr:row>63</xdr:row>
      <xdr:rowOff>76200</xdr:rowOff>
    </xdr:from>
    <xdr:to xmlns:xdr="http://schemas.openxmlformats.org/drawingml/2006/spreadsheetDrawing">
      <xdr:col>2</xdr:col>
      <xdr:colOff>666750</xdr:colOff>
      <xdr:row>63</xdr:row>
      <xdr:rowOff>76200</xdr:rowOff>
    </xdr:to>
    <xdr:cxnSp macro="">
      <xdr:nvCxnSpPr>
        <xdr:cNvPr id="2" name="直線矢印コネクタ 1"/>
        <xdr:cNvCxnSpPr/>
      </xdr:nvCxnSpPr>
      <xdr:spPr>
        <a:xfrm>
          <a:off x="2012315" y="14485620"/>
          <a:ext cx="685800" cy="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xdr:col>
      <xdr:colOff>211455</xdr:colOff>
      <xdr:row>63</xdr:row>
      <xdr:rowOff>97790</xdr:rowOff>
    </xdr:from>
    <xdr:to xmlns:xdr="http://schemas.openxmlformats.org/drawingml/2006/spreadsheetDrawing">
      <xdr:col>2</xdr:col>
      <xdr:colOff>624205</xdr:colOff>
      <xdr:row>65</xdr:row>
      <xdr:rowOff>107950</xdr:rowOff>
    </xdr:to>
    <xdr:cxnSp macro="">
      <xdr:nvCxnSpPr>
        <xdr:cNvPr id="3" name="直線矢印コネクタ 2"/>
        <xdr:cNvCxnSpPr/>
      </xdr:nvCxnSpPr>
      <xdr:spPr>
        <a:xfrm>
          <a:off x="2242820" y="14507210"/>
          <a:ext cx="412750" cy="35306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xdr:col>
      <xdr:colOff>211455</xdr:colOff>
      <xdr:row>63</xdr:row>
      <xdr:rowOff>129540</xdr:rowOff>
    </xdr:from>
    <xdr:to xmlns:xdr="http://schemas.openxmlformats.org/drawingml/2006/spreadsheetDrawing">
      <xdr:col>2</xdr:col>
      <xdr:colOff>614045</xdr:colOff>
      <xdr:row>67</xdr:row>
      <xdr:rowOff>97790</xdr:rowOff>
    </xdr:to>
    <xdr:cxnSp macro="">
      <xdr:nvCxnSpPr>
        <xdr:cNvPr id="4" name="直線矢印コネクタ 3"/>
        <xdr:cNvCxnSpPr/>
      </xdr:nvCxnSpPr>
      <xdr:spPr>
        <a:xfrm>
          <a:off x="2242820" y="14538960"/>
          <a:ext cx="402590" cy="65405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666750</xdr:colOff>
      <xdr:row>63</xdr:row>
      <xdr:rowOff>74930</xdr:rowOff>
    </xdr:from>
    <xdr:to xmlns:xdr="http://schemas.openxmlformats.org/drawingml/2006/spreadsheetDrawing">
      <xdr:col>2</xdr:col>
      <xdr:colOff>666750</xdr:colOff>
      <xdr:row>63</xdr:row>
      <xdr:rowOff>74930</xdr:rowOff>
    </xdr:to>
    <xdr:cxnSp macro="">
      <xdr:nvCxnSpPr>
        <xdr:cNvPr id="2" name="直線矢印コネクタ 1"/>
        <xdr:cNvCxnSpPr/>
      </xdr:nvCxnSpPr>
      <xdr:spPr>
        <a:xfrm>
          <a:off x="2009775" y="14474825"/>
          <a:ext cx="685800" cy="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xdr:col>
      <xdr:colOff>211455</xdr:colOff>
      <xdr:row>63</xdr:row>
      <xdr:rowOff>95250</xdr:rowOff>
    </xdr:from>
    <xdr:to xmlns:xdr="http://schemas.openxmlformats.org/drawingml/2006/spreadsheetDrawing">
      <xdr:col>2</xdr:col>
      <xdr:colOff>624205</xdr:colOff>
      <xdr:row>65</xdr:row>
      <xdr:rowOff>106045</xdr:rowOff>
    </xdr:to>
    <xdr:cxnSp macro="">
      <xdr:nvCxnSpPr>
        <xdr:cNvPr id="3" name="直線矢印コネクタ 2"/>
        <xdr:cNvCxnSpPr/>
      </xdr:nvCxnSpPr>
      <xdr:spPr>
        <a:xfrm>
          <a:off x="2240280" y="14495145"/>
          <a:ext cx="412750" cy="35369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xdr:col>
      <xdr:colOff>211455</xdr:colOff>
      <xdr:row>63</xdr:row>
      <xdr:rowOff>127000</xdr:rowOff>
    </xdr:from>
    <xdr:to xmlns:xdr="http://schemas.openxmlformats.org/drawingml/2006/spreadsheetDrawing">
      <xdr:col>2</xdr:col>
      <xdr:colOff>614045</xdr:colOff>
      <xdr:row>67</xdr:row>
      <xdr:rowOff>95250</xdr:rowOff>
    </xdr:to>
    <xdr:cxnSp macro="">
      <xdr:nvCxnSpPr>
        <xdr:cNvPr id="4" name="直線矢印コネクタ 3"/>
        <xdr:cNvCxnSpPr/>
      </xdr:nvCxnSpPr>
      <xdr:spPr>
        <a:xfrm>
          <a:off x="2240280" y="14526895"/>
          <a:ext cx="402590" cy="65405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508913\AppData\Local\Temp\c1b2e625-a96a-4ef5-b31a-ad2fc5083dba_&#31532;&#65300;&#21495;&#27096;&#24335;.zip.dba\&#20462;3&#12304;R7&#12305;04_&#36939;&#21942;&#36027;_&#31532;4&#21495;&#27096;&#24335;&#9312;&#12408;&#12365;&#22320;&#65288;&#20132;&#20184;&#65306;&#37117;&#36947;&#24220;&#30476;).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2-1"/>
      <sheetName val="別紙2-2"/>
      <sheetName val="別紙2-3"/>
      <sheetName val="別紙2-4"/>
      <sheetName val="別紙2-5"/>
      <sheetName val="別紙2-6"/>
      <sheetName val="別紙3-1"/>
      <sheetName val="別紙3-2"/>
      <sheetName val="別紙3-3"/>
      <sheetName val="別紙4-1"/>
      <sheetName val="別紙4-2"/>
      <sheetName val="別紙4-3"/>
      <sheetName val="別紙5-1"/>
      <sheetName val="別紙5-2"/>
      <sheetName val="別紙6-1"/>
      <sheetName val="別紙6-2"/>
      <sheetName val="別紙7-1"/>
      <sheetName val="別紙7-2"/>
      <sheetName val="別紙8-1"/>
      <sheetName val="別紙8-2"/>
      <sheetName val="別紙8-3 "/>
      <sheetName val="別紙9-1"/>
      <sheetName val="別紙9-2"/>
      <sheetName val="別紙10-1"/>
      <sheetName val="別紙10-2"/>
    </sheetNames>
    <sheetDataSet>
      <sheetData sheetId="0"/>
      <sheetData sheetId="1"/>
      <sheetData sheetId="2"/>
      <sheetData sheetId="3"/>
      <sheetData sheetId="4"/>
      <sheetData sheetId="5"/>
      <sheetData sheetId="6">
        <row r="20">
          <cell r="I20">
            <v>0</v>
          </cell>
        </row>
        <row r="41">
          <cell r="E41" t="str">
            <v>職種区分</v>
          </cell>
        </row>
        <row r="42">
          <cell r="J42" t="str">
            <v>計</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22"/>
  <sheetViews>
    <sheetView showGridLines="0" tabSelected="1" view="pageBreakPreview" zoomScaleSheetLayoutView="100" workbookViewId="0">
      <selection activeCell="B13" sqref="B13"/>
    </sheetView>
  </sheetViews>
  <sheetFormatPr defaultRowHeight="13.5"/>
  <cols>
    <col min="1" max="1" width="16" style="1" customWidth="1"/>
    <col min="2" max="2" width="13.625" style="1" customWidth="1"/>
    <col min="3" max="3" width="16.875" style="1" customWidth="1"/>
    <col min="4" max="4" width="15.125" style="1" customWidth="1"/>
    <col min="5" max="5" width="13.875" style="1" customWidth="1"/>
    <col min="6" max="6" width="12.5" style="1" customWidth="1"/>
    <col min="7" max="7" width="13.625" style="1" customWidth="1"/>
    <col min="8" max="8" width="13.875" style="1" customWidth="1"/>
    <col min="9" max="9" width="14.375" style="1" customWidth="1"/>
    <col min="10" max="10" width="14.625" style="1" customWidth="1"/>
    <col min="11" max="11" width="11.875" style="1" customWidth="1"/>
    <col min="12" max="12" width="3.625" style="1" customWidth="1"/>
    <col min="13" max="13" width="11" style="1" customWidth="1"/>
    <col min="14" max="14" width="10.75" style="1" customWidth="1"/>
    <col min="15" max="15" width="10.375" style="1" customWidth="1"/>
    <col min="16" max="254" width="9" style="1" customWidth="1"/>
    <col min="255" max="255" width="9" style="1" hidden="1" customWidth="1"/>
    <col min="256" max="256" width="12.625" style="1" customWidth="1"/>
    <col min="257" max="257" width="9" customWidth="1"/>
    <col min="258" max="258" width="5" customWidth="1"/>
    <col min="259" max="259" width="8.75" customWidth="1"/>
    <col min="260" max="260" width="4.25" customWidth="1"/>
    <col min="261" max="263" width="11.875" customWidth="1"/>
    <col min="264" max="264" width="12" customWidth="1"/>
    <col min="265" max="265" width="9" customWidth="1"/>
    <col min="266" max="266" width="4.375" customWidth="1"/>
    <col min="267" max="267" width="12.5" customWidth="1"/>
    <col min="268" max="268" width="9" customWidth="1"/>
    <col min="269" max="269" width="5.125" customWidth="1"/>
    <col min="270" max="510" width="9" customWidth="1"/>
    <col min="511" max="511" width="9" hidden="1" customWidth="1"/>
    <col min="512" max="512" width="12.625" customWidth="1"/>
    <col min="513" max="513" width="9" customWidth="1"/>
    <col min="514" max="514" width="5" customWidth="1"/>
    <col min="515" max="515" width="8.75" customWidth="1"/>
    <col min="516" max="516" width="4.25" customWidth="1"/>
    <col min="517" max="519" width="11.875" customWidth="1"/>
    <col min="520" max="520" width="12" customWidth="1"/>
    <col min="521" max="521" width="9" customWidth="1"/>
    <col min="522" max="522" width="4.375" customWidth="1"/>
    <col min="523" max="523" width="12.5" customWidth="1"/>
    <col min="524" max="524" width="9" customWidth="1"/>
    <col min="525" max="525" width="5.125" customWidth="1"/>
    <col min="526" max="766" width="9" customWidth="1"/>
    <col min="767" max="767" width="9" hidden="1" customWidth="1"/>
    <col min="768" max="768" width="12.625" customWidth="1"/>
    <col min="769" max="769" width="9" customWidth="1"/>
    <col min="770" max="770" width="5" customWidth="1"/>
    <col min="771" max="771" width="8.75" customWidth="1"/>
    <col min="772" max="772" width="4.25" customWidth="1"/>
    <col min="773" max="775" width="11.875" customWidth="1"/>
    <col min="776" max="776" width="12" customWidth="1"/>
    <col min="777" max="777" width="9" customWidth="1"/>
    <col min="778" max="778" width="4.375" customWidth="1"/>
    <col min="779" max="779" width="12.5" customWidth="1"/>
    <col min="780" max="780" width="9" customWidth="1"/>
    <col min="781" max="781" width="5.125" customWidth="1"/>
    <col min="782" max="1022" width="9" customWidth="1"/>
    <col min="1023" max="1023" width="9" hidden="1" customWidth="1"/>
    <col min="1024" max="1024" width="12.625" customWidth="1"/>
    <col min="1025" max="1025" width="9" customWidth="1"/>
    <col min="1026" max="1026" width="5" customWidth="1"/>
    <col min="1027" max="1027" width="8.75" customWidth="1"/>
    <col min="1028" max="1028" width="4.25" customWidth="1"/>
    <col min="1029" max="1031" width="11.875" customWidth="1"/>
    <col min="1032" max="1032" width="12" customWidth="1"/>
    <col min="1033" max="1033" width="9" customWidth="1"/>
    <col min="1034" max="1034" width="4.375" customWidth="1"/>
    <col min="1035" max="1035" width="12.5" customWidth="1"/>
    <col min="1036" max="1036" width="9" customWidth="1"/>
    <col min="1037" max="1037" width="5.125" customWidth="1"/>
    <col min="1038" max="1278" width="9" customWidth="1"/>
    <col min="1279" max="1279" width="9" hidden="1" customWidth="1"/>
    <col min="1280" max="1280" width="12.625" customWidth="1"/>
    <col min="1281" max="1281" width="9" customWidth="1"/>
    <col min="1282" max="1282" width="5" customWidth="1"/>
    <col min="1283" max="1283" width="8.75" customWidth="1"/>
    <col min="1284" max="1284" width="4.25" customWidth="1"/>
    <col min="1285" max="1287" width="11.875" customWidth="1"/>
    <col min="1288" max="1288" width="12" customWidth="1"/>
    <col min="1289" max="1289" width="9" customWidth="1"/>
    <col min="1290" max="1290" width="4.375" customWidth="1"/>
    <col min="1291" max="1291" width="12.5" customWidth="1"/>
    <col min="1292" max="1292" width="9" customWidth="1"/>
    <col min="1293" max="1293" width="5.125" customWidth="1"/>
    <col min="1294" max="1534" width="9" customWidth="1"/>
    <col min="1535" max="1535" width="9" hidden="1" customWidth="1"/>
    <col min="1536" max="1536" width="12.625" customWidth="1"/>
    <col min="1537" max="1537" width="9" customWidth="1"/>
    <col min="1538" max="1538" width="5" customWidth="1"/>
    <col min="1539" max="1539" width="8.75" customWidth="1"/>
    <col min="1540" max="1540" width="4.25" customWidth="1"/>
    <col min="1541" max="1543" width="11.875" customWidth="1"/>
    <col min="1544" max="1544" width="12" customWidth="1"/>
    <col min="1545" max="1545" width="9" customWidth="1"/>
    <col min="1546" max="1546" width="4.375" customWidth="1"/>
    <col min="1547" max="1547" width="12.5" customWidth="1"/>
    <col min="1548" max="1548" width="9" customWidth="1"/>
    <col min="1549" max="1549" width="5.125" customWidth="1"/>
    <col min="1550" max="1790" width="9" customWidth="1"/>
    <col min="1791" max="1791" width="9" hidden="1" customWidth="1"/>
    <col min="1792" max="1792" width="12.625" customWidth="1"/>
    <col min="1793" max="1793" width="9" customWidth="1"/>
    <col min="1794" max="1794" width="5" customWidth="1"/>
    <col min="1795" max="1795" width="8.75" customWidth="1"/>
    <col min="1796" max="1796" width="4.25" customWidth="1"/>
    <col min="1797" max="1799" width="11.875" customWidth="1"/>
    <col min="1800" max="1800" width="12" customWidth="1"/>
    <col min="1801" max="1801" width="9" customWidth="1"/>
    <col min="1802" max="1802" width="4.375" customWidth="1"/>
    <col min="1803" max="1803" width="12.5" customWidth="1"/>
    <col min="1804" max="1804" width="9" customWidth="1"/>
    <col min="1805" max="1805" width="5.125" customWidth="1"/>
    <col min="1806" max="2046" width="9" customWidth="1"/>
    <col min="2047" max="2047" width="9" hidden="1" customWidth="1"/>
    <col min="2048" max="2048" width="12.625" customWidth="1"/>
    <col min="2049" max="2049" width="9" customWidth="1"/>
    <col min="2050" max="2050" width="5" customWidth="1"/>
    <col min="2051" max="2051" width="8.75" customWidth="1"/>
    <col min="2052" max="2052" width="4.25" customWidth="1"/>
    <col min="2053" max="2055" width="11.875" customWidth="1"/>
    <col min="2056" max="2056" width="12" customWidth="1"/>
    <col min="2057" max="2057" width="9" customWidth="1"/>
    <col min="2058" max="2058" width="4.375" customWidth="1"/>
    <col min="2059" max="2059" width="12.5" customWidth="1"/>
    <col min="2060" max="2060" width="9" customWidth="1"/>
    <col min="2061" max="2061" width="5.125" customWidth="1"/>
    <col min="2062" max="2302" width="9" customWidth="1"/>
    <col min="2303" max="2303" width="9" hidden="1" customWidth="1"/>
    <col min="2304" max="2304" width="12.625" customWidth="1"/>
    <col min="2305" max="2305" width="9" customWidth="1"/>
    <col min="2306" max="2306" width="5" customWidth="1"/>
    <col min="2307" max="2307" width="8.75" customWidth="1"/>
    <col min="2308" max="2308" width="4.25" customWidth="1"/>
    <col min="2309" max="2311" width="11.875" customWidth="1"/>
    <col min="2312" max="2312" width="12" customWidth="1"/>
    <col min="2313" max="2313" width="9" customWidth="1"/>
    <col min="2314" max="2314" width="4.375" customWidth="1"/>
    <col min="2315" max="2315" width="12.5" customWidth="1"/>
    <col min="2316" max="2316" width="9" customWidth="1"/>
    <col min="2317" max="2317" width="5.125" customWidth="1"/>
    <col min="2318" max="2558" width="9" customWidth="1"/>
    <col min="2559" max="2559" width="9" hidden="1" customWidth="1"/>
    <col min="2560" max="2560" width="12.625" customWidth="1"/>
    <col min="2561" max="2561" width="9" customWidth="1"/>
    <col min="2562" max="2562" width="5" customWidth="1"/>
    <col min="2563" max="2563" width="8.75" customWidth="1"/>
    <col min="2564" max="2564" width="4.25" customWidth="1"/>
    <col min="2565" max="2567" width="11.875" customWidth="1"/>
    <col min="2568" max="2568" width="12" customWidth="1"/>
    <col min="2569" max="2569" width="9" customWidth="1"/>
    <col min="2570" max="2570" width="4.375" customWidth="1"/>
    <col min="2571" max="2571" width="12.5" customWidth="1"/>
    <col min="2572" max="2572" width="9" customWidth="1"/>
    <col min="2573" max="2573" width="5.125" customWidth="1"/>
    <col min="2574" max="2814" width="9" customWidth="1"/>
    <col min="2815" max="2815" width="9" hidden="1" customWidth="1"/>
    <col min="2816" max="2816" width="12.625" customWidth="1"/>
    <col min="2817" max="2817" width="9" customWidth="1"/>
    <col min="2818" max="2818" width="5" customWidth="1"/>
    <col min="2819" max="2819" width="8.75" customWidth="1"/>
    <col min="2820" max="2820" width="4.25" customWidth="1"/>
    <col min="2821" max="2823" width="11.875" customWidth="1"/>
    <col min="2824" max="2824" width="12" customWidth="1"/>
    <col min="2825" max="2825" width="9" customWidth="1"/>
    <col min="2826" max="2826" width="4.375" customWidth="1"/>
    <col min="2827" max="2827" width="12.5" customWidth="1"/>
    <col min="2828" max="2828" width="9" customWidth="1"/>
    <col min="2829" max="2829" width="5.125" customWidth="1"/>
    <col min="2830" max="3070" width="9" customWidth="1"/>
    <col min="3071" max="3071" width="9" hidden="1" customWidth="1"/>
    <col min="3072" max="3072" width="12.625" customWidth="1"/>
    <col min="3073" max="3073" width="9" customWidth="1"/>
    <col min="3074" max="3074" width="5" customWidth="1"/>
    <col min="3075" max="3075" width="8.75" customWidth="1"/>
    <col min="3076" max="3076" width="4.25" customWidth="1"/>
    <col min="3077" max="3079" width="11.875" customWidth="1"/>
    <col min="3080" max="3080" width="12" customWidth="1"/>
    <col min="3081" max="3081" width="9" customWidth="1"/>
    <col min="3082" max="3082" width="4.375" customWidth="1"/>
    <col min="3083" max="3083" width="12.5" customWidth="1"/>
    <col min="3084" max="3084" width="9" customWidth="1"/>
    <col min="3085" max="3085" width="5.125" customWidth="1"/>
    <col min="3086" max="3326" width="9" customWidth="1"/>
    <col min="3327" max="3327" width="9" hidden="1" customWidth="1"/>
    <col min="3328" max="3328" width="12.625" customWidth="1"/>
    <col min="3329" max="3329" width="9" customWidth="1"/>
    <col min="3330" max="3330" width="5" customWidth="1"/>
    <col min="3331" max="3331" width="8.75" customWidth="1"/>
    <col min="3332" max="3332" width="4.25" customWidth="1"/>
    <col min="3333" max="3335" width="11.875" customWidth="1"/>
    <col min="3336" max="3336" width="12" customWidth="1"/>
    <col min="3337" max="3337" width="9" customWidth="1"/>
    <col min="3338" max="3338" width="4.375" customWidth="1"/>
    <col min="3339" max="3339" width="12.5" customWidth="1"/>
    <col min="3340" max="3340" width="9" customWidth="1"/>
    <col min="3341" max="3341" width="5.125" customWidth="1"/>
    <col min="3342" max="3582" width="9" customWidth="1"/>
    <col min="3583" max="3583" width="9" hidden="1" customWidth="1"/>
    <col min="3584" max="3584" width="12.625" customWidth="1"/>
    <col min="3585" max="3585" width="9" customWidth="1"/>
    <col min="3586" max="3586" width="5" customWidth="1"/>
    <col min="3587" max="3587" width="8.75" customWidth="1"/>
    <col min="3588" max="3588" width="4.25" customWidth="1"/>
    <col min="3589" max="3591" width="11.875" customWidth="1"/>
    <col min="3592" max="3592" width="12" customWidth="1"/>
    <col min="3593" max="3593" width="9" customWidth="1"/>
    <col min="3594" max="3594" width="4.375" customWidth="1"/>
    <col min="3595" max="3595" width="12.5" customWidth="1"/>
    <col min="3596" max="3596" width="9" customWidth="1"/>
    <col min="3597" max="3597" width="5.125" customWidth="1"/>
    <col min="3598" max="3838" width="9" customWidth="1"/>
    <col min="3839" max="3839" width="9" hidden="1" customWidth="1"/>
    <col min="3840" max="3840" width="12.625" customWidth="1"/>
    <col min="3841" max="3841" width="9" customWidth="1"/>
    <col min="3842" max="3842" width="5" customWidth="1"/>
    <col min="3843" max="3843" width="8.75" customWidth="1"/>
    <col min="3844" max="3844" width="4.25" customWidth="1"/>
    <col min="3845" max="3847" width="11.875" customWidth="1"/>
    <col min="3848" max="3848" width="12" customWidth="1"/>
    <col min="3849" max="3849" width="9" customWidth="1"/>
    <col min="3850" max="3850" width="4.375" customWidth="1"/>
    <col min="3851" max="3851" width="12.5" customWidth="1"/>
    <col min="3852" max="3852" width="9" customWidth="1"/>
    <col min="3853" max="3853" width="5.125" customWidth="1"/>
    <col min="3854" max="4094" width="9" customWidth="1"/>
    <col min="4095" max="4095" width="9" hidden="1" customWidth="1"/>
    <col min="4096" max="4096" width="12.625" customWidth="1"/>
    <col min="4097" max="4097" width="9" customWidth="1"/>
    <col min="4098" max="4098" width="5" customWidth="1"/>
    <col min="4099" max="4099" width="8.75" customWidth="1"/>
    <col min="4100" max="4100" width="4.25" customWidth="1"/>
    <col min="4101" max="4103" width="11.875" customWidth="1"/>
    <col min="4104" max="4104" width="12" customWidth="1"/>
    <col min="4105" max="4105" width="9" customWidth="1"/>
    <col min="4106" max="4106" width="4.375" customWidth="1"/>
    <col min="4107" max="4107" width="12.5" customWidth="1"/>
    <col min="4108" max="4108" width="9" customWidth="1"/>
    <col min="4109" max="4109" width="5.125" customWidth="1"/>
    <col min="4110" max="4350" width="9" customWidth="1"/>
    <col min="4351" max="4351" width="9" hidden="1" customWidth="1"/>
    <col min="4352" max="4352" width="12.625" customWidth="1"/>
    <col min="4353" max="4353" width="9" customWidth="1"/>
    <col min="4354" max="4354" width="5" customWidth="1"/>
    <col min="4355" max="4355" width="8.75" customWidth="1"/>
    <col min="4356" max="4356" width="4.25" customWidth="1"/>
    <col min="4357" max="4359" width="11.875" customWidth="1"/>
    <col min="4360" max="4360" width="12" customWidth="1"/>
    <col min="4361" max="4361" width="9" customWidth="1"/>
    <col min="4362" max="4362" width="4.375" customWidth="1"/>
    <col min="4363" max="4363" width="12.5" customWidth="1"/>
    <col min="4364" max="4364" width="9" customWidth="1"/>
    <col min="4365" max="4365" width="5.125" customWidth="1"/>
    <col min="4366" max="4606" width="9" customWidth="1"/>
    <col min="4607" max="4607" width="9" hidden="1" customWidth="1"/>
    <col min="4608" max="4608" width="12.625" customWidth="1"/>
    <col min="4609" max="4609" width="9" customWidth="1"/>
    <col min="4610" max="4610" width="5" customWidth="1"/>
    <col min="4611" max="4611" width="8.75" customWidth="1"/>
    <col min="4612" max="4612" width="4.25" customWidth="1"/>
    <col min="4613" max="4615" width="11.875" customWidth="1"/>
    <col min="4616" max="4616" width="12" customWidth="1"/>
    <col min="4617" max="4617" width="9" customWidth="1"/>
    <col min="4618" max="4618" width="4.375" customWidth="1"/>
    <col min="4619" max="4619" width="12.5" customWidth="1"/>
    <col min="4620" max="4620" width="9" customWidth="1"/>
    <col min="4621" max="4621" width="5.125" customWidth="1"/>
    <col min="4622" max="4862" width="9" customWidth="1"/>
    <col min="4863" max="4863" width="9" hidden="1" customWidth="1"/>
    <col min="4864" max="4864" width="12.625" customWidth="1"/>
    <col min="4865" max="4865" width="9" customWidth="1"/>
    <col min="4866" max="4866" width="5" customWidth="1"/>
    <col min="4867" max="4867" width="8.75" customWidth="1"/>
    <col min="4868" max="4868" width="4.25" customWidth="1"/>
    <col min="4869" max="4871" width="11.875" customWidth="1"/>
    <col min="4872" max="4872" width="12" customWidth="1"/>
    <col min="4873" max="4873" width="9" customWidth="1"/>
    <col min="4874" max="4874" width="4.375" customWidth="1"/>
    <col min="4875" max="4875" width="12.5" customWidth="1"/>
    <col min="4876" max="4876" width="9" customWidth="1"/>
    <col min="4877" max="4877" width="5.125" customWidth="1"/>
    <col min="4878" max="5118" width="9" customWidth="1"/>
    <col min="5119" max="5119" width="9" hidden="1" customWidth="1"/>
    <col min="5120" max="5120" width="12.625" customWidth="1"/>
    <col min="5121" max="5121" width="9" customWidth="1"/>
    <col min="5122" max="5122" width="5" customWidth="1"/>
    <col min="5123" max="5123" width="8.75" customWidth="1"/>
    <col min="5124" max="5124" width="4.25" customWidth="1"/>
    <col min="5125" max="5127" width="11.875" customWidth="1"/>
    <col min="5128" max="5128" width="12" customWidth="1"/>
    <col min="5129" max="5129" width="9" customWidth="1"/>
    <col min="5130" max="5130" width="4.375" customWidth="1"/>
    <col min="5131" max="5131" width="12.5" customWidth="1"/>
    <col min="5132" max="5132" width="9" customWidth="1"/>
    <col min="5133" max="5133" width="5.125" customWidth="1"/>
    <col min="5134" max="5374" width="9" customWidth="1"/>
    <col min="5375" max="5375" width="9" hidden="1" customWidth="1"/>
    <col min="5376" max="5376" width="12.625" customWidth="1"/>
    <col min="5377" max="5377" width="9" customWidth="1"/>
    <col min="5378" max="5378" width="5" customWidth="1"/>
    <col min="5379" max="5379" width="8.75" customWidth="1"/>
    <col min="5380" max="5380" width="4.25" customWidth="1"/>
    <col min="5381" max="5383" width="11.875" customWidth="1"/>
    <col min="5384" max="5384" width="12" customWidth="1"/>
    <col min="5385" max="5385" width="9" customWidth="1"/>
    <col min="5386" max="5386" width="4.375" customWidth="1"/>
    <col min="5387" max="5387" width="12.5" customWidth="1"/>
    <col min="5388" max="5388" width="9" customWidth="1"/>
    <col min="5389" max="5389" width="5.125" customWidth="1"/>
    <col min="5390" max="5630" width="9" customWidth="1"/>
    <col min="5631" max="5631" width="9" hidden="1" customWidth="1"/>
    <col min="5632" max="5632" width="12.625" customWidth="1"/>
    <col min="5633" max="5633" width="9" customWidth="1"/>
    <col min="5634" max="5634" width="5" customWidth="1"/>
    <col min="5635" max="5635" width="8.75" customWidth="1"/>
    <col min="5636" max="5636" width="4.25" customWidth="1"/>
    <col min="5637" max="5639" width="11.875" customWidth="1"/>
    <col min="5640" max="5640" width="12" customWidth="1"/>
    <col min="5641" max="5641" width="9" customWidth="1"/>
    <col min="5642" max="5642" width="4.375" customWidth="1"/>
    <col min="5643" max="5643" width="12.5" customWidth="1"/>
    <col min="5644" max="5644" width="9" customWidth="1"/>
    <col min="5645" max="5645" width="5.125" customWidth="1"/>
    <col min="5646" max="5886" width="9" customWidth="1"/>
    <col min="5887" max="5887" width="9" hidden="1" customWidth="1"/>
    <col min="5888" max="5888" width="12.625" customWidth="1"/>
    <col min="5889" max="5889" width="9" customWidth="1"/>
    <col min="5890" max="5890" width="5" customWidth="1"/>
    <col min="5891" max="5891" width="8.75" customWidth="1"/>
    <col min="5892" max="5892" width="4.25" customWidth="1"/>
    <col min="5893" max="5895" width="11.875" customWidth="1"/>
    <col min="5896" max="5896" width="12" customWidth="1"/>
    <col min="5897" max="5897" width="9" customWidth="1"/>
    <col min="5898" max="5898" width="4.375" customWidth="1"/>
    <col min="5899" max="5899" width="12.5" customWidth="1"/>
    <col min="5900" max="5900" width="9" customWidth="1"/>
    <col min="5901" max="5901" width="5.125" customWidth="1"/>
    <col min="5902" max="6142" width="9" customWidth="1"/>
    <col min="6143" max="6143" width="9" hidden="1" customWidth="1"/>
    <col min="6144" max="6144" width="12.625" customWidth="1"/>
    <col min="6145" max="6145" width="9" customWidth="1"/>
    <col min="6146" max="6146" width="5" customWidth="1"/>
    <col min="6147" max="6147" width="8.75" customWidth="1"/>
    <col min="6148" max="6148" width="4.25" customWidth="1"/>
    <col min="6149" max="6151" width="11.875" customWidth="1"/>
    <col min="6152" max="6152" width="12" customWidth="1"/>
    <col min="6153" max="6153" width="9" customWidth="1"/>
    <col min="6154" max="6154" width="4.375" customWidth="1"/>
    <col min="6155" max="6155" width="12.5" customWidth="1"/>
    <col min="6156" max="6156" width="9" customWidth="1"/>
    <col min="6157" max="6157" width="5.125" customWidth="1"/>
    <col min="6158" max="6398" width="9" customWidth="1"/>
    <col min="6399" max="6399" width="9" hidden="1" customWidth="1"/>
    <col min="6400" max="6400" width="12.625" customWidth="1"/>
    <col min="6401" max="6401" width="9" customWidth="1"/>
    <col min="6402" max="6402" width="5" customWidth="1"/>
    <col min="6403" max="6403" width="8.75" customWidth="1"/>
    <col min="6404" max="6404" width="4.25" customWidth="1"/>
    <col min="6405" max="6407" width="11.875" customWidth="1"/>
    <col min="6408" max="6408" width="12" customWidth="1"/>
    <col min="6409" max="6409" width="9" customWidth="1"/>
    <col min="6410" max="6410" width="4.375" customWidth="1"/>
    <col min="6411" max="6411" width="12.5" customWidth="1"/>
    <col min="6412" max="6412" width="9" customWidth="1"/>
    <col min="6413" max="6413" width="5.125" customWidth="1"/>
    <col min="6414" max="6654" width="9" customWidth="1"/>
    <col min="6655" max="6655" width="9" hidden="1" customWidth="1"/>
    <col min="6656" max="6656" width="12.625" customWidth="1"/>
    <col min="6657" max="6657" width="9" customWidth="1"/>
    <col min="6658" max="6658" width="5" customWidth="1"/>
    <col min="6659" max="6659" width="8.75" customWidth="1"/>
    <col min="6660" max="6660" width="4.25" customWidth="1"/>
    <col min="6661" max="6663" width="11.875" customWidth="1"/>
    <col min="6664" max="6664" width="12" customWidth="1"/>
    <col min="6665" max="6665" width="9" customWidth="1"/>
    <col min="6666" max="6666" width="4.375" customWidth="1"/>
    <col min="6667" max="6667" width="12.5" customWidth="1"/>
    <col min="6668" max="6668" width="9" customWidth="1"/>
    <col min="6669" max="6669" width="5.125" customWidth="1"/>
    <col min="6670" max="6910" width="9" customWidth="1"/>
    <col min="6911" max="6911" width="9" hidden="1" customWidth="1"/>
    <col min="6912" max="6912" width="12.625" customWidth="1"/>
    <col min="6913" max="6913" width="9" customWidth="1"/>
    <col min="6914" max="6914" width="5" customWidth="1"/>
    <col min="6915" max="6915" width="8.75" customWidth="1"/>
    <col min="6916" max="6916" width="4.25" customWidth="1"/>
    <col min="6917" max="6919" width="11.875" customWidth="1"/>
    <col min="6920" max="6920" width="12" customWidth="1"/>
    <col min="6921" max="6921" width="9" customWidth="1"/>
    <col min="6922" max="6922" width="4.375" customWidth="1"/>
    <col min="6923" max="6923" width="12.5" customWidth="1"/>
    <col min="6924" max="6924" width="9" customWidth="1"/>
    <col min="6925" max="6925" width="5.125" customWidth="1"/>
    <col min="6926" max="7166" width="9" customWidth="1"/>
    <col min="7167" max="7167" width="9" hidden="1" customWidth="1"/>
    <col min="7168" max="7168" width="12.625" customWidth="1"/>
    <col min="7169" max="7169" width="9" customWidth="1"/>
    <col min="7170" max="7170" width="5" customWidth="1"/>
    <col min="7171" max="7171" width="8.75" customWidth="1"/>
    <col min="7172" max="7172" width="4.25" customWidth="1"/>
    <col min="7173" max="7175" width="11.875" customWidth="1"/>
    <col min="7176" max="7176" width="12" customWidth="1"/>
    <col min="7177" max="7177" width="9" customWidth="1"/>
    <col min="7178" max="7178" width="4.375" customWidth="1"/>
    <col min="7179" max="7179" width="12.5" customWidth="1"/>
    <col min="7180" max="7180" width="9" customWidth="1"/>
    <col min="7181" max="7181" width="5.125" customWidth="1"/>
    <col min="7182" max="7422" width="9" customWidth="1"/>
    <col min="7423" max="7423" width="9" hidden="1" customWidth="1"/>
    <col min="7424" max="7424" width="12.625" customWidth="1"/>
    <col min="7425" max="7425" width="9" customWidth="1"/>
    <col min="7426" max="7426" width="5" customWidth="1"/>
    <col min="7427" max="7427" width="8.75" customWidth="1"/>
    <col min="7428" max="7428" width="4.25" customWidth="1"/>
    <col min="7429" max="7431" width="11.875" customWidth="1"/>
    <col min="7432" max="7432" width="12" customWidth="1"/>
    <col min="7433" max="7433" width="9" customWidth="1"/>
    <col min="7434" max="7434" width="4.375" customWidth="1"/>
    <col min="7435" max="7435" width="12.5" customWidth="1"/>
    <col min="7436" max="7436" width="9" customWidth="1"/>
    <col min="7437" max="7437" width="5.125" customWidth="1"/>
    <col min="7438" max="7678" width="9" customWidth="1"/>
    <col min="7679" max="7679" width="9" hidden="1" customWidth="1"/>
    <col min="7680" max="7680" width="12.625" customWidth="1"/>
    <col min="7681" max="7681" width="9" customWidth="1"/>
    <col min="7682" max="7682" width="5" customWidth="1"/>
    <col min="7683" max="7683" width="8.75" customWidth="1"/>
    <col min="7684" max="7684" width="4.25" customWidth="1"/>
    <col min="7685" max="7687" width="11.875" customWidth="1"/>
    <col min="7688" max="7688" width="12" customWidth="1"/>
    <col min="7689" max="7689" width="9" customWidth="1"/>
    <col min="7690" max="7690" width="4.375" customWidth="1"/>
    <col min="7691" max="7691" width="12.5" customWidth="1"/>
    <col min="7692" max="7692" width="9" customWidth="1"/>
    <col min="7693" max="7693" width="5.125" customWidth="1"/>
    <col min="7694" max="7934" width="9" customWidth="1"/>
    <col min="7935" max="7935" width="9" hidden="1" customWidth="1"/>
    <col min="7936" max="7936" width="12.625" customWidth="1"/>
    <col min="7937" max="7937" width="9" customWidth="1"/>
    <col min="7938" max="7938" width="5" customWidth="1"/>
    <col min="7939" max="7939" width="8.75" customWidth="1"/>
    <col min="7940" max="7940" width="4.25" customWidth="1"/>
    <col min="7941" max="7943" width="11.875" customWidth="1"/>
    <col min="7944" max="7944" width="12" customWidth="1"/>
    <col min="7945" max="7945" width="9" customWidth="1"/>
    <col min="7946" max="7946" width="4.375" customWidth="1"/>
    <col min="7947" max="7947" width="12.5" customWidth="1"/>
    <col min="7948" max="7948" width="9" customWidth="1"/>
    <col min="7949" max="7949" width="5.125" customWidth="1"/>
    <col min="7950" max="8190" width="9" customWidth="1"/>
    <col min="8191" max="8191" width="9" hidden="1" customWidth="1"/>
    <col min="8192" max="8192" width="12.625" customWidth="1"/>
    <col min="8193" max="8193" width="9" customWidth="1"/>
    <col min="8194" max="8194" width="5" customWidth="1"/>
    <col min="8195" max="8195" width="8.75" customWidth="1"/>
    <col min="8196" max="8196" width="4.25" customWidth="1"/>
    <col min="8197" max="8199" width="11.875" customWidth="1"/>
    <col min="8200" max="8200" width="12" customWidth="1"/>
    <col min="8201" max="8201" width="9" customWidth="1"/>
    <col min="8202" max="8202" width="4.375" customWidth="1"/>
    <col min="8203" max="8203" width="12.5" customWidth="1"/>
    <col min="8204" max="8204" width="9" customWidth="1"/>
    <col min="8205" max="8205" width="5.125" customWidth="1"/>
    <col min="8206" max="8446" width="9" customWidth="1"/>
    <col min="8447" max="8447" width="9" hidden="1" customWidth="1"/>
    <col min="8448" max="8448" width="12.625" customWidth="1"/>
    <col min="8449" max="8449" width="9" customWidth="1"/>
    <col min="8450" max="8450" width="5" customWidth="1"/>
    <col min="8451" max="8451" width="8.75" customWidth="1"/>
    <col min="8452" max="8452" width="4.25" customWidth="1"/>
    <col min="8453" max="8455" width="11.875" customWidth="1"/>
    <col min="8456" max="8456" width="12" customWidth="1"/>
    <col min="8457" max="8457" width="9" customWidth="1"/>
    <col min="8458" max="8458" width="4.375" customWidth="1"/>
    <col min="8459" max="8459" width="12.5" customWidth="1"/>
    <col min="8460" max="8460" width="9" customWidth="1"/>
    <col min="8461" max="8461" width="5.125" customWidth="1"/>
    <col min="8462" max="8702" width="9" customWidth="1"/>
    <col min="8703" max="8703" width="9" hidden="1" customWidth="1"/>
    <col min="8704" max="8704" width="12.625" customWidth="1"/>
    <col min="8705" max="8705" width="9" customWidth="1"/>
    <col min="8706" max="8706" width="5" customWidth="1"/>
    <col min="8707" max="8707" width="8.75" customWidth="1"/>
    <col min="8708" max="8708" width="4.25" customWidth="1"/>
    <col min="8709" max="8711" width="11.875" customWidth="1"/>
    <col min="8712" max="8712" width="12" customWidth="1"/>
    <col min="8713" max="8713" width="9" customWidth="1"/>
    <col min="8714" max="8714" width="4.375" customWidth="1"/>
    <col min="8715" max="8715" width="12.5" customWidth="1"/>
    <col min="8716" max="8716" width="9" customWidth="1"/>
    <col min="8717" max="8717" width="5.125" customWidth="1"/>
    <col min="8718" max="8958" width="9" customWidth="1"/>
    <col min="8959" max="8959" width="9" hidden="1" customWidth="1"/>
    <col min="8960" max="8960" width="12.625" customWidth="1"/>
    <col min="8961" max="8961" width="9" customWidth="1"/>
    <col min="8962" max="8962" width="5" customWidth="1"/>
    <col min="8963" max="8963" width="8.75" customWidth="1"/>
    <col min="8964" max="8964" width="4.25" customWidth="1"/>
    <col min="8965" max="8967" width="11.875" customWidth="1"/>
    <col min="8968" max="8968" width="12" customWidth="1"/>
    <col min="8969" max="8969" width="9" customWidth="1"/>
    <col min="8970" max="8970" width="4.375" customWidth="1"/>
    <col min="8971" max="8971" width="12.5" customWidth="1"/>
    <col min="8972" max="8972" width="9" customWidth="1"/>
    <col min="8973" max="8973" width="5.125" customWidth="1"/>
    <col min="8974" max="9214" width="9" customWidth="1"/>
    <col min="9215" max="9215" width="9" hidden="1" customWidth="1"/>
    <col min="9216" max="9216" width="12.625" customWidth="1"/>
    <col min="9217" max="9217" width="9" customWidth="1"/>
    <col min="9218" max="9218" width="5" customWidth="1"/>
    <col min="9219" max="9219" width="8.75" customWidth="1"/>
    <col min="9220" max="9220" width="4.25" customWidth="1"/>
    <col min="9221" max="9223" width="11.875" customWidth="1"/>
    <col min="9224" max="9224" width="12" customWidth="1"/>
    <col min="9225" max="9225" width="9" customWidth="1"/>
    <col min="9226" max="9226" width="4.375" customWidth="1"/>
    <col min="9227" max="9227" width="12.5" customWidth="1"/>
    <col min="9228" max="9228" width="9" customWidth="1"/>
    <col min="9229" max="9229" width="5.125" customWidth="1"/>
    <col min="9230" max="9470" width="9" customWidth="1"/>
    <col min="9471" max="9471" width="9" hidden="1" customWidth="1"/>
    <col min="9472" max="9472" width="12.625" customWidth="1"/>
    <col min="9473" max="9473" width="9" customWidth="1"/>
    <col min="9474" max="9474" width="5" customWidth="1"/>
    <col min="9475" max="9475" width="8.75" customWidth="1"/>
    <col min="9476" max="9476" width="4.25" customWidth="1"/>
    <col min="9477" max="9479" width="11.875" customWidth="1"/>
    <col min="9480" max="9480" width="12" customWidth="1"/>
    <col min="9481" max="9481" width="9" customWidth="1"/>
    <col min="9482" max="9482" width="4.375" customWidth="1"/>
    <col min="9483" max="9483" width="12.5" customWidth="1"/>
    <col min="9484" max="9484" width="9" customWidth="1"/>
    <col min="9485" max="9485" width="5.125" customWidth="1"/>
    <col min="9486" max="9726" width="9" customWidth="1"/>
    <col min="9727" max="9727" width="9" hidden="1" customWidth="1"/>
    <col min="9728" max="9728" width="12.625" customWidth="1"/>
    <col min="9729" max="9729" width="9" customWidth="1"/>
    <col min="9730" max="9730" width="5" customWidth="1"/>
    <col min="9731" max="9731" width="8.75" customWidth="1"/>
    <col min="9732" max="9732" width="4.25" customWidth="1"/>
    <col min="9733" max="9735" width="11.875" customWidth="1"/>
    <col min="9736" max="9736" width="12" customWidth="1"/>
    <col min="9737" max="9737" width="9" customWidth="1"/>
    <col min="9738" max="9738" width="4.375" customWidth="1"/>
    <col min="9739" max="9739" width="12.5" customWidth="1"/>
    <col min="9740" max="9740" width="9" customWidth="1"/>
    <col min="9741" max="9741" width="5.125" customWidth="1"/>
    <col min="9742" max="9982" width="9" customWidth="1"/>
    <col min="9983" max="9983" width="9" hidden="1" customWidth="1"/>
    <col min="9984" max="9984" width="12.625" customWidth="1"/>
    <col min="9985" max="9985" width="9" customWidth="1"/>
    <col min="9986" max="9986" width="5" customWidth="1"/>
    <col min="9987" max="9987" width="8.75" customWidth="1"/>
    <col min="9988" max="9988" width="4.25" customWidth="1"/>
    <col min="9989" max="9991" width="11.875" customWidth="1"/>
    <col min="9992" max="9992" width="12" customWidth="1"/>
    <col min="9993" max="9993" width="9" customWidth="1"/>
    <col min="9994" max="9994" width="4.375" customWidth="1"/>
    <col min="9995" max="9995" width="12.5" customWidth="1"/>
    <col min="9996" max="9996" width="9" customWidth="1"/>
    <col min="9997" max="9997" width="5.125" customWidth="1"/>
    <col min="9998" max="10238" width="9" customWidth="1"/>
    <col min="10239" max="10239" width="9" hidden="1" customWidth="1"/>
    <col min="10240" max="10240" width="12.625" customWidth="1"/>
    <col min="10241" max="10241" width="9" customWidth="1"/>
    <col min="10242" max="10242" width="5" customWidth="1"/>
    <col min="10243" max="10243" width="8.75" customWidth="1"/>
    <col min="10244" max="10244" width="4.25" customWidth="1"/>
    <col min="10245" max="10247" width="11.875" customWidth="1"/>
    <col min="10248" max="10248" width="12" customWidth="1"/>
    <col min="10249" max="10249" width="9" customWidth="1"/>
    <col min="10250" max="10250" width="4.375" customWidth="1"/>
    <col min="10251" max="10251" width="12.5" customWidth="1"/>
    <col min="10252" max="10252" width="9" customWidth="1"/>
    <col min="10253" max="10253" width="5.125" customWidth="1"/>
    <col min="10254" max="10494" width="9" customWidth="1"/>
    <col min="10495" max="10495" width="9" hidden="1" customWidth="1"/>
    <col min="10496" max="10496" width="12.625" customWidth="1"/>
    <col min="10497" max="10497" width="9" customWidth="1"/>
    <col min="10498" max="10498" width="5" customWidth="1"/>
    <col min="10499" max="10499" width="8.75" customWidth="1"/>
    <col min="10500" max="10500" width="4.25" customWidth="1"/>
    <col min="10501" max="10503" width="11.875" customWidth="1"/>
    <col min="10504" max="10504" width="12" customWidth="1"/>
    <col min="10505" max="10505" width="9" customWidth="1"/>
    <col min="10506" max="10506" width="4.375" customWidth="1"/>
    <col min="10507" max="10507" width="12.5" customWidth="1"/>
    <col min="10508" max="10508" width="9" customWidth="1"/>
    <col min="10509" max="10509" width="5.125" customWidth="1"/>
    <col min="10510" max="10750" width="9" customWidth="1"/>
    <col min="10751" max="10751" width="9" hidden="1" customWidth="1"/>
    <col min="10752" max="10752" width="12.625" customWidth="1"/>
    <col min="10753" max="10753" width="9" customWidth="1"/>
    <col min="10754" max="10754" width="5" customWidth="1"/>
    <col min="10755" max="10755" width="8.75" customWidth="1"/>
    <col min="10756" max="10756" width="4.25" customWidth="1"/>
    <col min="10757" max="10759" width="11.875" customWidth="1"/>
    <col min="10760" max="10760" width="12" customWidth="1"/>
    <col min="10761" max="10761" width="9" customWidth="1"/>
    <col min="10762" max="10762" width="4.375" customWidth="1"/>
    <col min="10763" max="10763" width="12.5" customWidth="1"/>
    <col min="10764" max="10764" width="9" customWidth="1"/>
    <col min="10765" max="10765" width="5.125" customWidth="1"/>
    <col min="10766" max="11006" width="9" customWidth="1"/>
    <col min="11007" max="11007" width="9" hidden="1" customWidth="1"/>
    <col min="11008" max="11008" width="12.625" customWidth="1"/>
    <col min="11009" max="11009" width="9" customWidth="1"/>
    <col min="11010" max="11010" width="5" customWidth="1"/>
    <col min="11011" max="11011" width="8.75" customWidth="1"/>
    <col min="11012" max="11012" width="4.25" customWidth="1"/>
    <col min="11013" max="11015" width="11.875" customWidth="1"/>
    <col min="11016" max="11016" width="12" customWidth="1"/>
    <col min="11017" max="11017" width="9" customWidth="1"/>
    <col min="11018" max="11018" width="4.375" customWidth="1"/>
    <col min="11019" max="11019" width="12.5" customWidth="1"/>
    <col min="11020" max="11020" width="9" customWidth="1"/>
    <col min="11021" max="11021" width="5.125" customWidth="1"/>
    <col min="11022" max="11262" width="9" customWidth="1"/>
    <col min="11263" max="11263" width="9" hidden="1" customWidth="1"/>
    <col min="11264" max="11264" width="12.625" customWidth="1"/>
    <col min="11265" max="11265" width="9" customWidth="1"/>
    <col min="11266" max="11266" width="5" customWidth="1"/>
    <col min="11267" max="11267" width="8.75" customWidth="1"/>
    <col min="11268" max="11268" width="4.25" customWidth="1"/>
    <col min="11269" max="11271" width="11.875" customWidth="1"/>
    <col min="11272" max="11272" width="12" customWidth="1"/>
    <col min="11273" max="11273" width="9" customWidth="1"/>
    <col min="11274" max="11274" width="4.375" customWidth="1"/>
    <col min="11275" max="11275" width="12.5" customWidth="1"/>
    <col min="11276" max="11276" width="9" customWidth="1"/>
    <col min="11277" max="11277" width="5.125" customWidth="1"/>
    <col min="11278" max="11518" width="9" customWidth="1"/>
    <col min="11519" max="11519" width="9" hidden="1" customWidth="1"/>
    <col min="11520" max="11520" width="12.625" customWidth="1"/>
    <col min="11521" max="11521" width="9" customWidth="1"/>
    <col min="11522" max="11522" width="5" customWidth="1"/>
    <col min="11523" max="11523" width="8.75" customWidth="1"/>
    <col min="11524" max="11524" width="4.25" customWidth="1"/>
    <col min="11525" max="11527" width="11.875" customWidth="1"/>
    <col min="11528" max="11528" width="12" customWidth="1"/>
    <col min="11529" max="11529" width="9" customWidth="1"/>
    <col min="11530" max="11530" width="4.375" customWidth="1"/>
    <col min="11531" max="11531" width="12.5" customWidth="1"/>
    <col min="11532" max="11532" width="9" customWidth="1"/>
    <col min="11533" max="11533" width="5.125" customWidth="1"/>
    <col min="11534" max="11774" width="9" customWidth="1"/>
    <col min="11775" max="11775" width="9" hidden="1" customWidth="1"/>
    <col min="11776" max="11776" width="12.625" customWidth="1"/>
    <col min="11777" max="11777" width="9" customWidth="1"/>
    <col min="11778" max="11778" width="5" customWidth="1"/>
    <col min="11779" max="11779" width="8.75" customWidth="1"/>
    <col min="11780" max="11780" width="4.25" customWidth="1"/>
    <col min="11781" max="11783" width="11.875" customWidth="1"/>
    <col min="11784" max="11784" width="12" customWidth="1"/>
    <col min="11785" max="11785" width="9" customWidth="1"/>
    <col min="11786" max="11786" width="4.375" customWidth="1"/>
    <col min="11787" max="11787" width="12.5" customWidth="1"/>
    <col min="11788" max="11788" width="9" customWidth="1"/>
    <col min="11789" max="11789" width="5.125" customWidth="1"/>
    <col min="11790" max="12030" width="9" customWidth="1"/>
    <col min="12031" max="12031" width="9" hidden="1" customWidth="1"/>
    <col min="12032" max="12032" width="12.625" customWidth="1"/>
    <col min="12033" max="12033" width="9" customWidth="1"/>
    <col min="12034" max="12034" width="5" customWidth="1"/>
    <col min="12035" max="12035" width="8.75" customWidth="1"/>
    <col min="12036" max="12036" width="4.25" customWidth="1"/>
    <col min="12037" max="12039" width="11.875" customWidth="1"/>
    <col min="12040" max="12040" width="12" customWidth="1"/>
    <col min="12041" max="12041" width="9" customWidth="1"/>
    <col min="12042" max="12042" width="4.375" customWidth="1"/>
    <col min="12043" max="12043" width="12.5" customWidth="1"/>
    <col min="12044" max="12044" width="9" customWidth="1"/>
    <col min="12045" max="12045" width="5.125" customWidth="1"/>
    <col min="12046" max="12286" width="9" customWidth="1"/>
    <col min="12287" max="12287" width="9" hidden="1" customWidth="1"/>
    <col min="12288" max="12288" width="12.625" customWidth="1"/>
    <col min="12289" max="12289" width="9" customWidth="1"/>
    <col min="12290" max="12290" width="5" customWidth="1"/>
    <col min="12291" max="12291" width="8.75" customWidth="1"/>
    <col min="12292" max="12292" width="4.25" customWidth="1"/>
    <col min="12293" max="12295" width="11.875" customWidth="1"/>
    <col min="12296" max="12296" width="12" customWidth="1"/>
    <col min="12297" max="12297" width="9" customWidth="1"/>
    <col min="12298" max="12298" width="4.375" customWidth="1"/>
    <col min="12299" max="12299" width="12.5" customWidth="1"/>
    <col min="12300" max="12300" width="9" customWidth="1"/>
    <col min="12301" max="12301" width="5.125" customWidth="1"/>
    <col min="12302" max="12542" width="9" customWidth="1"/>
    <col min="12543" max="12543" width="9" hidden="1" customWidth="1"/>
    <col min="12544" max="12544" width="12.625" customWidth="1"/>
    <col min="12545" max="12545" width="9" customWidth="1"/>
    <col min="12546" max="12546" width="5" customWidth="1"/>
    <col min="12547" max="12547" width="8.75" customWidth="1"/>
    <col min="12548" max="12548" width="4.25" customWidth="1"/>
    <col min="12549" max="12551" width="11.875" customWidth="1"/>
    <col min="12552" max="12552" width="12" customWidth="1"/>
    <col min="12553" max="12553" width="9" customWidth="1"/>
    <col min="12554" max="12554" width="4.375" customWidth="1"/>
    <col min="12555" max="12555" width="12.5" customWidth="1"/>
    <col min="12556" max="12556" width="9" customWidth="1"/>
    <col min="12557" max="12557" width="5.125" customWidth="1"/>
    <col min="12558" max="12798" width="9" customWidth="1"/>
    <col min="12799" max="12799" width="9" hidden="1" customWidth="1"/>
    <col min="12800" max="12800" width="12.625" customWidth="1"/>
    <col min="12801" max="12801" width="9" customWidth="1"/>
    <col min="12802" max="12802" width="5" customWidth="1"/>
    <col min="12803" max="12803" width="8.75" customWidth="1"/>
    <col min="12804" max="12804" width="4.25" customWidth="1"/>
    <col min="12805" max="12807" width="11.875" customWidth="1"/>
    <col min="12808" max="12808" width="12" customWidth="1"/>
    <col min="12809" max="12809" width="9" customWidth="1"/>
    <col min="12810" max="12810" width="4.375" customWidth="1"/>
    <col min="12811" max="12811" width="12.5" customWidth="1"/>
    <col min="12812" max="12812" width="9" customWidth="1"/>
    <col min="12813" max="12813" width="5.125" customWidth="1"/>
    <col min="12814" max="13054" width="9" customWidth="1"/>
    <col min="13055" max="13055" width="9" hidden="1" customWidth="1"/>
    <col min="13056" max="13056" width="12.625" customWidth="1"/>
    <col min="13057" max="13057" width="9" customWidth="1"/>
    <col min="13058" max="13058" width="5" customWidth="1"/>
    <col min="13059" max="13059" width="8.75" customWidth="1"/>
    <col min="13060" max="13060" width="4.25" customWidth="1"/>
    <col min="13061" max="13063" width="11.875" customWidth="1"/>
    <col min="13064" max="13064" width="12" customWidth="1"/>
    <col min="13065" max="13065" width="9" customWidth="1"/>
    <col min="13066" max="13066" width="4.375" customWidth="1"/>
    <col min="13067" max="13067" width="12.5" customWidth="1"/>
    <col min="13068" max="13068" width="9" customWidth="1"/>
    <col min="13069" max="13069" width="5.125" customWidth="1"/>
    <col min="13070" max="13310" width="9" customWidth="1"/>
    <col min="13311" max="13311" width="9" hidden="1" customWidth="1"/>
    <col min="13312" max="13312" width="12.625" customWidth="1"/>
    <col min="13313" max="13313" width="9" customWidth="1"/>
    <col min="13314" max="13314" width="5" customWidth="1"/>
    <col min="13315" max="13315" width="8.75" customWidth="1"/>
    <col min="13316" max="13316" width="4.25" customWidth="1"/>
    <col min="13317" max="13319" width="11.875" customWidth="1"/>
    <col min="13320" max="13320" width="12" customWidth="1"/>
    <col min="13321" max="13321" width="9" customWidth="1"/>
    <col min="13322" max="13322" width="4.375" customWidth="1"/>
    <col min="13323" max="13323" width="12.5" customWidth="1"/>
    <col min="13324" max="13324" width="9" customWidth="1"/>
    <col min="13325" max="13325" width="5.125" customWidth="1"/>
    <col min="13326" max="13566" width="9" customWidth="1"/>
    <col min="13567" max="13567" width="9" hidden="1" customWidth="1"/>
    <col min="13568" max="13568" width="12.625" customWidth="1"/>
    <col min="13569" max="13569" width="9" customWidth="1"/>
    <col min="13570" max="13570" width="5" customWidth="1"/>
    <col min="13571" max="13571" width="8.75" customWidth="1"/>
    <col min="13572" max="13572" width="4.25" customWidth="1"/>
    <col min="13573" max="13575" width="11.875" customWidth="1"/>
    <col min="13576" max="13576" width="12" customWidth="1"/>
    <col min="13577" max="13577" width="9" customWidth="1"/>
    <col min="13578" max="13578" width="4.375" customWidth="1"/>
    <col min="13579" max="13579" width="12.5" customWidth="1"/>
    <col min="13580" max="13580" width="9" customWidth="1"/>
    <col min="13581" max="13581" width="5.125" customWidth="1"/>
    <col min="13582" max="13822" width="9" customWidth="1"/>
    <col min="13823" max="13823" width="9" hidden="1" customWidth="1"/>
    <col min="13824" max="13824" width="12.625" customWidth="1"/>
    <col min="13825" max="13825" width="9" customWidth="1"/>
    <col min="13826" max="13826" width="5" customWidth="1"/>
    <col min="13827" max="13827" width="8.75" customWidth="1"/>
    <col min="13828" max="13828" width="4.25" customWidth="1"/>
    <col min="13829" max="13831" width="11.875" customWidth="1"/>
    <col min="13832" max="13832" width="12" customWidth="1"/>
    <col min="13833" max="13833" width="9" customWidth="1"/>
    <col min="13834" max="13834" width="4.375" customWidth="1"/>
    <col min="13835" max="13835" width="12.5" customWidth="1"/>
    <col min="13836" max="13836" width="9" customWidth="1"/>
    <col min="13837" max="13837" width="5.125" customWidth="1"/>
    <col min="13838" max="14078" width="9" customWidth="1"/>
    <col min="14079" max="14079" width="9" hidden="1" customWidth="1"/>
    <col min="14080" max="14080" width="12.625" customWidth="1"/>
    <col min="14081" max="14081" width="9" customWidth="1"/>
    <col min="14082" max="14082" width="5" customWidth="1"/>
    <col min="14083" max="14083" width="8.75" customWidth="1"/>
    <col min="14084" max="14084" width="4.25" customWidth="1"/>
    <col min="14085" max="14087" width="11.875" customWidth="1"/>
    <col min="14088" max="14088" width="12" customWidth="1"/>
    <col min="14089" max="14089" width="9" customWidth="1"/>
    <col min="14090" max="14090" width="4.375" customWidth="1"/>
    <col min="14091" max="14091" width="12.5" customWidth="1"/>
    <col min="14092" max="14092" width="9" customWidth="1"/>
    <col min="14093" max="14093" width="5.125" customWidth="1"/>
    <col min="14094" max="14334" width="9" customWidth="1"/>
    <col min="14335" max="14335" width="9" hidden="1" customWidth="1"/>
    <col min="14336" max="14336" width="12.625" customWidth="1"/>
    <col min="14337" max="14337" width="9" customWidth="1"/>
    <col min="14338" max="14338" width="5" customWidth="1"/>
    <col min="14339" max="14339" width="8.75" customWidth="1"/>
    <col min="14340" max="14340" width="4.25" customWidth="1"/>
    <col min="14341" max="14343" width="11.875" customWidth="1"/>
    <col min="14344" max="14344" width="12" customWidth="1"/>
    <col min="14345" max="14345" width="9" customWidth="1"/>
    <col min="14346" max="14346" width="4.375" customWidth="1"/>
    <col min="14347" max="14347" width="12.5" customWidth="1"/>
    <col min="14348" max="14348" width="9" customWidth="1"/>
    <col min="14349" max="14349" width="5.125" customWidth="1"/>
    <col min="14350" max="14590" width="9" customWidth="1"/>
    <col min="14591" max="14591" width="9" hidden="1" customWidth="1"/>
    <col min="14592" max="14592" width="12.625" customWidth="1"/>
    <col min="14593" max="14593" width="9" customWidth="1"/>
    <col min="14594" max="14594" width="5" customWidth="1"/>
    <col min="14595" max="14595" width="8.75" customWidth="1"/>
    <col min="14596" max="14596" width="4.25" customWidth="1"/>
    <col min="14597" max="14599" width="11.875" customWidth="1"/>
    <col min="14600" max="14600" width="12" customWidth="1"/>
    <col min="14601" max="14601" width="9" customWidth="1"/>
    <col min="14602" max="14602" width="4.375" customWidth="1"/>
    <col min="14603" max="14603" width="12.5" customWidth="1"/>
    <col min="14604" max="14604" width="9" customWidth="1"/>
    <col min="14605" max="14605" width="5.125" customWidth="1"/>
    <col min="14606" max="14846" width="9" customWidth="1"/>
    <col min="14847" max="14847" width="9" hidden="1" customWidth="1"/>
    <col min="14848" max="14848" width="12.625" customWidth="1"/>
    <col min="14849" max="14849" width="9" customWidth="1"/>
    <col min="14850" max="14850" width="5" customWidth="1"/>
    <col min="14851" max="14851" width="8.75" customWidth="1"/>
    <col min="14852" max="14852" width="4.25" customWidth="1"/>
    <col min="14853" max="14855" width="11.875" customWidth="1"/>
    <col min="14856" max="14856" width="12" customWidth="1"/>
    <col min="14857" max="14857" width="9" customWidth="1"/>
    <col min="14858" max="14858" width="4.375" customWidth="1"/>
    <col min="14859" max="14859" width="12.5" customWidth="1"/>
    <col min="14860" max="14860" width="9" customWidth="1"/>
    <col min="14861" max="14861" width="5.125" customWidth="1"/>
    <col min="14862" max="15102" width="9" customWidth="1"/>
    <col min="15103" max="15103" width="9" hidden="1" customWidth="1"/>
    <col min="15104" max="15104" width="12.625" customWidth="1"/>
    <col min="15105" max="15105" width="9" customWidth="1"/>
    <col min="15106" max="15106" width="5" customWidth="1"/>
    <col min="15107" max="15107" width="8.75" customWidth="1"/>
    <col min="15108" max="15108" width="4.25" customWidth="1"/>
    <col min="15109" max="15111" width="11.875" customWidth="1"/>
    <col min="15112" max="15112" width="12" customWidth="1"/>
    <col min="15113" max="15113" width="9" customWidth="1"/>
    <col min="15114" max="15114" width="4.375" customWidth="1"/>
    <col min="15115" max="15115" width="12.5" customWidth="1"/>
    <col min="15116" max="15116" width="9" customWidth="1"/>
    <col min="15117" max="15117" width="5.125" customWidth="1"/>
    <col min="15118" max="15358" width="9" customWidth="1"/>
    <col min="15359" max="15359" width="9" hidden="1" customWidth="1"/>
    <col min="15360" max="15360" width="12.625" customWidth="1"/>
    <col min="15361" max="15361" width="9" customWidth="1"/>
    <col min="15362" max="15362" width="5" customWidth="1"/>
    <col min="15363" max="15363" width="8.75" customWidth="1"/>
    <col min="15364" max="15364" width="4.25" customWidth="1"/>
    <col min="15365" max="15367" width="11.875" customWidth="1"/>
    <col min="15368" max="15368" width="12" customWidth="1"/>
    <col min="15369" max="15369" width="9" customWidth="1"/>
    <col min="15370" max="15370" width="4.375" customWidth="1"/>
    <col min="15371" max="15371" width="12.5" customWidth="1"/>
    <col min="15372" max="15372" width="9" customWidth="1"/>
    <col min="15373" max="15373" width="5.125" customWidth="1"/>
    <col min="15374" max="15614" width="9" customWidth="1"/>
    <col min="15615" max="15615" width="9" hidden="1" customWidth="1"/>
    <col min="15616" max="15616" width="12.625" customWidth="1"/>
    <col min="15617" max="15617" width="9" customWidth="1"/>
    <col min="15618" max="15618" width="5" customWidth="1"/>
    <col min="15619" max="15619" width="8.75" customWidth="1"/>
    <col min="15620" max="15620" width="4.25" customWidth="1"/>
    <col min="15621" max="15623" width="11.875" customWidth="1"/>
    <col min="15624" max="15624" width="12" customWidth="1"/>
    <col min="15625" max="15625" width="9" customWidth="1"/>
    <col min="15626" max="15626" width="4.375" customWidth="1"/>
    <col min="15627" max="15627" width="12.5" customWidth="1"/>
    <col min="15628" max="15628" width="9" customWidth="1"/>
    <col min="15629" max="15629" width="5.125" customWidth="1"/>
    <col min="15630" max="15870" width="9" customWidth="1"/>
    <col min="15871" max="15871" width="9" hidden="1" customWidth="1"/>
    <col min="15872" max="15872" width="12.625" customWidth="1"/>
    <col min="15873" max="15873" width="9" customWidth="1"/>
    <col min="15874" max="15874" width="5" customWidth="1"/>
    <col min="15875" max="15875" width="8.75" customWidth="1"/>
    <col min="15876" max="15876" width="4.25" customWidth="1"/>
    <col min="15877" max="15879" width="11.875" customWidth="1"/>
    <col min="15880" max="15880" width="12" customWidth="1"/>
    <col min="15881" max="15881" width="9" customWidth="1"/>
    <col min="15882" max="15882" width="4.375" customWidth="1"/>
    <col min="15883" max="15883" width="12.5" customWidth="1"/>
    <col min="15884" max="15884" width="9" customWidth="1"/>
    <col min="15885" max="15885" width="5.125" customWidth="1"/>
    <col min="15886" max="16126" width="9" customWidth="1"/>
    <col min="16127" max="16127" width="9" hidden="1" customWidth="1"/>
    <col min="16128" max="16128" width="12.625" customWidth="1"/>
    <col min="16129" max="16129" width="9" customWidth="1"/>
    <col min="16130" max="16130" width="5" customWidth="1"/>
    <col min="16131" max="16131" width="8.75" customWidth="1"/>
    <col min="16132" max="16132" width="4.25" customWidth="1"/>
    <col min="16133" max="16135" width="11.875" customWidth="1"/>
    <col min="16136" max="16136" width="12" customWidth="1"/>
    <col min="16137" max="16137" width="9" customWidth="1"/>
    <col min="16138" max="16138" width="4.375" customWidth="1"/>
    <col min="16139" max="16139" width="12.5" customWidth="1"/>
    <col min="16140" max="16140" width="9" customWidth="1"/>
    <col min="16141" max="16141" width="5.125" customWidth="1"/>
    <col min="16142" max="16384" width="9" customWidth="1"/>
  </cols>
  <sheetData>
    <row r="1" spans="1:15" ht="35.25" customHeight="1">
      <c r="A1" s="2" t="s">
        <v>286</v>
      </c>
      <c r="B1" s="2"/>
      <c r="C1" s="2"/>
      <c r="D1" s="2"/>
      <c r="E1" s="2"/>
      <c r="F1" s="2"/>
      <c r="G1" s="2"/>
      <c r="H1" s="2"/>
      <c r="I1" s="2"/>
      <c r="J1" s="2"/>
      <c r="K1" s="2"/>
      <c r="L1" s="2"/>
      <c r="M1" s="2"/>
    </row>
    <row r="2" spans="1:15" ht="51" customHeight="1">
      <c r="A2" s="3" t="s">
        <v>287</v>
      </c>
      <c r="B2" s="3"/>
      <c r="C2" s="3"/>
      <c r="D2" s="3"/>
      <c r="E2" s="3"/>
      <c r="F2" s="3"/>
      <c r="G2" s="3"/>
      <c r="H2" s="3"/>
      <c r="I2" s="3"/>
      <c r="J2" s="3"/>
      <c r="K2" s="3"/>
      <c r="L2" s="3"/>
      <c r="M2" s="47"/>
      <c r="N2" s="51"/>
      <c r="O2" s="51"/>
    </row>
    <row r="3" spans="1:15" ht="18" customHeight="1">
      <c r="B3" s="11"/>
      <c r="C3" s="11"/>
      <c r="D3" s="11"/>
      <c r="E3" s="11"/>
      <c r="F3" s="11"/>
      <c r="G3" s="11"/>
      <c r="H3" s="34" t="s">
        <v>310</v>
      </c>
      <c r="I3" s="34"/>
      <c r="J3" s="34"/>
      <c r="K3" s="34"/>
      <c r="L3" s="34"/>
      <c r="M3" s="48"/>
      <c r="N3" s="52"/>
      <c r="O3" s="52"/>
    </row>
    <row r="4" spans="1:15" ht="18" customHeight="1">
      <c r="B4" s="13"/>
      <c r="C4" s="13"/>
      <c r="D4" s="13"/>
      <c r="E4" s="13"/>
      <c r="F4" s="31"/>
      <c r="G4" s="33"/>
      <c r="H4" s="33"/>
      <c r="I4" s="33"/>
      <c r="J4" s="33"/>
      <c r="K4" s="33"/>
      <c r="L4" s="33"/>
      <c r="M4" s="47"/>
      <c r="N4" s="53"/>
    </row>
    <row r="5" spans="1:15" ht="13.5" customHeight="1">
      <c r="A5" s="4"/>
      <c r="B5" s="12"/>
      <c r="C5" s="20"/>
      <c r="D5" s="24"/>
      <c r="E5" s="29"/>
      <c r="F5" s="12"/>
      <c r="G5" s="12"/>
      <c r="H5" s="12"/>
      <c r="I5" s="24"/>
      <c r="J5" s="24"/>
      <c r="K5" s="24"/>
      <c r="L5" s="42"/>
      <c r="M5" s="49"/>
    </row>
    <row r="6" spans="1:15" ht="13.5" customHeight="1">
      <c r="A6" s="5" t="s">
        <v>113</v>
      </c>
      <c r="B6" s="14" t="s">
        <v>195</v>
      </c>
      <c r="C6" s="21" t="s">
        <v>290</v>
      </c>
      <c r="D6" s="14" t="s">
        <v>296</v>
      </c>
      <c r="E6" s="14" t="s">
        <v>25</v>
      </c>
      <c r="F6" s="14" t="s">
        <v>304</v>
      </c>
      <c r="G6" s="14" t="s">
        <v>308</v>
      </c>
      <c r="H6" s="14" t="s">
        <v>314</v>
      </c>
      <c r="I6" s="25" t="s">
        <v>321</v>
      </c>
      <c r="J6" s="25" t="s">
        <v>322</v>
      </c>
      <c r="K6" s="25" t="s">
        <v>323</v>
      </c>
      <c r="L6" s="43"/>
      <c r="M6" s="50"/>
    </row>
    <row r="7" spans="1:15" ht="13.5" customHeight="1">
      <c r="A7" s="6"/>
      <c r="B7" s="14"/>
      <c r="C7" s="21" t="s">
        <v>292</v>
      </c>
      <c r="D7" s="25"/>
      <c r="E7" s="14" t="s">
        <v>301</v>
      </c>
      <c r="F7" s="14"/>
      <c r="G7" s="14"/>
      <c r="H7" s="14" t="s">
        <v>316</v>
      </c>
      <c r="I7" s="25"/>
      <c r="J7" s="25"/>
      <c r="K7" s="25" t="s">
        <v>324</v>
      </c>
      <c r="L7" s="43"/>
      <c r="M7" s="50"/>
    </row>
    <row r="8" spans="1:15" ht="13.5" customHeight="1">
      <c r="A8" s="6"/>
      <c r="B8" s="15"/>
      <c r="C8" s="21" t="s">
        <v>202</v>
      </c>
      <c r="D8" s="26" t="s">
        <v>299</v>
      </c>
      <c r="E8" s="14"/>
      <c r="F8" s="32"/>
      <c r="G8" s="32"/>
      <c r="H8" s="14" t="s">
        <v>317</v>
      </c>
      <c r="I8" s="35" t="s">
        <v>75</v>
      </c>
      <c r="J8" s="37"/>
      <c r="K8" s="39" t="s">
        <v>325</v>
      </c>
      <c r="L8" s="44"/>
      <c r="M8" s="50"/>
    </row>
    <row r="9" spans="1:15">
      <c r="A9" s="7"/>
      <c r="B9" s="16" t="s">
        <v>289</v>
      </c>
      <c r="C9" s="22" t="s">
        <v>294</v>
      </c>
      <c r="D9" s="27"/>
      <c r="E9" s="16" t="s">
        <v>32</v>
      </c>
      <c r="F9" s="16" t="s">
        <v>307</v>
      </c>
      <c r="G9" s="16" t="s">
        <v>298</v>
      </c>
      <c r="H9" s="16" t="s">
        <v>318</v>
      </c>
      <c r="I9" s="36"/>
      <c r="J9" s="38" t="s">
        <v>152</v>
      </c>
      <c r="K9" s="40"/>
      <c r="L9" s="45"/>
      <c r="M9" s="50"/>
    </row>
    <row r="10" spans="1:15" ht="22.5" customHeight="1">
      <c r="A10" s="4"/>
      <c r="B10" s="17" t="s">
        <v>229</v>
      </c>
      <c r="C10" s="17" t="s">
        <v>229</v>
      </c>
      <c r="D10" s="28" t="s">
        <v>229</v>
      </c>
      <c r="E10" s="17" t="s">
        <v>229</v>
      </c>
      <c r="F10" s="17" t="s">
        <v>229</v>
      </c>
      <c r="G10" s="17" t="s">
        <v>229</v>
      </c>
      <c r="H10" s="17" t="s">
        <v>229</v>
      </c>
      <c r="I10" s="28" t="s">
        <v>229</v>
      </c>
      <c r="J10" s="28" t="s">
        <v>229</v>
      </c>
      <c r="K10" s="28" t="s">
        <v>229</v>
      </c>
      <c r="L10" s="46"/>
      <c r="M10" s="50"/>
    </row>
    <row r="11" spans="1:15" ht="40.5" customHeight="1">
      <c r="A11" s="7"/>
      <c r="B11" s="18"/>
      <c r="C11" s="23"/>
      <c r="D11" s="23"/>
      <c r="E11" s="30"/>
      <c r="F11" s="30"/>
      <c r="G11" s="30"/>
      <c r="H11" s="30"/>
      <c r="I11" s="30"/>
      <c r="J11" s="30"/>
      <c r="K11" s="30"/>
      <c r="L11" s="30"/>
      <c r="M11" s="50"/>
    </row>
    <row r="12" spans="1:15" ht="40.5" customHeight="1">
      <c r="A12" s="8"/>
      <c r="B12" s="19"/>
      <c r="C12" s="19"/>
      <c r="D12" s="19"/>
      <c r="E12" s="19"/>
      <c r="F12" s="19"/>
      <c r="G12" s="19"/>
      <c r="H12" s="19"/>
      <c r="I12" s="19"/>
      <c r="J12" s="19"/>
      <c r="K12" s="41"/>
      <c r="L12" s="41"/>
      <c r="M12" s="50"/>
    </row>
    <row r="13" spans="1:15" ht="40.5" customHeight="1">
      <c r="A13" s="8"/>
      <c r="B13" s="19"/>
      <c r="C13" s="19"/>
      <c r="D13" s="19"/>
      <c r="E13" s="19"/>
      <c r="F13" s="19"/>
      <c r="G13" s="19"/>
      <c r="H13" s="19"/>
      <c r="I13" s="19"/>
      <c r="J13" s="19"/>
      <c r="K13" s="41"/>
      <c r="L13" s="41"/>
      <c r="M13" s="50"/>
    </row>
    <row r="14" spans="1:15" ht="20.25" customHeight="1">
      <c r="A14" s="9" t="s">
        <v>288</v>
      </c>
      <c r="B14" s="9"/>
      <c r="C14" s="9"/>
      <c r="D14" s="9"/>
      <c r="E14" s="9"/>
      <c r="F14" s="9"/>
      <c r="G14" s="9"/>
      <c r="H14" s="9"/>
      <c r="I14" s="9"/>
      <c r="J14" s="9"/>
      <c r="K14" s="9"/>
      <c r="L14" s="9"/>
      <c r="M14" s="10"/>
    </row>
    <row r="15" spans="1:15" ht="20.25" customHeight="1">
      <c r="A15" s="10" t="s">
        <v>187</v>
      </c>
      <c r="C15" s="10"/>
      <c r="D15" s="10"/>
      <c r="E15" s="10"/>
      <c r="F15" s="10"/>
      <c r="G15" s="10"/>
      <c r="H15" s="10"/>
      <c r="I15" s="10"/>
      <c r="J15" s="10"/>
      <c r="K15" s="10"/>
      <c r="L15" s="10"/>
      <c r="M15" s="10"/>
    </row>
    <row r="16" spans="1:15" ht="20.25" customHeight="1">
      <c r="A16" s="10" t="s">
        <v>481</v>
      </c>
      <c r="C16" s="10"/>
      <c r="D16" s="10"/>
      <c r="E16" s="10"/>
      <c r="F16" s="10"/>
      <c r="G16" s="10"/>
      <c r="H16" s="10"/>
      <c r="I16" s="10"/>
      <c r="J16" s="10"/>
      <c r="K16" s="10"/>
      <c r="L16" s="10"/>
      <c r="M16" s="10"/>
    </row>
    <row r="17" spans="1:13" ht="20.25" customHeight="1">
      <c r="A17" s="10" t="s">
        <v>482</v>
      </c>
      <c r="C17" s="10"/>
      <c r="D17" s="10"/>
      <c r="E17" s="10"/>
      <c r="F17" s="10"/>
      <c r="G17" s="10"/>
      <c r="H17" s="10"/>
      <c r="I17" s="10"/>
      <c r="J17" s="10"/>
      <c r="K17" s="10"/>
      <c r="L17" s="10"/>
      <c r="M17" s="10"/>
    </row>
    <row r="18" spans="1:13" ht="20.25" customHeight="1">
      <c r="A18" s="10" t="s">
        <v>163</v>
      </c>
      <c r="C18" s="10"/>
      <c r="D18" s="10"/>
      <c r="E18" s="10"/>
      <c r="F18" s="10"/>
      <c r="G18" s="10"/>
      <c r="H18" s="10"/>
      <c r="I18" s="10"/>
      <c r="J18" s="10"/>
      <c r="K18" s="10"/>
      <c r="L18" s="10"/>
      <c r="M18" s="10"/>
    </row>
    <row r="19" spans="1:13" ht="20.25" customHeight="1">
      <c r="A19" s="10" t="s">
        <v>272</v>
      </c>
      <c r="C19" s="10"/>
      <c r="D19" s="10"/>
      <c r="E19" s="10"/>
      <c r="F19" s="10"/>
      <c r="G19" s="10"/>
      <c r="H19" s="10"/>
      <c r="I19" s="10"/>
      <c r="J19" s="10"/>
      <c r="K19" s="10"/>
      <c r="L19" s="10"/>
      <c r="M19" s="10"/>
    </row>
    <row r="20" spans="1:13" ht="20.25" customHeight="1">
      <c r="A20" s="10" t="s">
        <v>211</v>
      </c>
      <c r="C20" s="10"/>
      <c r="D20" s="10"/>
      <c r="E20" s="10"/>
      <c r="F20" s="10"/>
      <c r="G20" s="10"/>
      <c r="H20" s="10"/>
      <c r="I20" s="10"/>
      <c r="J20" s="10"/>
      <c r="K20" s="10"/>
      <c r="L20" s="10"/>
      <c r="M20" s="10"/>
    </row>
    <row r="21" spans="1:13" ht="20.25" customHeight="1">
      <c r="A21" s="10" t="s">
        <v>480</v>
      </c>
      <c r="C21" s="10"/>
      <c r="D21" s="10"/>
      <c r="E21" s="10"/>
      <c r="F21" s="10"/>
      <c r="G21" s="10"/>
      <c r="H21" s="10"/>
      <c r="I21" s="10"/>
      <c r="J21" s="10"/>
      <c r="K21" s="10"/>
      <c r="L21" s="10"/>
      <c r="M21" s="10"/>
    </row>
    <row r="22" spans="1:13" ht="20.25" customHeight="1">
      <c r="A22" s="10" t="s">
        <v>173</v>
      </c>
      <c r="C22" s="10"/>
      <c r="D22" s="10"/>
      <c r="E22" s="10"/>
      <c r="F22" s="10"/>
      <c r="G22" s="10"/>
      <c r="H22" s="10"/>
      <c r="I22" s="10"/>
      <c r="J22" s="10"/>
      <c r="K22" s="10"/>
      <c r="L22" s="10"/>
      <c r="M22" s="10"/>
    </row>
  </sheetData>
  <mergeCells count="13">
    <mergeCell ref="A2:L2"/>
    <mergeCell ref="H3:L3"/>
    <mergeCell ref="N3:O3"/>
    <mergeCell ref="K6:L6"/>
    <mergeCell ref="K7:L7"/>
    <mergeCell ref="K10:L10"/>
    <mergeCell ref="K11:L11"/>
    <mergeCell ref="K12:L12"/>
    <mergeCell ref="K13:L13"/>
    <mergeCell ref="A14:L14"/>
    <mergeCell ref="D8:D9"/>
    <mergeCell ref="I8:I9"/>
    <mergeCell ref="K8:L9"/>
  </mergeCells>
  <phoneticPr fontId="5"/>
  <pageMargins left="0.6692913385826772" right="0.55118110236220474" top="0.98425196850393681" bottom="0.98425196850393681" header="0.51181102362204722" footer="0.51181102362204722"/>
  <pageSetup paperSize="9" scale="85"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L25"/>
  <sheetViews>
    <sheetView showGridLines="0" view="pageBreakPreview" zoomScaleSheetLayoutView="100" workbookViewId="0">
      <selection activeCell="B27" sqref="B27:R27"/>
    </sheetView>
  </sheetViews>
  <sheetFormatPr defaultRowHeight="13.5"/>
  <cols>
    <col min="1" max="1" width="17.625" customWidth="1"/>
    <col min="5" max="9" width="11.375" bestFit="1" customWidth="1"/>
    <col min="10" max="10" width="11.375" customWidth="1"/>
    <col min="11" max="11" width="13.375" customWidth="1"/>
    <col min="12" max="12" width="12.125" customWidth="1"/>
  </cols>
  <sheetData>
    <row r="1" spans="1:12" ht="14.25">
      <c r="A1" s="54" t="s">
        <v>153</v>
      </c>
    </row>
    <row r="2" spans="1:12">
      <c r="A2" s="11" t="s">
        <v>154</v>
      </c>
      <c r="B2" s="11"/>
      <c r="C2" s="11"/>
      <c r="D2" s="11"/>
      <c r="E2" s="11"/>
      <c r="F2" s="11"/>
      <c r="G2" s="11"/>
      <c r="H2" s="11"/>
      <c r="I2" s="11"/>
      <c r="J2" s="11"/>
      <c r="K2" s="11"/>
      <c r="L2" s="11"/>
    </row>
    <row r="3" spans="1:12">
      <c r="J3" s="13" t="s">
        <v>21</v>
      </c>
      <c r="K3" s="358"/>
      <c r="L3" s="358"/>
    </row>
    <row r="4" spans="1:12">
      <c r="I4" s="55"/>
      <c r="J4" s="55"/>
      <c r="K4" s="55"/>
      <c r="L4" s="13"/>
    </row>
    <row r="5" spans="1:12">
      <c r="A5" s="125" t="s">
        <v>156</v>
      </c>
    </row>
    <row r="6" spans="1:12">
      <c r="A6" t="s">
        <v>408</v>
      </c>
    </row>
    <row r="7" spans="1:12" ht="33.75" customHeight="1">
      <c r="A7" s="66" t="s">
        <v>220</v>
      </c>
      <c r="B7" s="58" t="s">
        <v>91</v>
      </c>
      <c r="C7" s="58" t="s">
        <v>96</v>
      </c>
      <c r="D7" s="58" t="s">
        <v>104</v>
      </c>
      <c r="E7" s="58" t="s">
        <v>34</v>
      </c>
      <c r="F7" s="58" t="s">
        <v>22</v>
      </c>
      <c r="G7" s="58"/>
      <c r="H7" s="58"/>
      <c r="I7" s="58"/>
      <c r="J7" s="58"/>
      <c r="K7" s="58" t="s">
        <v>131</v>
      </c>
      <c r="L7" s="58"/>
    </row>
    <row r="8" spans="1:12" ht="20.100000000000001" customHeight="1">
      <c r="A8" s="357"/>
      <c r="B8" s="58"/>
      <c r="C8" s="58"/>
      <c r="D8" s="58"/>
      <c r="E8" s="58"/>
      <c r="F8" s="101" t="s">
        <v>29</v>
      </c>
      <c r="G8" s="101" t="s">
        <v>86</v>
      </c>
      <c r="H8" s="101" t="s">
        <v>110</v>
      </c>
      <c r="I8" s="101" t="s">
        <v>112</v>
      </c>
      <c r="J8" s="58" t="s">
        <v>119</v>
      </c>
      <c r="K8" s="58"/>
      <c r="L8" s="58"/>
    </row>
    <row r="9" spans="1:12" ht="24" customHeight="1">
      <c r="A9" s="68"/>
      <c r="B9" s="68"/>
      <c r="C9" s="91"/>
      <c r="D9" s="91"/>
      <c r="E9" s="106"/>
      <c r="F9" s="106"/>
      <c r="G9" s="106"/>
      <c r="H9" s="106"/>
      <c r="I9" s="106"/>
      <c r="J9" s="106"/>
      <c r="K9" s="71"/>
      <c r="L9" s="81"/>
    </row>
    <row r="10" spans="1:12" ht="24" customHeight="1">
      <c r="A10" s="68"/>
      <c r="B10" s="68"/>
      <c r="C10" s="68"/>
      <c r="D10" s="68"/>
      <c r="E10" s="68"/>
      <c r="F10" s="68"/>
      <c r="G10" s="68"/>
      <c r="H10" s="68"/>
      <c r="I10" s="68"/>
      <c r="J10" s="68"/>
      <c r="K10" s="71"/>
      <c r="L10" s="81"/>
    </row>
    <row r="11" spans="1:12" ht="24" customHeight="1">
      <c r="A11" s="68"/>
      <c r="B11" s="68"/>
      <c r="C11" s="68"/>
      <c r="D11" s="68"/>
      <c r="E11" s="68"/>
      <c r="F11" s="68"/>
      <c r="G11" s="68"/>
      <c r="H11" s="68"/>
      <c r="I11" s="68"/>
      <c r="J11" s="68"/>
      <c r="K11" s="71"/>
      <c r="L11" s="81"/>
    </row>
    <row r="12" spans="1:12" ht="24" customHeight="1">
      <c r="A12" s="68"/>
      <c r="B12" s="68"/>
      <c r="C12" s="68"/>
      <c r="D12" s="68"/>
      <c r="E12" s="68"/>
      <c r="F12" s="68"/>
      <c r="G12" s="68"/>
      <c r="H12" s="68"/>
      <c r="I12" s="68"/>
      <c r="J12" s="68"/>
      <c r="K12" s="71"/>
      <c r="L12" s="81"/>
    </row>
    <row r="13" spans="1:12" ht="13.5" customHeight="1"/>
    <row r="14" spans="1:12">
      <c r="A14" t="s">
        <v>411</v>
      </c>
    </row>
    <row r="15" spans="1:12" ht="33.75" customHeight="1">
      <c r="A15" s="66" t="s">
        <v>220</v>
      </c>
      <c r="B15" s="59" t="s">
        <v>91</v>
      </c>
      <c r="C15" s="59" t="s">
        <v>96</v>
      </c>
      <c r="D15" s="59" t="s">
        <v>104</v>
      </c>
      <c r="E15" s="59" t="s">
        <v>34</v>
      </c>
      <c r="F15" s="74" t="s">
        <v>22</v>
      </c>
      <c r="G15" s="83"/>
      <c r="H15" s="83"/>
      <c r="I15" s="83"/>
      <c r="J15" s="113"/>
      <c r="K15" s="92" t="s">
        <v>131</v>
      </c>
      <c r="L15" s="107"/>
    </row>
    <row r="16" spans="1:12" ht="20.100000000000001" customHeight="1">
      <c r="A16" s="121"/>
      <c r="B16" s="78"/>
      <c r="C16" s="78"/>
      <c r="D16" s="78"/>
      <c r="E16" s="78"/>
      <c r="F16" s="101" t="s">
        <v>29</v>
      </c>
      <c r="G16" s="101" t="s">
        <v>86</v>
      </c>
      <c r="H16" s="101" t="s">
        <v>110</v>
      </c>
      <c r="I16" s="101" t="s">
        <v>112</v>
      </c>
      <c r="J16" s="58" t="s">
        <v>119</v>
      </c>
      <c r="K16" s="93"/>
      <c r="L16" s="108"/>
    </row>
    <row r="17" spans="1:12" ht="24" customHeight="1">
      <c r="A17" s="68"/>
      <c r="B17" s="68"/>
      <c r="C17" s="91"/>
      <c r="D17" s="91"/>
      <c r="E17" s="106"/>
      <c r="F17" s="106"/>
      <c r="G17" s="106"/>
      <c r="H17" s="106"/>
      <c r="I17" s="106"/>
      <c r="J17" s="106"/>
      <c r="K17" s="71"/>
      <c r="L17" s="81"/>
    </row>
    <row r="18" spans="1:12" ht="24" customHeight="1">
      <c r="A18" s="68"/>
      <c r="B18" s="68"/>
      <c r="C18" s="68"/>
      <c r="D18" s="68"/>
      <c r="E18" s="68"/>
      <c r="F18" s="68"/>
      <c r="G18" s="68"/>
      <c r="H18" s="68"/>
      <c r="I18" s="68"/>
      <c r="J18" s="68"/>
      <c r="K18" s="71"/>
      <c r="L18" s="81"/>
    </row>
    <row r="19" spans="1:12" ht="24" customHeight="1">
      <c r="A19" s="68"/>
      <c r="B19" s="68"/>
      <c r="C19" s="68"/>
      <c r="D19" s="68"/>
      <c r="E19" s="68"/>
      <c r="F19" s="68"/>
      <c r="G19" s="68"/>
      <c r="H19" s="68"/>
      <c r="I19" s="68"/>
      <c r="J19" s="68"/>
      <c r="K19" s="71"/>
      <c r="L19" s="81"/>
    </row>
    <row r="20" spans="1:12" ht="24" customHeight="1">
      <c r="A20" s="68"/>
      <c r="B20" s="68"/>
      <c r="C20" s="68"/>
      <c r="D20" s="68"/>
      <c r="E20" s="68"/>
      <c r="F20" s="68"/>
      <c r="G20" s="68"/>
      <c r="H20" s="68"/>
      <c r="I20" s="68"/>
      <c r="J20" s="68"/>
      <c r="K20" s="71"/>
      <c r="L20" s="81"/>
    </row>
    <row r="21" spans="1:12">
      <c r="A21" t="s">
        <v>263</v>
      </c>
    </row>
    <row r="22" spans="1:12">
      <c r="A22" t="s">
        <v>56</v>
      </c>
    </row>
    <row r="23" spans="1:12">
      <c r="A23" t="s">
        <v>148</v>
      </c>
    </row>
    <row r="24" spans="1:12">
      <c r="A24" t="s">
        <v>61</v>
      </c>
    </row>
    <row r="25" spans="1:12">
      <c r="A25" t="s">
        <v>26</v>
      </c>
    </row>
  </sheetData>
  <mergeCells count="16">
    <mergeCell ref="A2:L2"/>
    <mergeCell ref="K3:L3"/>
    <mergeCell ref="F7:J7"/>
    <mergeCell ref="F15:J15"/>
    <mergeCell ref="A7:A8"/>
    <mergeCell ref="B7:B8"/>
    <mergeCell ref="C7:C8"/>
    <mergeCell ref="D7:D8"/>
    <mergeCell ref="E7:E8"/>
    <mergeCell ref="K7:L8"/>
    <mergeCell ref="A15:A16"/>
    <mergeCell ref="B15:B16"/>
    <mergeCell ref="C15:C16"/>
    <mergeCell ref="D15:D16"/>
    <mergeCell ref="E15:E16"/>
    <mergeCell ref="K15:L16"/>
  </mergeCells>
  <phoneticPr fontId="5"/>
  <printOptions horizontalCentered="1"/>
  <pageMargins left="0.51181102362204722" right="0.51181102362204722" top="0.74803149606299213" bottom="0.74803149606299213" header="0.31496062992125984" footer="0.31496062992125984"/>
  <pageSetup paperSize="9" fitToWidth="1" fitToHeight="0" orientation="landscape" usePrinterDefaults="1" blackAndWhite="1" r:id="rId1"/>
  <rowBreaks count="1" manualBreakCount="1">
    <brk id="25"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2:E26"/>
  <sheetViews>
    <sheetView showGridLines="0" view="pageBreakPreview" zoomScaleSheetLayoutView="100" workbookViewId="0">
      <selection activeCell="B27" sqref="B27:R27"/>
    </sheetView>
  </sheetViews>
  <sheetFormatPr defaultRowHeight="13.5"/>
  <cols>
    <col min="1" max="1" width="17.625" style="125" customWidth="1"/>
    <col min="2" max="4" width="11.5" style="125" customWidth="1"/>
    <col min="5" max="5" width="33.25" style="125" customWidth="1"/>
    <col min="6" max="16384" width="9" style="125" customWidth="1"/>
  </cols>
  <sheetData>
    <row r="2" spans="1:5" ht="14.25">
      <c r="A2" s="359"/>
      <c r="B2" s="359"/>
      <c r="C2" s="359"/>
      <c r="D2" s="359"/>
      <c r="E2" s="359"/>
    </row>
    <row r="3" spans="1:5">
      <c r="A3" s="360" t="s">
        <v>400</v>
      </c>
    </row>
    <row r="4" spans="1:5">
      <c r="D4" s="204" t="s">
        <v>414</v>
      </c>
      <c r="E4" s="368"/>
    </row>
    <row r="5" spans="1:5">
      <c r="A5" s="125" t="s">
        <v>135</v>
      </c>
    </row>
    <row r="6" spans="1:5" ht="17.100000000000001" customHeight="1">
      <c r="A6" s="126" t="s">
        <v>136</v>
      </c>
      <c r="B6" s="362" t="s">
        <v>395</v>
      </c>
      <c r="C6" s="169" t="s">
        <v>358</v>
      </c>
      <c r="D6" s="169" t="s">
        <v>415</v>
      </c>
      <c r="E6" s="169" t="s">
        <v>231</v>
      </c>
    </row>
    <row r="7" spans="1:5" ht="17.100000000000001" customHeight="1">
      <c r="A7" s="127"/>
      <c r="B7" s="147" t="s">
        <v>229</v>
      </c>
      <c r="C7" s="147" t="s">
        <v>229</v>
      </c>
      <c r="D7" s="147" t="s">
        <v>229</v>
      </c>
      <c r="E7" s="170"/>
    </row>
    <row r="8" spans="1:5" ht="17.100000000000001" customHeight="1">
      <c r="A8" s="128" t="s">
        <v>138</v>
      </c>
      <c r="B8" s="148"/>
      <c r="C8" s="364" t="s">
        <v>234</v>
      </c>
      <c r="D8" s="147"/>
      <c r="E8" s="171"/>
    </row>
    <row r="9" spans="1:5" ht="17.100000000000001" customHeight="1">
      <c r="A9" s="361" t="s">
        <v>349</v>
      </c>
      <c r="B9" s="148"/>
      <c r="C9" s="364" t="s">
        <v>260</v>
      </c>
      <c r="D9" s="147"/>
      <c r="E9" s="171"/>
    </row>
    <row r="10" spans="1:5" ht="17.100000000000001" customHeight="1">
      <c r="A10" s="361" t="s">
        <v>176</v>
      </c>
      <c r="B10" s="148"/>
      <c r="C10" s="365"/>
      <c r="D10" s="147"/>
      <c r="E10" s="171"/>
    </row>
    <row r="11" spans="1:5" ht="17.100000000000001" customHeight="1">
      <c r="A11" s="361" t="s">
        <v>164</v>
      </c>
      <c r="B11" s="148"/>
      <c r="C11" s="364" t="s">
        <v>412</v>
      </c>
      <c r="D11" s="147"/>
      <c r="E11" s="171"/>
    </row>
    <row r="12" spans="1:5" ht="17.100000000000001" customHeight="1">
      <c r="A12" s="129"/>
      <c r="B12" s="148"/>
      <c r="C12" s="365"/>
      <c r="D12" s="147"/>
      <c r="E12" s="171"/>
    </row>
    <row r="13" spans="1:5" ht="17.100000000000001" customHeight="1">
      <c r="A13" s="133"/>
      <c r="B13" s="148"/>
      <c r="C13" s="147"/>
      <c r="D13" s="147"/>
      <c r="E13" s="171"/>
    </row>
    <row r="14" spans="1:5" ht="17.100000000000001" customHeight="1">
      <c r="A14" s="362" t="s">
        <v>15</v>
      </c>
      <c r="B14" s="149">
        <f>SUM(B8:B13)</f>
        <v>0</v>
      </c>
      <c r="C14" s="149">
        <f>C10*61000+C12*25000</f>
        <v>0</v>
      </c>
      <c r="D14" s="149">
        <f>MIN(B14,C14)</f>
        <v>0</v>
      </c>
      <c r="E14" s="172"/>
    </row>
    <row r="15" spans="1:5" ht="17.100000000000001" customHeight="1">
      <c r="A15" s="138" t="s">
        <v>269</v>
      </c>
      <c r="B15" s="152"/>
      <c r="C15" s="150"/>
      <c r="D15" s="150"/>
      <c r="E15" s="176"/>
    </row>
    <row r="16" spans="1:5" ht="17.100000000000001" customHeight="1">
      <c r="A16" s="139"/>
      <c r="B16" s="153"/>
      <c r="C16" s="154"/>
      <c r="D16" s="154"/>
      <c r="E16" s="177"/>
    </row>
    <row r="17" spans="1:5" ht="17.100000000000001" customHeight="1">
      <c r="A17" s="362" t="s">
        <v>15</v>
      </c>
      <c r="B17" s="149">
        <f>SUM(B15:B16)</f>
        <v>0</v>
      </c>
      <c r="C17" s="149">
        <f>SUM(C15:C16)</f>
        <v>0</v>
      </c>
      <c r="D17" s="149">
        <f>SUM(D15:D16)</f>
        <v>0</v>
      </c>
      <c r="E17" s="172"/>
    </row>
    <row r="18" spans="1:5" ht="17.100000000000001" customHeight="1">
      <c r="A18" s="137" t="s">
        <v>195</v>
      </c>
      <c r="B18" s="154">
        <f>SUM(B14,B17)</f>
        <v>0</v>
      </c>
      <c r="C18" s="154">
        <f>SUM(C14,C17)</f>
        <v>0</v>
      </c>
      <c r="D18" s="154">
        <f>SUM(D14,D17)</f>
        <v>0</v>
      </c>
      <c r="E18" s="175"/>
    </row>
    <row r="19" spans="1:5" ht="17.100000000000001" customHeight="1">
      <c r="A19" s="141"/>
      <c r="B19" s="155"/>
      <c r="C19" s="155"/>
      <c r="D19" s="155"/>
      <c r="E19" s="167"/>
    </row>
    <row r="20" spans="1:5" ht="17.100000000000001" customHeight="1">
      <c r="A20" s="140"/>
      <c r="B20" s="155"/>
      <c r="C20" s="155"/>
      <c r="D20" s="155"/>
      <c r="E20" s="167"/>
    </row>
    <row r="21" spans="1:5" ht="17.100000000000001" customHeight="1">
      <c r="A21" s="141" t="s">
        <v>197</v>
      </c>
      <c r="B21" s="155"/>
      <c r="C21" s="155"/>
      <c r="D21" s="155"/>
      <c r="E21" s="167"/>
    </row>
    <row r="22" spans="1:5" ht="17.100000000000001" customHeight="1">
      <c r="A22" s="142" t="s">
        <v>136</v>
      </c>
      <c r="B22" s="156" t="s">
        <v>226</v>
      </c>
      <c r="C22" s="159" t="s">
        <v>231</v>
      </c>
      <c r="D22" s="163"/>
      <c r="E22" s="178"/>
    </row>
    <row r="23" spans="1:5" ht="17.100000000000001" customHeight="1">
      <c r="A23" s="142"/>
      <c r="B23" s="150" t="s">
        <v>229</v>
      </c>
      <c r="C23" s="160"/>
      <c r="D23" s="164"/>
      <c r="E23" s="179"/>
    </row>
    <row r="24" spans="1:5" ht="17.100000000000001" customHeight="1">
      <c r="A24" s="363" t="s">
        <v>70</v>
      </c>
      <c r="B24" s="153"/>
      <c r="C24" s="161"/>
      <c r="D24" s="165"/>
      <c r="E24" s="180"/>
    </row>
    <row r="25" spans="1:5" ht="17.100000000000001" customHeight="1">
      <c r="A25" s="144" t="s">
        <v>198</v>
      </c>
      <c r="B25" s="157"/>
      <c r="C25" s="366"/>
      <c r="D25" s="367"/>
      <c r="E25" s="369"/>
    </row>
    <row r="26" spans="1:5" ht="17.100000000000001" customHeight="1">
      <c r="A26" s="145" t="s">
        <v>15</v>
      </c>
      <c r="B26" s="154">
        <f>SUM(B24:B25)</f>
        <v>0</v>
      </c>
      <c r="C26" s="162"/>
      <c r="D26" s="166"/>
      <c r="E26" s="181"/>
    </row>
  </sheetData>
  <mergeCells count="4">
    <mergeCell ref="A2:E2"/>
    <mergeCell ref="C23:E23"/>
    <mergeCell ref="C24:E24"/>
    <mergeCell ref="C25:E25"/>
  </mergeCells>
  <phoneticPr fontId="5"/>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IV22"/>
  <sheetViews>
    <sheetView showGridLines="0" view="pageBreakPreview" zoomScaleSheetLayoutView="100" workbookViewId="0">
      <selection activeCell="B27" sqref="B27:R27"/>
    </sheetView>
  </sheetViews>
  <sheetFormatPr defaultRowHeight="13.5"/>
  <cols>
    <col min="1" max="1" width="14.375" style="1" customWidth="1"/>
    <col min="2" max="2" width="13.625" style="1" customWidth="1"/>
    <col min="3" max="3" width="16.875" style="1" customWidth="1"/>
    <col min="4" max="4" width="15.125" style="1" customWidth="1"/>
    <col min="5" max="5" width="13.875" style="1" customWidth="1"/>
    <col min="6" max="6" width="12.5" style="1" customWidth="1"/>
    <col min="7" max="7" width="13.625" style="1" customWidth="1"/>
    <col min="8" max="8" width="13.875" style="1" customWidth="1"/>
    <col min="9" max="9" width="14.375" style="1" customWidth="1"/>
    <col min="10" max="10" width="14.625" style="1" customWidth="1"/>
    <col min="11" max="11" width="11.875" style="1" customWidth="1"/>
    <col min="12" max="12" width="3.625" style="1" customWidth="1"/>
    <col min="13" max="13" width="11.625" style="1" customWidth="1"/>
    <col min="14" max="14" width="15.625" style="1" customWidth="1"/>
    <col min="15" max="15" width="10.375" style="1" customWidth="1"/>
    <col min="16" max="254" width="9" style="1" customWidth="1"/>
    <col min="255" max="255" width="9" style="1" hidden="1" customWidth="1"/>
    <col min="256" max="256" width="12.625" style="1" customWidth="1"/>
    <col min="257" max="257" width="9" customWidth="1"/>
    <col min="258" max="258" width="5" customWidth="1"/>
    <col min="259" max="259" width="8.75" customWidth="1"/>
    <col min="260" max="260" width="4.25" customWidth="1"/>
    <col min="261" max="263" width="11.875" customWidth="1"/>
    <col min="264" max="264" width="12" customWidth="1"/>
    <col min="265" max="265" width="9" customWidth="1"/>
    <col min="266" max="266" width="4.375" customWidth="1"/>
    <col min="267" max="267" width="12.5" customWidth="1"/>
    <col min="268" max="268" width="9" customWidth="1"/>
    <col min="269" max="269" width="5.125" customWidth="1"/>
    <col min="270" max="510" width="9" customWidth="1"/>
    <col min="511" max="511" width="9" hidden="1" customWidth="1"/>
    <col min="512" max="512" width="12.625" customWidth="1"/>
    <col min="513" max="513" width="9" customWidth="1"/>
    <col min="514" max="514" width="5" customWidth="1"/>
    <col min="515" max="515" width="8.75" customWidth="1"/>
    <col min="516" max="516" width="4.25" customWidth="1"/>
    <col min="517" max="519" width="11.875" customWidth="1"/>
    <col min="520" max="520" width="12" customWidth="1"/>
    <col min="521" max="521" width="9" customWidth="1"/>
    <col min="522" max="522" width="4.375" customWidth="1"/>
    <col min="523" max="523" width="12.5" customWidth="1"/>
    <col min="524" max="524" width="9" customWidth="1"/>
    <col min="525" max="525" width="5.125" customWidth="1"/>
    <col min="526" max="766" width="9" customWidth="1"/>
    <col min="767" max="767" width="9" hidden="1" customWidth="1"/>
    <col min="768" max="768" width="12.625" customWidth="1"/>
    <col min="769" max="769" width="9" customWidth="1"/>
    <col min="770" max="770" width="5" customWidth="1"/>
    <col min="771" max="771" width="8.75" customWidth="1"/>
    <col min="772" max="772" width="4.25" customWidth="1"/>
    <col min="773" max="775" width="11.875" customWidth="1"/>
    <col min="776" max="776" width="12" customWidth="1"/>
    <col min="777" max="777" width="9" customWidth="1"/>
    <col min="778" max="778" width="4.375" customWidth="1"/>
    <col min="779" max="779" width="12.5" customWidth="1"/>
    <col min="780" max="780" width="9" customWidth="1"/>
    <col min="781" max="781" width="5.125" customWidth="1"/>
    <col min="782" max="1022" width="9" customWidth="1"/>
    <col min="1023" max="1023" width="9" hidden="1" customWidth="1"/>
    <col min="1024" max="1024" width="12.625" customWidth="1"/>
    <col min="1025" max="1025" width="9" customWidth="1"/>
    <col min="1026" max="1026" width="5" customWidth="1"/>
    <col min="1027" max="1027" width="8.75" customWidth="1"/>
    <col min="1028" max="1028" width="4.25" customWidth="1"/>
    <col min="1029" max="1031" width="11.875" customWidth="1"/>
    <col min="1032" max="1032" width="12" customWidth="1"/>
    <col min="1033" max="1033" width="9" customWidth="1"/>
    <col min="1034" max="1034" width="4.375" customWidth="1"/>
    <col min="1035" max="1035" width="12.5" customWidth="1"/>
    <col min="1036" max="1036" width="9" customWidth="1"/>
    <col min="1037" max="1037" width="5.125" customWidth="1"/>
    <col min="1038" max="1278" width="9" customWidth="1"/>
    <col min="1279" max="1279" width="9" hidden="1" customWidth="1"/>
    <col min="1280" max="1280" width="12.625" customWidth="1"/>
    <col min="1281" max="1281" width="9" customWidth="1"/>
    <col min="1282" max="1282" width="5" customWidth="1"/>
    <col min="1283" max="1283" width="8.75" customWidth="1"/>
    <col min="1284" max="1284" width="4.25" customWidth="1"/>
    <col min="1285" max="1287" width="11.875" customWidth="1"/>
    <col min="1288" max="1288" width="12" customWidth="1"/>
    <col min="1289" max="1289" width="9" customWidth="1"/>
    <col min="1290" max="1290" width="4.375" customWidth="1"/>
    <col min="1291" max="1291" width="12.5" customWidth="1"/>
    <col min="1292" max="1292" width="9" customWidth="1"/>
    <col min="1293" max="1293" width="5.125" customWidth="1"/>
    <col min="1294" max="1534" width="9" customWidth="1"/>
    <col min="1535" max="1535" width="9" hidden="1" customWidth="1"/>
    <col min="1536" max="1536" width="12.625" customWidth="1"/>
    <col min="1537" max="1537" width="9" customWidth="1"/>
    <col min="1538" max="1538" width="5" customWidth="1"/>
    <col min="1539" max="1539" width="8.75" customWidth="1"/>
    <col min="1540" max="1540" width="4.25" customWidth="1"/>
    <col min="1541" max="1543" width="11.875" customWidth="1"/>
    <col min="1544" max="1544" width="12" customWidth="1"/>
    <col min="1545" max="1545" width="9" customWidth="1"/>
    <col min="1546" max="1546" width="4.375" customWidth="1"/>
    <col min="1547" max="1547" width="12.5" customWidth="1"/>
    <col min="1548" max="1548" width="9" customWidth="1"/>
    <col min="1549" max="1549" width="5.125" customWidth="1"/>
    <col min="1550" max="1790" width="9" customWidth="1"/>
    <col min="1791" max="1791" width="9" hidden="1" customWidth="1"/>
    <col min="1792" max="1792" width="12.625" customWidth="1"/>
    <col min="1793" max="1793" width="9" customWidth="1"/>
    <col min="1794" max="1794" width="5" customWidth="1"/>
    <col min="1795" max="1795" width="8.75" customWidth="1"/>
    <col min="1796" max="1796" width="4.25" customWidth="1"/>
    <col min="1797" max="1799" width="11.875" customWidth="1"/>
    <col min="1800" max="1800" width="12" customWidth="1"/>
    <col min="1801" max="1801" width="9" customWidth="1"/>
    <col min="1802" max="1802" width="4.375" customWidth="1"/>
    <col min="1803" max="1803" width="12.5" customWidth="1"/>
    <col min="1804" max="1804" width="9" customWidth="1"/>
    <col min="1805" max="1805" width="5.125" customWidth="1"/>
    <col min="1806" max="2046" width="9" customWidth="1"/>
    <col min="2047" max="2047" width="9" hidden="1" customWidth="1"/>
    <col min="2048" max="2048" width="12.625" customWidth="1"/>
    <col min="2049" max="2049" width="9" customWidth="1"/>
    <col min="2050" max="2050" width="5" customWidth="1"/>
    <col min="2051" max="2051" width="8.75" customWidth="1"/>
    <col min="2052" max="2052" width="4.25" customWidth="1"/>
    <col min="2053" max="2055" width="11.875" customWidth="1"/>
    <col min="2056" max="2056" width="12" customWidth="1"/>
    <col min="2057" max="2057" width="9" customWidth="1"/>
    <col min="2058" max="2058" width="4.375" customWidth="1"/>
    <col min="2059" max="2059" width="12.5" customWidth="1"/>
    <col min="2060" max="2060" width="9" customWidth="1"/>
    <col min="2061" max="2061" width="5.125" customWidth="1"/>
    <col min="2062" max="2302" width="9" customWidth="1"/>
    <col min="2303" max="2303" width="9" hidden="1" customWidth="1"/>
    <col min="2304" max="2304" width="12.625" customWidth="1"/>
    <col min="2305" max="2305" width="9" customWidth="1"/>
    <col min="2306" max="2306" width="5" customWidth="1"/>
    <col min="2307" max="2307" width="8.75" customWidth="1"/>
    <col min="2308" max="2308" width="4.25" customWidth="1"/>
    <col min="2309" max="2311" width="11.875" customWidth="1"/>
    <col min="2312" max="2312" width="12" customWidth="1"/>
    <col min="2313" max="2313" width="9" customWidth="1"/>
    <col min="2314" max="2314" width="4.375" customWidth="1"/>
    <col min="2315" max="2315" width="12.5" customWidth="1"/>
    <col min="2316" max="2316" width="9" customWidth="1"/>
    <col min="2317" max="2317" width="5.125" customWidth="1"/>
    <col min="2318" max="2558" width="9" customWidth="1"/>
    <col min="2559" max="2559" width="9" hidden="1" customWidth="1"/>
    <col min="2560" max="2560" width="12.625" customWidth="1"/>
    <col min="2561" max="2561" width="9" customWidth="1"/>
    <col min="2562" max="2562" width="5" customWidth="1"/>
    <col min="2563" max="2563" width="8.75" customWidth="1"/>
    <col min="2564" max="2564" width="4.25" customWidth="1"/>
    <col min="2565" max="2567" width="11.875" customWidth="1"/>
    <col min="2568" max="2568" width="12" customWidth="1"/>
    <col min="2569" max="2569" width="9" customWidth="1"/>
    <col min="2570" max="2570" width="4.375" customWidth="1"/>
    <col min="2571" max="2571" width="12.5" customWidth="1"/>
    <col min="2572" max="2572" width="9" customWidth="1"/>
    <col min="2573" max="2573" width="5.125" customWidth="1"/>
    <col min="2574" max="2814" width="9" customWidth="1"/>
    <col min="2815" max="2815" width="9" hidden="1" customWidth="1"/>
    <col min="2816" max="2816" width="12.625" customWidth="1"/>
    <col min="2817" max="2817" width="9" customWidth="1"/>
    <col min="2818" max="2818" width="5" customWidth="1"/>
    <col min="2819" max="2819" width="8.75" customWidth="1"/>
    <col min="2820" max="2820" width="4.25" customWidth="1"/>
    <col min="2821" max="2823" width="11.875" customWidth="1"/>
    <col min="2824" max="2824" width="12" customWidth="1"/>
    <col min="2825" max="2825" width="9" customWidth="1"/>
    <col min="2826" max="2826" width="4.375" customWidth="1"/>
    <col min="2827" max="2827" width="12.5" customWidth="1"/>
    <col min="2828" max="2828" width="9" customWidth="1"/>
    <col min="2829" max="2829" width="5.125" customWidth="1"/>
    <col min="2830" max="3070" width="9" customWidth="1"/>
    <col min="3071" max="3071" width="9" hidden="1" customWidth="1"/>
    <col min="3072" max="3072" width="12.625" customWidth="1"/>
    <col min="3073" max="3073" width="9" customWidth="1"/>
    <col min="3074" max="3074" width="5" customWidth="1"/>
    <col min="3075" max="3075" width="8.75" customWidth="1"/>
    <col min="3076" max="3076" width="4.25" customWidth="1"/>
    <col min="3077" max="3079" width="11.875" customWidth="1"/>
    <col min="3080" max="3080" width="12" customWidth="1"/>
    <col min="3081" max="3081" width="9" customWidth="1"/>
    <col min="3082" max="3082" width="4.375" customWidth="1"/>
    <col min="3083" max="3083" width="12.5" customWidth="1"/>
    <col min="3084" max="3084" width="9" customWidth="1"/>
    <col min="3085" max="3085" width="5.125" customWidth="1"/>
    <col min="3086" max="3326" width="9" customWidth="1"/>
    <col min="3327" max="3327" width="9" hidden="1" customWidth="1"/>
    <col min="3328" max="3328" width="12.625" customWidth="1"/>
    <col min="3329" max="3329" width="9" customWidth="1"/>
    <col min="3330" max="3330" width="5" customWidth="1"/>
    <col min="3331" max="3331" width="8.75" customWidth="1"/>
    <col min="3332" max="3332" width="4.25" customWidth="1"/>
    <col min="3333" max="3335" width="11.875" customWidth="1"/>
    <col min="3336" max="3336" width="12" customWidth="1"/>
    <col min="3337" max="3337" width="9" customWidth="1"/>
    <col min="3338" max="3338" width="4.375" customWidth="1"/>
    <col min="3339" max="3339" width="12.5" customWidth="1"/>
    <col min="3340" max="3340" width="9" customWidth="1"/>
    <col min="3341" max="3341" width="5.125" customWidth="1"/>
    <col min="3342" max="3582" width="9" customWidth="1"/>
    <col min="3583" max="3583" width="9" hidden="1" customWidth="1"/>
    <col min="3584" max="3584" width="12.625" customWidth="1"/>
    <col min="3585" max="3585" width="9" customWidth="1"/>
    <col min="3586" max="3586" width="5" customWidth="1"/>
    <col min="3587" max="3587" width="8.75" customWidth="1"/>
    <col min="3588" max="3588" width="4.25" customWidth="1"/>
    <col min="3589" max="3591" width="11.875" customWidth="1"/>
    <col min="3592" max="3592" width="12" customWidth="1"/>
    <col min="3593" max="3593" width="9" customWidth="1"/>
    <col min="3594" max="3594" width="4.375" customWidth="1"/>
    <col min="3595" max="3595" width="12.5" customWidth="1"/>
    <col min="3596" max="3596" width="9" customWidth="1"/>
    <col min="3597" max="3597" width="5.125" customWidth="1"/>
    <col min="3598" max="3838" width="9" customWidth="1"/>
    <col min="3839" max="3839" width="9" hidden="1" customWidth="1"/>
    <col min="3840" max="3840" width="12.625" customWidth="1"/>
    <col min="3841" max="3841" width="9" customWidth="1"/>
    <col min="3842" max="3842" width="5" customWidth="1"/>
    <col min="3843" max="3843" width="8.75" customWidth="1"/>
    <col min="3844" max="3844" width="4.25" customWidth="1"/>
    <col min="3845" max="3847" width="11.875" customWidth="1"/>
    <col min="3848" max="3848" width="12" customWidth="1"/>
    <col min="3849" max="3849" width="9" customWidth="1"/>
    <col min="3850" max="3850" width="4.375" customWidth="1"/>
    <col min="3851" max="3851" width="12.5" customWidth="1"/>
    <col min="3852" max="3852" width="9" customWidth="1"/>
    <col min="3853" max="3853" width="5.125" customWidth="1"/>
    <col min="3854" max="4094" width="9" customWidth="1"/>
    <col min="4095" max="4095" width="9" hidden="1" customWidth="1"/>
    <col min="4096" max="4096" width="12.625" customWidth="1"/>
    <col min="4097" max="4097" width="9" customWidth="1"/>
    <col min="4098" max="4098" width="5" customWidth="1"/>
    <col min="4099" max="4099" width="8.75" customWidth="1"/>
    <col min="4100" max="4100" width="4.25" customWidth="1"/>
    <col min="4101" max="4103" width="11.875" customWidth="1"/>
    <col min="4104" max="4104" width="12" customWidth="1"/>
    <col min="4105" max="4105" width="9" customWidth="1"/>
    <col min="4106" max="4106" width="4.375" customWidth="1"/>
    <col min="4107" max="4107" width="12.5" customWidth="1"/>
    <col min="4108" max="4108" width="9" customWidth="1"/>
    <col min="4109" max="4109" width="5.125" customWidth="1"/>
    <col min="4110" max="4350" width="9" customWidth="1"/>
    <col min="4351" max="4351" width="9" hidden="1" customWidth="1"/>
    <col min="4352" max="4352" width="12.625" customWidth="1"/>
    <col min="4353" max="4353" width="9" customWidth="1"/>
    <col min="4354" max="4354" width="5" customWidth="1"/>
    <col min="4355" max="4355" width="8.75" customWidth="1"/>
    <col min="4356" max="4356" width="4.25" customWidth="1"/>
    <col min="4357" max="4359" width="11.875" customWidth="1"/>
    <col min="4360" max="4360" width="12" customWidth="1"/>
    <col min="4361" max="4361" width="9" customWidth="1"/>
    <col min="4362" max="4362" width="4.375" customWidth="1"/>
    <col min="4363" max="4363" width="12.5" customWidth="1"/>
    <col min="4364" max="4364" width="9" customWidth="1"/>
    <col min="4365" max="4365" width="5.125" customWidth="1"/>
    <col min="4366" max="4606" width="9" customWidth="1"/>
    <col min="4607" max="4607" width="9" hidden="1" customWidth="1"/>
    <col min="4608" max="4608" width="12.625" customWidth="1"/>
    <col min="4609" max="4609" width="9" customWidth="1"/>
    <col min="4610" max="4610" width="5" customWidth="1"/>
    <col min="4611" max="4611" width="8.75" customWidth="1"/>
    <col min="4612" max="4612" width="4.25" customWidth="1"/>
    <col min="4613" max="4615" width="11.875" customWidth="1"/>
    <col min="4616" max="4616" width="12" customWidth="1"/>
    <col min="4617" max="4617" width="9" customWidth="1"/>
    <col min="4618" max="4618" width="4.375" customWidth="1"/>
    <col min="4619" max="4619" width="12.5" customWidth="1"/>
    <col min="4620" max="4620" width="9" customWidth="1"/>
    <col min="4621" max="4621" width="5.125" customWidth="1"/>
    <col min="4622" max="4862" width="9" customWidth="1"/>
    <col min="4863" max="4863" width="9" hidden="1" customWidth="1"/>
    <col min="4864" max="4864" width="12.625" customWidth="1"/>
    <col min="4865" max="4865" width="9" customWidth="1"/>
    <col min="4866" max="4866" width="5" customWidth="1"/>
    <col min="4867" max="4867" width="8.75" customWidth="1"/>
    <col min="4868" max="4868" width="4.25" customWidth="1"/>
    <col min="4869" max="4871" width="11.875" customWidth="1"/>
    <col min="4872" max="4872" width="12" customWidth="1"/>
    <col min="4873" max="4873" width="9" customWidth="1"/>
    <col min="4874" max="4874" width="4.375" customWidth="1"/>
    <col min="4875" max="4875" width="12.5" customWidth="1"/>
    <col min="4876" max="4876" width="9" customWidth="1"/>
    <col min="4877" max="4877" width="5.125" customWidth="1"/>
    <col min="4878" max="5118" width="9" customWidth="1"/>
    <col min="5119" max="5119" width="9" hidden="1" customWidth="1"/>
    <col min="5120" max="5120" width="12.625" customWidth="1"/>
    <col min="5121" max="5121" width="9" customWidth="1"/>
    <col min="5122" max="5122" width="5" customWidth="1"/>
    <col min="5123" max="5123" width="8.75" customWidth="1"/>
    <col min="5124" max="5124" width="4.25" customWidth="1"/>
    <col min="5125" max="5127" width="11.875" customWidth="1"/>
    <col min="5128" max="5128" width="12" customWidth="1"/>
    <col min="5129" max="5129" width="9" customWidth="1"/>
    <col min="5130" max="5130" width="4.375" customWidth="1"/>
    <col min="5131" max="5131" width="12.5" customWidth="1"/>
    <col min="5132" max="5132" width="9" customWidth="1"/>
    <col min="5133" max="5133" width="5.125" customWidth="1"/>
    <col min="5134" max="5374" width="9" customWidth="1"/>
    <col min="5375" max="5375" width="9" hidden="1" customWidth="1"/>
    <col min="5376" max="5376" width="12.625" customWidth="1"/>
    <col min="5377" max="5377" width="9" customWidth="1"/>
    <col min="5378" max="5378" width="5" customWidth="1"/>
    <col min="5379" max="5379" width="8.75" customWidth="1"/>
    <col min="5380" max="5380" width="4.25" customWidth="1"/>
    <col min="5381" max="5383" width="11.875" customWidth="1"/>
    <col min="5384" max="5384" width="12" customWidth="1"/>
    <col min="5385" max="5385" width="9" customWidth="1"/>
    <col min="5386" max="5386" width="4.375" customWidth="1"/>
    <col min="5387" max="5387" width="12.5" customWidth="1"/>
    <col min="5388" max="5388" width="9" customWidth="1"/>
    <col min="5389" max="5389" width="5.125" customWidth="1"/>
    <col min="5390" max="5630" width="9" customWidth="1"/>
    <col min="5631" max="5631" width="9" hidden="1" customWidth="1"/>
    <col min="5632" max="5632" width="12.625" customWidth="1"/>
    <col min="5633" max="5633" width="9" customWidth="1"/>
    <col min="5634" max="5634" width="5" customWidth="1"/>
    <col min="5635" max="5635" width="8.75" customWidth="1"/>
    <col min="5636" max="5636" width="4.25" customWidth="1"/>
    <col min="5637" max="5639" width="11.875" customWidth="1"/>
    <col min="5640" max="5640" width="12" customWidth="1"/>
    <col min="5641" max="5641" width="9" customWidth="1"/>
    <col min="5642" max="5642" width="4.375" customWidth="1"/>
    <col min="5643" max="5643" width="12.5" customWidth="1"/>
    <col min="5644" max="5644" width="9" customWidth="1"/>
    <col min="5645" max="5645" width="5.125" customWidth="1"/>
    <col min="5646" max="5886" width="9" customWidth="1"/>
    <col min="5887" max="5887" width="9" hidden="1" customWidth="1"/>
    <col min="5888" max="5888" width="12.625" customWidth="1"/>
    <col min="5889" max="5889" width="9" customWidth="1"/>
    <col min="5890" max="5890" width="5" customWidth="1"/>
    <col min="5891" max="5891" width="8.75" customWidth="1"/>
    <col min="5892" max="5892" width="4.25" customWidth="1"/>
    <col min="5893" max="5895" width="11.875" customWidth="1"/>
    <col min="5896" max="5896" width="12" customWidth="1"/>
    <col min="5897" max="5897" width="9" customWidth="1"/>
    <col min="5898" max="5898" width="4.375" customWidth="1"/>
    <col min="5899" max="5899" width="12.5" customWidth="1"/>
    <col min="5900" max="5900" width="9" customWidth="1"/>
    <col min="5901" max="5901" width="5.125" customWidth="1"/>
    <col min="5902" max="6142" width="9" customWidth="1"/>
    <col min="6143" max="6143" width="9" hidden="1" customWidth="1"/>
    <col min="6144" max="6144" width="12.625" customWidth="1"/>
    <col min="6145" max="6145" width="9" customWidth="1"/>
    <col min="6146" max="6146" width="5" customWidth="1"/>
    <col min="6147" max="6147" width="8.75" customWidth="1"/>
    <col min="6148" max="6148" width="4.25" customWidth="1"/>
    <col min="6149" max="6151" width="11.875" customWidth="1"/>
    <col min="6152" max="6152" width="12" customWidth="1"/>
    <col min="6153" max="6153" width="9" customWidth="1"/>
    <col min="6154" max="6154" width="4.375" customWidth="1"/>
    <col min="6155" max="6155" width="12.5" customWidth="1"/>
    <col min="6156" max="6156" width="9" customWidth="1"/>
    <col min="6157" max="6157" width="5.125" customWidth="1"/>
    <col min="6158" max="6398" width="9" customWidth="1"/>
    <col min="6399" max="6399" width="9" hidden="1" customWidth="1"/>
    <col min="6400" max="6400" width="12.625" customWidth="1"/>
    <col min="6401" max="6401" width="9" customWidth="1"/>
    <col min="6402" max="6402" width="5" customWidth="1"/>
    <col min="6403" max="6403" width="8.75" customWidth="1"/>
    <col min="6404" max="6404" width="4.25" customWidth="1"/>
    <col min="6405" max="6407" width="11.875" customWidth="1"/>
    <col min="6408" max="6408" width="12" customWidth="1"/>
    <col min="6409" max="6409" width="9" customWidth="1"/>
    <col min="6410" max="6410" width="4.375" customWidth="1"/>
    <col min="6411" max="6411" width="12.5" customWidth="1"/>
    <col min="6412" max="6412" width="9" customWidth="1"/>
    <col min="6413" max="6413" width="5.125" customWidth="1"/>
    <col min="6414" max="6654" width="9" customWidth="1"/>
    <col min="6655" max="6655" width="9" hidden="1" customWidth="1"/>
    <col min="6656" max="6656" width="12.625" customWidth="1"/>
    <col min="6657" max="6657" width="9" customWidth="1"/>
    <col min="6658" max="6658" width="5" customWidth="1"/>
    <col min="6659" max="6659" width="8.75" customWidth="1"/>
    <col min="6660" max="6660" width="4.25" customWidth="1"/>
    <col min="6661" max="6663" width="11.875" customWidth="1"/>
    <col min="6664" max="6664" width="12" customWidth="1"/>
    <col min="6665" max="6665" width="9" customWidth="1"/>
    <col min="6666" max="6666" width="4.375" customWidth="1"/>
    <col min="6667" max="6667" width="12.5" customWidth="1"/>
    <col min="6668" max="6668" width="9" customWidth="1"/>
    <col min="6669" max="6669" width="5.125" customWidth="1"/>
    <col min="6670" max="6910" width="9" customWidth="1"/>
    <col min="6911" max="6911" width="9" hidden="1" customWidth="1"/>
    <col min="6912" max="6912" width="12.625" customWidth="1"/>
    <col min="6913" max="6913" width="9" customWidth="1"/>
    <col min="6914" max="6914" width="5" customWidth="1"/>
    <col min="6915" max="6915" width="8.75" customWidth="1"/>
    <col min="6916" max="6916" width="4.25" customWidth="1"/>
    <col min="6917" max="6919" width="11.875" customWidth="1"/>
    <col min="6920" max="6920" width="12" customWidth="1"/>
    <col min="6921" max="6921" width="9" customWidth="1"/>
    <col min="6922" max="6922" width="4.375" customWidth="1"/>
    <col min="6923" max="6923" width="12.5" customWidth="1"/>
    <col min="6924" max="6924" width="9" customWidth="1"/>
    <col min="6925" max="6925" width="5.125" customWidth="1"/>
    <col min="6926" max="7166" width="9" customWidth="1"/>
    <col min="7167" max="7167" width="9" hidden="1" customWidth="1"/>
    <col min="7168" max="7168" width="12.625" customWidth="1"/>
    <col min="7169" max="7169" width="9" customWidth="1"/>
    <col min="7170" max="7170" width="5" customWidth="1"/>
    <col min="7171" max="7171" width="8.75" customWidth="1"/>
    <col min="7172" max="7172" width="4.25" customWidth="1"/>
    <col min="7173" max="7175" width="11.875" customWidth="1"/>
    <col min="7176" max="7176" width="12" customWidth="1"/>
    <col min="7177" max="7177" width="9" customWidth="1"/>
    <col min="7178" max="7178" width="4.375" customWidth="1"/>
    <col min="7179" max="7179" width="12.5" customWidth="1"/>
    <col min="7180" max="7180" width="9" customWidth="1"/>
    <col min="7181" max="7181" width="5.125" customWidth="1"/>
    <col min="7182" max="7422" width="9" customWidth="1"/>
    <col min="7423" max="7423" width="9" hidden="1" customWidth="1"/>
    <col min="7424" max="7424" width="12.625" customWidth="1"/>
    <col min="7425" max="7425" width="9" customWidth="1"/>
    <col min="7426" max="7426" width="5" customWidth="1"/>
    <col min="7427" max="7427" width="8.75" customWidth="1"/>
    <col min="7428" max="7428" width="4.25" customWidth="1"/>
    <col min="7429" max="7431" width="11.875" customWidth="1"/>
    <col min="7432" max="7432" width="12" customWidth="1"/>
    <col min="7433" max="7433" width="9" customWidth="1"/>
    <col min="7434" max="7434" width="4.375" customWidth="1"/>
    <col min="7435" max="7435" width="12.5" customWidth="1"/>
    <col min="7436" max="7436" width="9" customWidth="1"/>
    <col min="7437" max="7437" width="5.125" customWidth="1"/>
    <col min="7438" max="7678" width="9" customWidth="1"/>
    <col min="7679" max="7679" width="9" hidden="1" customWidth="1"/>
    <col min="7680" max="7680" width="12.625" customWidth="1"/>
    <col min="7681" max="7681" width="9" customWidth="1"/>
    <col min="7682" max="7682" width="5" customWidth="1"/>
    <col min="7683" max="7683" width="8.75" customWidth="1"/>
    <col min="7684" max="7684" width="4.25" customWidth="1"/>
    <col min="7685" max="7687" width="11.875" customWidth="1"/>
    <col min="7688" max="7688" width="12" customWidth="1"/>
    <col min="7689" max="7689" width="9" customWidth="1"/>
    <col min="7690" max="7690" width="4.375" customWidth="1"/>
    <col min="7691" max="7691" width="12.5" customWidth="1"/>
    <col min="7692" max="7692" width="9" customWidth="1"/>
    <col min="7693" max="7693" width="5.125" customWidth="1"/>
    <col min="7694" max="7934" width="9" customWidth="1"/>
    <col min="7935" max="7935" width="9" hidden="1" customWidth="1"/>
    <col min="7936" max="7936" width="12.625" customWidth="1"/>
    <col min="7937" max="7937" width="9" customWidth="1"/>
    <col min="7938" max="7938" width="5" customWidth="1"/>
    <col min="7939" max="7939" width="8.75" customWidth="1"/>
    <col min="7940" max="7940" width="4.25" customWidth="1"/>
    <col min="7941" max="7943" width="11.875" customWidth="1"/>
    <col min="7944" max="7944" width="12" customWidth="1"/>
    <col min="7945" max="7945" width="9" customWidth="1"/>
    <col min="7946" max="7946" width="4.375" customWidth="1"/>
    <col min="7947" max="7947" width="12.5" customWidth="1"/>
    <col min="7948" max="7948" width="9" customWidth="1"/>
    <col min="7949" max="7949" width="5.125" customWidth="1"/>
    <col min="7950" max="8190" width="9" customWidth="1"/>
    <col min="8191" max="8191" width="9" hidden="1" customWidth="1"/>
    <col min="8192" max="8192" width="12.625" customWidth="1"/>
    <col min="8193" max="8193" width="9" customWidth="1"/>
    <col min="8194" max="8194" width="5" customWidth="1"/>
    <col min="8195" max="8195" width="8.75" customWidth="1"/>
    <col min="8196" max="8196" width="4.25" customWidth="1"/>
    <col min="8197" max="8199" width="11.875" customWidth="1"/>
    <col min="8200" max="8200" width="12" customWidth="1"/>
    <col min="8201" max="8201" width="9" customWidth="1"/>
    <col min="8202" max="8202" width="4.375" customWidth="1"/>
    <col min="8203" max="8203" width="12.5" customWidth="1"/>
    <col min="8204" max="8204" width="9" customWidth="1"/>
    <col min="8205" max="8205" width="5.125" customWidth="1"/>
    <col min="8206" max="8446" width="9" customWidth="1"/>
    <col min="8447" max="8447" width="9" hidden="1" customWidth="1"/>
    <col min="8448" max="8448" width="12.625" customWidth="1"/>
    <col min="8449" max="8449" width="9" customWidth="1"/>
    <col min="8450" max="8450" width="5" customWidth="1"/>
    <col min="8451" max="8451" width="8.75" customWidth="1"/>
    <col min="8452" max="8452" width="4.25" customWidth="1"/>
    <col min="8453" max="8455" width="11.875" customWidth="1"/>
    <col min="8456" max="8456" width="12" customWidth="1"/>
    <col min="8457" max="8457" width="9" customWidth="1"/>
    <col min="8458" max="8458" width="4.375" customWidth="1"/>
    <col min="8459" max="8459" width="12.5" customWidth="1"/>
    <col min="8460" max="8460" width="9" customWidth="1"/>
    <col min="8461" max="8461" width="5.125" customWidth="1"/>
    <col min="8462" max="8702" width="9" customWidth="1"/>
    <col min="8703" max="8703" width="9" hidden="1" customWidth="1"/>
    <col min="8704" max="8704" width="12.625" customWidth="1"/>
    <col min="8705" max="8705" width="9" customWidth="1"/>
    <col min="8706" max="8706" width="5" customWidth="1"/>
    <col min="8707" max="8707" width="8.75" customWidth="1"/>
    <col min="8708" max="8708" width="4.25" customWidth="1"/>
    <col min="8709" max="8711" width="11.875" customWidth="1"/>
    <col min="8712" max="8712" width="12" customWidth="1"/>
    <col min="8713" max="8713" width="9" customWidth="1"/>
    <col min="8714" max="8714" width="4.375" customWidth="1"/>
    <col min="8715" max="8715" width="12.5" customWidth="1"/>
    <col min="8716" max="8716" width="9" customWidth="1"/>
    <col min="8717" max="8717" width="5.125" customWidth="1"/>
    <col min="8718" max="8958" width="9" customWidth="1"/>
    <col min="8959" max="8959" width="9" hidden="1" customWidth="1"/>
    <col min="8960" max="8960" width="12.625" customWidth="1"/>
    <col min="8961" max="8961" width="9" customWidth="1"/>
    <col min="8962" max="8962" width="5" customWidth="1"/>
    <col min="8963" max="8963" width="8.75" customWidth="1"/>
    <col min="8964" max="8964" width="4.25" customWidth="1"/>
    <col min="8965" max="8967" width="11.875" customWidth="1"/>
    <col min="8968" max="8968" width="12" customWidth="1"/>
    <col min="8969" max="8969" width="9" customWidth="1"/>
    <col min="8970" max="8970" width="4.375" customWidth="1"/>
    <col min="8971" max="8971" width="12.5" customWidth="1"/>
    <col min="8972" max="8972" width="9" customWidth="1"/>
    <col min="8973" max="8973" width="5.125" customWidth="1"/>
    <col min="8974" max="9214" width="9" customWidth="1"/>
    <col min="9215" max="9215" width="9" hidden="1" customWidth="1"/>
    <col min="9216" max="9216" width="12.625" customWidth="1"/>
    <col min="9217" max="9217" width="9" customWidth="1"/>
    <col min="9218" max="9218" width="5" customWidth="1"/>
    <col min="9219" max="9219" width="8.75" customWidth="1"/>
    <col min="9220" max="9220" width="4.25" customWidth="1"/>
    <col min="9221" max="9223" width="11.875" customWidth="1"/>
    <col min="9224" max="9224" width="12" customWidth="1"/>
    <col min="9225" max="9225" width="9" customWidth="1"/>
    <col min="9226" max="9226" width="4.375" customWidth="1"/>
    <col min="9227" max="9227" width="12.5" customWidth="1"/>
    <col min="9228" max="9228" width="9" customWidth="1"/>
    <col min="9229" max="9229" width="5.125" customWidth="1"/>
    <col min="9230" max="9470" width="9" customWidth="1"/>
    <col min="9471" max="9471" width="9" hidden="1" customWidth="1"/>
    <col min="9472" max="9472" width="12.625" customWidth="1"/>
    <col min="9473" max="9473" width="9" customWidth="1"/>
    <col min="9474" max="9474" width="5" customWidth="1"/>
    <col min="9475" max="9475" width="8.75" customWidth="1"/>
    <col min="9476" max="9476" width="4.25" customWidth="1"/>
    <col min="9477" max="9479" width="11.875" customWidth="1"/>
    <col min="9480" max="9480" width="12" customWidth="1"/>
    <col min="9481" max="9481" width="9" customWidth="1"/>
    <col min="9482" max="9482" width="4.375" customWidth="1"/>
    <col min="9483" max="9483" width="12.5" customWidth="1"/>
    <col min="9484" max="9484" width="9" customWidth="1"/>
    <col min="9485" max="9485" width="5.125" customWidth="1"/>
    <col min="9486" max="9726" width="9" customWidth="1"/>
    <col min="9727" max="9727" width="9" hidden="1" customWidth="1"/>
    <col min="9728" max="9728" width="12.625" customWidth="1"/>
    <col min="9729" max="9729" width="9" customWidth="1"/>
    <col min="9730" max="9730" width="5" customWidth="1"/>
    <col min="9731" max="9731" width="8.75" customWidth="1"/>
    <col min="9732" max="9732" width="4.25" customWidth="1"/>
    <col min="9733" max="9735" width="11.875" customWidth="1"/>
    <col min="9736" max="9736" width="12" customWidth="1"/>
    <col min="9737" max="9737" width="9" customWidth="1"/>
    <col min="9738" max="9738" width="4.375" customWidth="1"/>
    <col min="9739" max="9739" width="12.5" customWidth="1"/>
    <col min="9740" max="9740" width="9" customWidth="1"/>
    <col min="9741" max="9741" width="5.125" customWidth="1"/>
    <col min="9742" max="9982" width="9" customWidth="1"/>
    <col min="9983" max="9983" width="9" hidden="1" customWidth="1"/>
    <col min="9984" max="9984" width="12.625" customWidth="1"/>
    <col min="9985" max="9985" width="9" customWidth="1"/>
    <col min="9986" max="9986" width="5" customWidth="1"/>
    <col min="9987" max="9987" width="8.75" customWidth="1"/>
    <col min="9988" max="9988" width="4.25" customWidth="1"/>
    <col min="9989" max="9991" width="11.875" customWidth="1"/>
    <col min="9992" max="9992" width="12" customWidth="1"/>
    <col min="9993" max="9993" width="9" customWidth="1"/>
    <col min="9994" max="9994" width="4.375" customWidth="1"/>
    <col min="9995" max="9995" width="12.5" customWidth="1"/>
    <col min="9996" max="9996" width="9" customWidth="1"/>
    <col min="9997" max="9997" width="5.125" customWidth="1"/>
    <col min="9998" max="10238" width="9" customWidth="1"/>
    <col min="10239" max="10239" width="9" hidden="1" customWidth="1"/>
    <col min="10240" max="10240" width="12.625" customWidth="1"/>
    <col min="10241" max="10241" width="9" customWidth="1"/>
    <col min="10242" max="10242" width="5" customWidth="1"/>
    <col min="10243" max="10243" width="8.75" customWidth="1"/>
    <col min="10244" max="10244" width="4.25" customWidth="1"/>
    <col min="10245" max="10247" width="11.875" customWidth="1"/>
    <col min="10248" max="10248" width="12" customWidth="1"/>
    <col min="10249" max="10249" width="9" customWidth="1"/>
    <col min="10250" max="10250" width="4.375" customWidth="1"/>
    <col min="10251" max="10251" width="12.5" customWidth="1"/>
    <col min="10252" max="10252" width="9" customWidth="1"/>
    <col min="10253" max="10253" width="5.125" customWidth="1"/>
    <col min="10254" max="10494" width="9" customWidth="1"/>
    <col min="10495" max="10495" width="9" hidden="1" customWidth="1"/>
    <col min="10496" max="10496" width="12.625" customWidth="1"/>
    <col min="10497" max="10497" width="9" customWidth="1"/>
    <col min="10498" max="10498" width="5" customWidth="1"/>
    <col min="10499" max="10499" width="8.75" customWidth="1"/>
    <col min="10500" max="10500" width="4.25" customWidth="1"/>
    <col min="10501" max="10503" width="11.875" customWidth="1"/>
    <col min="10504" max="10504" width="12" customWidth="1"/>
    <col min="10505" max="10505" width="9" customWidth="1"/>
    <col min="10506" max="10506" width="4.375" customWidth="1"/>
    <col min="10507" max="10507" width="12.5" customWidth="1"/>
    <col min="10508" max="10508" width="9" customWidth="1"/>
    <col min="10509" max="10509" width="5.125" customWidth="1"/>
    <col min="10510" max="10750" width="9" customWidth="1"/>
    <col min="10751" max="10751" width="9" hidden="1" customWidth="1"/>
    <col min="10752" max="10752" width="12.625" customWidth="1"/>
    <col min="10753" max="10753" width="9" customWidth="1"/>
    <col min="10754" max="10754" width="5" customWidth="1"/>
    <col min="10755" max="10755" width="8.75" customWidth="1"/>
    <col min="10756" max="10756" width="4.25" customWidth="1"/>
    <col min="10757" max="10759" width="11.875" customWidth="1"/>
    <col min="10760" max="10760" width="12" customWidth="1"/>
    <col min="10761" max="10761" width="9" customWidth="1"/>
    <col min="10762" max="10762" width="4.375" customWidth="1"/>
    <col min="10763" max="10763" width="12.5" customWidth="1"/>
    <col min="10764" max="10764" width="9" customWidth="1"/>
    <col min="10765" max="10765" width="5.125" customWidth="1"/>
    <col min="10766" max="11006" width="9" customWidth="1"/>
    <col min="11007" max="11007" width="9" hidden="1" customWidth="1"/>
    <col min="11008" max="11008" width="12.625" customWidth="1"/>
    <col min="11009" max="11009" width="9" customWidth="1"/>
    <col min="11010" max="11010" width="5" customWidth="1"/>
    <col min="11011" max="11011" width="8.75" customWidth="1"/>
    <col min="11012" max="11012" width="4.25" customWidth="1"/>
    <col min="11013" max="11015" width="11.875" customWidth="1"/>
    <col min="11016" max="11016" width="12" customWidth="1"/>
    <col min="11017" max="11017" width="9" customWidth="1"/>
    <col min="11018" max="11018" width="4.375" customWidth="1"/>
    <col min="11019" max="11019" width="12.5" customWidth="1"/>
    <col min="11020" max="11020" width="9" customWidth="1"/>
    <col min="11021" max="11021" width="5.125" customWidth="1"/>
    <col min="11022" max="11262" width="9" customWidth="1"/>
    <col min="11263" max="11263" width="9" hidden="1" customWidth="1"/>
    <col min="11264" max="11264" width="12.625" customWidth="1"/>
    <col min="11265" max="11265" width="9" customWidth="1"/>
    <col min="11266" max="11266" width="5" customWidth="1"/>
    <col min="11267" max="11267" width="8.75" customWidth="1"/>
    <col min="11268" max="11268" width="4.25" customWidth="1"/>
    <col min="11269" max="11271" width="11.875" customWidth="1"/>
    <col min="11272" max="11272" width="12" customWidth="1"/>
    <col min="11273" max="11273" width="9" customWidth="1"/>
    <col min="11274" max="11274" width="4.375" customWidth="1"/>
    <col min="11275" max="11275" width="12.5" customWidth="1"/>
    <col min="11276" max="11276" width="9" customWidth="1"/>
    <col min="11277" max="11277" width="5.125" customWidth="1"/>
    <col min="11278" max="11518" width="9" customWidth="1"/>
    <col min="11519" max="11519" width="9" hidden="1" customWidth="1"/>
    <col min="11520" max="11520" width="12.625" customWidth="1"/>
    <col min="11521" max="11521" width="9" customWidth="1"/>
    <col min="11522" max="11522" width="5" customWidth="1"/>
    <col min="11523" max="11523" width="8.75" customWidth="1"/>
    <col min="11524" max="11524" width="4.25" customWidth="1"/>
    <col min="11525" max="11527" width="11.875" customWidth="1"/>
    <col min="11528" max="11528" width="12" customWidth="1"/>
    <col min="11529" max="11529" width="9" customWidth="1"/>
    <col min="11530" max="11530" width="4.375" customWidth="1"/>
    <col min="11531" max="11531" width="12.5" customWidth="1"/>
    <col min="11532" max="11532" width="9" customWidth="1"/>
    <col min="11533" max="11533" width="5.125" customWidth="1"/>
    <col min="11534" max="11774" width="9" customWidth="1"/>
    <col min="11775" max="11775" width="9" hidden="1" customWidth="1"/>
    <col min="11776" max="11776" width="12.625" customWidth="1"/>
    <col min="11777" max="11777" width="9" customWidth="1"/>
    <col min="11778" max="11778" width="5" customWidth="1"/>
    <col min="11779" max="11779" width="8.75" customWidth="1"/>
    <col min="11780" max="11780" width="4.25" customWidth="1"/>
    <col min="11781" max="11783" width="11.875" customWidth="1"/>
    <col min="11784" max="11784" width="12" customWidth="1"/>
    <col min="11785" max="11785" width="9" customWidth="1"/>
    <col min="11786" max="11786" width="4.375" customWidth="1"/>
    <col min="11787" max="11787" width="12.5" customWidth="1"/>
    <col min="11788" max="11788" width="9" customWidth="1"/>
    <col min="11789" max="11789" width="5.125" customWidth="1"/>
    <col min="11790" max="12030" width="9" customWidth="1"/>
    <col min="12031" max="12031" width="9" hidden="1" customWidth="1"/>
    <col min="12032" max="12032" width="12.625" customWidth="1"/>
    <col min="12033" max="12033" width="9" customWidth="1"/>
    <col min="12034" max="12034" width="5" customWidth="1"/>
    <col min="12035" max="12035" width="8.75" customWidth="1"/>
    <col min="12036" max="12036" width="4.25" customWidth="1"/>
    <col min="12037" max="12039" width="11.875" customWidth="1"/>
    <col min="12040" max="12040" width="12" customWidth="1"/>
    <col min="12041" max="12041" width="9" customWidth="1"/>
    <col min="12042" max="12042" width="4.375" customWidth="1"/>
    <col min="12043" max="12043" width="12.5" customWidth="1"/>
    <col min="12044" max="12044" width="9" customWidth="1"/>
    <col min="12045" max="12045" width="5.125" customWidth="1"/>
    <col min="12046" max="12286" width="9" customWidth="1"/>
    <col min="12287" max="12287" width="9" hidden="1" customWidth="1"/>
    <col min="12288" max="12288" width="12.625" customWidth="1"/>
    <col min="12289" max="12289" width="9" customWidth="1"/>
    <col min="12290" max="12290" width="5" customWidth="1"/>
    <col min="12291" max="12291" width="8.75" customWidth="1"/>
    <col min="12292" max="12292" width="4.25" customWidth="1"/>
    <col min="12293" max="12295" width="11.875" customWidth="1"/>
    <col min="12296" max="12296" width="12" customWidth="1"/>
    <col min="12297" max="12297" width="9" customWidth="1"/>
    <col min="12298" max="12298" width="4.375" customWidth="1"/>
    <col min="12299" max="12299" width="12.5" customWidth="1"/>
    <col min="12300" max="12300" width="9" customWidth="1"/>
    <col min="12301" max="12301" width="5.125" customWidth="1"/>
    <col min="12302" max="12542" width="9" customWidth="1"/>
    <col min="12543" max="12543" width="9" hidden="1" customWidth="1"/>
    <col min="12544" max="12544" width="12.625" customWidth="1"/>
    <col min="12545" max="12545" width="9" customWidth="1"/>
    <col min="12546" max="12546" width="5" customWidth="1"/>
    <col min="12547" max="12547" width="8.75" customWidth="1"/>
    <col min="12548" max="12548" width="4.25" customWidth="1"/>
    <col min="12549" max="12551" width="11.875" customWidth="1"/>
    <col min="12552" max="12552" width="12" customWidth="1"/>
    <col min="12553" max="12553" width="9" customWidth="1"/>
    <col min="12554" max="12554" width="4.375" customWidth="1"/>
    <col min="12555" max="12555" width="12.5" customWidth="1"/>
    <col min="12556" max="12556" width="9" customWidth="1"/>
    <col min="12557" max="12557" width="5.125" customWidth="1"/>
    <col min="12558" max="12798" width="9" customWidth="1"/>
    <col min="12799" max="12799" width="9" hidden="1" customWidth="1"/>
    <col min="12800" max="12800" width="12.625" customWidth="1"/>
    <col min="12801" max="12801" width="9" customWidth="1"/>
    <col min="12802" max="12802" width="5" customWidth="1"/>
    <col min="12803" max="12803" width="8.75" customWidth="1"/>
    <col min="12804" max="12804" width="4.25" customWidth="1"/>
    <col min="12805" max="12807" width="11.875" customWidth="1"/>
    <col min="12808" max="12808" width="12" customWidth="1"/>
    <col min="12809" max="12809" width="9" customWidth="1"/>
    <col min="12810" max="12810" width="4.375" customWidth="1"/>
    <col min="12811" max="12811" width="12.5" customWidth="1"/>
    <col min="12812" max="12812" width="9" customWidth="1"/>
    <col min="12813" max="12813" width="5.125" customWidth="1"/>
    <col min="12814" max="13054" width="9" customWidth="1"/>
    <col min="13055" max="13055" width="9" hidden="1" customWidth="1"/>
    <col min="13056" max="13056" width="12.625" customWidth="1"/>
    <col min="13057" max="13057" width="9" customWidth="1"/>
    <col min="13058" max="13058" width="5" customWidth="1"/>
    <col min="13059" max="13059" width="8.75" customWidth="1"/>
    <col min="13060" max="13060" width="4.25" customWidth="1"/>
    <col min="13061" max="13063" width="11.875" customWidth="1"/>
    <col min="13064" max="13064" width="12" customWidth="1"/>
    <col min="13065" max="13065" width="9" customWidth="1"/>
    <col min="13066" max="13066" width="4.375" customWidth="1"/>
    <col min="13067" max="13067" width="12.5" customWidth="1"/>
    <col min="13068" max="13068" width="9" customWidth="1"/>
    <col min="13069" max="13069" width="5.125" customWidth="1"/>
    <col min="13070" max="13310" width="9" customWidth="1"/>
    <col min="13311" max="13311" width="9" hidden="1" customWidth="1"/>
    <col min="13312" max="13312" width="12.625" customWidth="1"/>
    <col min="13313" max="13313" width="9" customWidth="1"/>
    <col min="13314" max="13314" width="5" customWidth="1"/>
    <col min="13315" max="13315" width="8.75" customWidth="1"/>
    <col min="13316" max="13316" width="4.25" customWidth="1"/>
    <col min="13317" max="13319" width="11.875" customWidth="1"/>
    <col min="13320" max="13320" width="12" customWidth="1"/>
    <col min="13321" max="13321" width="9" customWidth="1"/>
    <col min="13322" max="13322" width="4.375" customWidth="1"/>
    <col min="13323" max="13323" width="12.5" customWidth="1"/>
    <col min="13324" max="13324" width="9" customWidth="1"/>
    <col min="13325" max="13325" width="5.125" customWidth="1"/>
    <col min="13326" max="13566" width="9" customWidth="1"/>
    <col min="13567" max="13567" width="9" hidden="1" customWidth="1"/>
    <col min="13568" max="13568" width="12.625" customWidth="1"/>
    <col min="13569" max="13569" width="9" customWidth="1"/>
    <col min="13570" max="13570" width="5" customWidth="1"/>
    <col min="13571" max="13571" width="8.75" customWidth="1"/>
    <col min="13572" max="13572" width="4.25" customWidth="1"/>
    <col min="13573" max="13575" width="11.875" customWidth="1"/>
    <col min="13576" max="13576" width="12" customWidth="1"/>
    <col min="13577" max="13577" width="9" customWidth="1"/>
    <col min="13578" max="13578" width="4.375" customWidth="1"/>
    <col min="13579" max="13579" width="12.5" customWidth="1"/>
    <col min="13580" max="13580" width="9" customWidth="1"/>
    <col min="13581" max="13581" width="5.125" customWidth="1"/>
    <col min="13582" max="13822" width="9" customWidth="1"/>
    <col min="13823" max="13823" width="9" hidden="1" customWidth="1"/>
    <col min="13824" max="13824" width="12.625" customWidth="1"/>
    <col min="13825" max="13825" width="9" customWidth="1"/>
    <col min="13826" max="13826" width="5" customWidth="1"/>
    <col min="13827" max="13827" width="8.75" customWidth="1"/>
    <col min="13828" max="13828" width="4.25" customWidth="1"/>
    <col min="13829" max="13831" width="11.875" customWidth="1"/>
    <col min="13832" max="13832" width="12" customWidth="1"/>
    <col min="13833" max="13833" width="9" customWidth="1"/>
    <col min="13834" max="13834" width="4.375" customWidth="1"/>
    <col min="13835" max="13835" width="12.5" customWidth="1"/>
    <col min="13836" max="13836" width="9" customWidth="1"/>
    <col min="13837" max="13837" width="5.125" customWidth="1"/>
    <col min="13838" max="14078" width="9" customWidth="1"/>
    <col min="14079" max="14079" width="9" hidden="1" customWidth="1"/>
    <col min="14080" max="14080" width="12.625" customWidth="1"/>
    <col min="14081" max="14081" width="9" customWidth="1"/>
    <col min="14082" max="14082" width="5" customWidth="1"/>
    <col min="14083" max="14083" width="8.75" customWidth="1"/>
    <col min="14084" max="14084" width="4.25" customWidth="1"/>
    <col min="14085" max="14087" width="11.875" customWidth="1"/>
    <col min="14088" max="14088" width="12" customWidth="1"/>
    <col min="14089" max="14089" width="9" customWidth="1"/>
    <col min="14090" max="14090" width="4.375" customWidth="1"/>
    <col min="14091" max="14091" width="12.5" customWidth="1"/>
    <col min="14092" max="14092" width="9" customWidth="1"/>
    <col min="14093" max="14093" width="5.125" customWidth="1"/>
    <col min="14094" max="14334" width="9" customWidth="1"/>
    <col min="14335" max="14335" width="9" hidden="1" customWidth="1"/>
    <col min="14336" max="14336" width="12.625" customWidth="1"/>
    <col min="14337" max="14337" width="9" customWidth="1"/>
    <col min="14338" max="14338" width="5" customWidth="1"/>
    <col min="14339" max="14339" width="8.75" customWidth="1"/>
    <col min="14340" max="14340" width="4.25" customWidth="1"/>
    <col min="14341" max="14343" width="11.875" customWidth="1"/>
    <col min="14344" max="14344" width="12" customWidth="1"/>
    <col min="14345" max="14345" width="9" customWidth="1"/>
    <col min="14346" max="14346" width="4.375" customWidth="1"/>
    <col min="14347" max="14347" width="12.5" customWidth="1"/>
    <col min="14348" max="14348" width="9" customWidth="1"/>
    <col min="14349" max="14349" width="5.125" customWidth="1"/>
    <col min="14350" max="14590" width="9" customWidth="1"/>
    <col min="14591" max="14591" width="9" hidden="1" customWidth="1"/>
    <col min="14592" max="14592" width="12.625" customWidth="1"/>
    <col min="14593" max="14593" width="9" customWidth="1"/>
    <col min="14594" max="14594" width="5" customWidth="1"/>
    <col min="14595" max="14595" width="8.75" customWidth="1"/>
    <col min="14596" max="14596" width="4.25" customWidth="1"/>
    <col min="14597" max="14599" width="11.875" customWidth="1"/>
    <col min="14600" max="14600" width="12" customWidth="1"/>
    <col min="14601" max="14601" width="9" customWidth="1"/>
    <col min="14602" max="14602" width="4.375" customWidth="1"/>
    <col min="14603" max="14603" width="12.5" customWidth="1"/>
    <col min="14604" max="14604" width="9" customWidth="1"/>
    <col min="14605" max="14605" width="5.125" customWidth="1"/>
    <col min="14606" max="14846" width="9" customWidth="1"/>
    <col min="14847" max="14847" width="9" hidden="1" customWidth="1"/>
    <col min="14848" max="14848" width="12.625" customWidth="1"/>
    <col min="14849" max="14849" width="9" customWidth="1"/>
    <col min="14850" max="14850" width="5" customWidth="1"/>
    <col min="14851" max="14851" width="8.75" customWidth="1"/>
    <col min="14852" max="14852" width="4.25" customWidth="1"/>
    <col min="14853" max="14855" width="11.875" customWidth="1"/>
    <col min="14856" max="14856" width="12" customWidth="1"/>
    <col min="14857" max="14857" width="9" customWidth="1"/>
    <col min="14858" max="14858" width="4.375" customWidth="1"/>
    <col min="14859" max="14859" width="12.5" customWidth="1"/>
    <col min="14860" max="14860" width="9" customWidth="1"/>
    <col min="14861" max="14861" width="5.125" customWidth="1"/>
    <col min="14862" max="15102" width="9" customWidth="1"/>
    <col min="15103" max="15103" width="9" hidden="1" customWidth="1"/>
    <col min="15104" max="15104" width="12.625" customWidth="1"/>
    <col min="15105" max="15105" width="9" customWidth="1"/>
    <col min="15106" max="15106" width="5" customWidth="1"/>
    <col min="15107" max="15107" width="8.75" customWidth="1"/>
    <col min="15108" max="15108" width="4.25" customWidth="1"/>
    <col min="15109" max="15111" width="11.875" customWidth="1"/>
    <col min="15112" max="15112" width="12" customWidth="1"/>
    <col min="15113" max="15113" width="9" customWidth="1"/>
    <col min="15114" max="15114" width="4.375" customWidth="1"/>
    <col min="15115" max="15115" width="12.5" customWidth="1"/>
    <col min="15116" max="15116" width="9" customWidth="1"/>
    <col min="15117" max="15117" width="5.125" customWidth="1"/>
    <col min="15118" max="15358" width="9" customWidth="1"/>
    <col min="15359" max="15359" width="9" hidden="1" customWidth="1"/>
    <col min="15360" max="15360" width="12.625" customWidth="1"/>
    <col min="15361" max="15361" width="9" customWidth="1"/>
    <col min="15362" max="15362" width="5" customWidth="1"/>
    <col min="15363" max="15363" width="8.75" customWidth="1"/>
    <col min="15364" max="15364" width="4.25" customWidth="1"/>
    <col min="15365" max="15367" width="11.875" customWidth="1"/>
    <col min="15368" max="15368" width="12" customWidth="1"/>
    <col min="15369" max="15369" width="9" customWidth="1"/>
    <col min="15370" max="15370" width="4.375" customWidth="1"/>
    <col min="15371" max="15371" width="12.5" customWidth="1"/>
    <col min="15372" max="15372" width="9" customWidth="1"/>
    <col min="15373" max="15373" width="5.125" customWidth="1"/>
    <col min="15374" max="15614" width="9" customWidth="1"/>
    <col min="15615" max="15615" width="9" hidden="1" customWidth="1"/>
    <col min="15616" max="15616" width="12.625" customWidth="1"/>
    <col min="15617" max="15617" width="9" customWidth="1"/>
    <col min="15618" max="15618" width="5" customWidth="1"/>
    <col min="15619" max="15619" width="8.75" customWidth="1"/>
    <col min="15620" max="15620" width="4.25" customWidth="1"/>
    <col min="15621" max="15623" width="11.875" customWidth="1"/>
    <col min="15624" max="15624" width="12" customWidth="1"/>
    <col min="15625" max="15625" width="9" customWidth="1"/>
    <col min="15626" max="15626" width="4.375" customWidth="1"/>
    <col min="15627" max="15627" width="12.5" customWidth="1"/>
    <col min="15628" max="15628" width="9" customWidth="1"/>
    <col min="15629" max="15629" width="5.125" customWidth="1"/>
    <col min="15630" max="15870" width="9" customWidth="1"/>
    <col min="15871" max="15871" width="9" hidden="1" customWidth="1"/>
    <col min="15872" max="15872" width="12.625" customWidth="1"/>
    <col min="15873" max="15873" width="9" customWidth="1"/>
    <col min="15874" max="15874" width="5" customWidth="1"/>
    <col min="15875" max="15875" width="8.75" customWidth="1"/>
    <col min="15876" max="15876" width="4.25" customWidth="1"/>
    <col min="15877" max="15879" width="11.875" customWidth="1"/>
    <col min="15880" max="15880" width="12" customWidth="1"/>
    <col min="15881" max="15881" width="9" customWidth="1"/>
    <col min="15882" max="15882" width="4.375" customWidth="1"/>
    <col min="15883" max="15883" width="12.5" customWidth="1"/>
    <col min="15884" max="15884" width="9" customWidth="1"/>
    <col min="15885" max="15885" width="5.125" customWidth="1"/>
    <col min="15886" max="16126" width="9" customWidth="1"/>
    <col min="16127" max="16127" width="9" hidden="1" customWidth="1"/>
    <col min="16128" max="16128" width="12.625" customWidth="1"/>
    <col min="16129" max="16129" width="9" customWidth="1"/>
    <col min="16130" max="16130" width="5" customWidth="1"/>
    <col min="16131" max="16131" width="8.75" customWidth="1"/>
    <col min="16132" max="16132" width="4.25" customWidth="1"/>
    <col min="16133" max="16135" width="11.875" customWidth="1"/>
    <col min="16136" max="16136" width="12" customWidth="1"/>
    <col min="16137" max="16137" width="9" customWidth="1"/>
    <col min="16138" max="16138" width="4.375" customWidth="1"/>
    <col min="16139" max="16139" width="12.5" customWidth="1"/>
    <col min="16140" max="16140" width="9" customWidth="1"/>
    <col min="16141" max="16141" width="5.125" customWidth="1"/>
    <col min="16142" max="16384" width="9" customWidth="1"/>
  </cols>
  <sheetData>
    <row r="1" spans="1:15" ht="35.25" customHeight="1">
      <c r="A1" s="2" t="s">
        <v>418</v>
      </c>
      <c r="B1" s="2"/>
      <c r="C1" s="2"/>
      <c r="D1" s="2"/>
      <c r="E1" s="2"/>
      <c r="F1" s="2"/>
      <c r="G1" s="2"/>
      <c r="H1" s="2"/>
      <c r="I1" s="2"/>
      <c r="J1" s="2"/>
      <c r="K1" s="2"/>
      <c r="L1" s="2"/>
      <c r="M1" s="2"/>
      <c r="N1" s="50"/>
    </row>
    <row r="2" spans="1:15" ht="51" customHeight="1">
      <c r="A2" s="3" t="s">
        <v>416</v>
      </c>
      <c r="B2" s="3"/>
      <c r="C2" s="3"/>
      <c r="D2" s="3"/>
      <c r="E2" s="3"/>
      <c r="F2" s="3"/>
      <c r="G2" s="3"/>
      <c r="H2" s="3"/>
      <c r="I2" s="3"/>
      <c r="J2" s="3"/>
      <c r="K2" s="3"/>
      <c r="L2" s="3"/>
      <c r="M2" s="3"/>
      <c r="N2" s="3"/>
      <c r="O2" s="51"/>
    </row>
    <row r="3" spans="1:15" ht="18" customHeight="1">
      <c r="A3" s="50"/>
      <c r="B3" s="11"/>
      <c r="C3" s="11"/>
      <c r="D3" s="11"/>
      <c r="E3" s="11"/>
      <c r="F3" s="11"/>
      <c r="G3" s="11"/>
      <c r="H3" s="50"/>
      <c r="I3" s="50"/>
      <c r="J3" s="372" t="s">
        <v>310</v>
      </c>
      <c r="K3" s="373"/>
      <c r="L3" s="373"/>
      <c r="M3" s="373"/>
      <c r="N3" s="373"/>
      <c r="O3" s="378"/>
    </row>
    <row r="4" spans="1:15" ht="18" customHeight="1">
      <c r="A4" s="50"/>
      <c r="B4" s="13"/>
      <c r="C4" s="13"/>
      <c r="D4" s="13"/>
      <c r="E4" s="13"/>
      <c r="F4" s="31"/>
      <c r="G4" s="33"/>
      <c r="H4" s="33"/>
      <c r="I4" s="33"/>
      <c r="J4" s="33"/>
      <c r="K4" s="33"/>
      <c r="L4" s="33"/>
      <c r="M4" s="47"/>
      <c r="N4" s="377"/>
    </row>
    <row r="5" spans="1:15" ht="13.5" customHeight="1">
      <c r="A5" s="370"/>
      <c r="B5" s="12"/>
      <c r="C5" s="20"/>
      <c r="D5" s="24"/>
      <c r="E5" s="29"/>
      <c r="F5" s="12"/>
      <c r="G5" s="12"/>
      <c r="H5" s="12"/>
      <c r="I5" s="24"/>
      <c r="J5" s="24"/>
      <c r="K5" s="24"/>
      <c r="L5" s="42"/>
      <c r="M5" s="370"/>
      <c r="N5" s="370"/>
    </row>
    <row r="6" spans="1:15" ht="13.5" customHeight="1">
      <c r="A6" s="5" t="s">
        <v>113</v>
      </c>
      <c r="B6" s="14" t="s">
        <v>195</v>
      </c>
      <c r="C6" s="21" t="s">
        <v>290</v>
      </c>
      <c r="D6" s="14" t="s">
        <v>296</v>
      </c>
      <c r="E6" s="14" t="s">
        <v>25</v>
      </c>
      <c r="F6" s="14" t="s">
        <v>304</v>
      </c>
      <c r="G6" s="14" t="s">
        <v>308</v>
      </c>
      <c r="H6" s="14" t="s">
        <v>314</v>
      </c>
      <c r="I6" s="25" t="s">
        <v>321</v>
      </c>
      <c r="J6" s="25" t="s">
        <v>322</v>
      </c>
      <c r="K6" s="25" t="s">
        <v>323</v>
      </c>
      <c r="L6" s="43"/>
      <c r="M6" s="374" t="s">
        <v>420</v>
      </c>
      <c r="N6" s="374" t="s">
        <v>329</v>
      </c>
    </row>
    <row r="7" spans="1:15" ht="13.5" customHeight="1">
      <c r="A7" s="5"/>
      <c r="B7" s="14"/>
      <c r="C7" s="21" t="s">
        <v>292</v>
      </c>
      <c r="D7" s="25"/>
      <c r="E7" s="14" t="s">
        <v>419</v>
      </c>
      <c r="F7" s="14"/>
      <c r="G7" s="14"/>
      <c r="H7" s="14" t="s">
        <v>316</v>
      </c>
      <c r="I7" s="25"/>
      <c r="J7" s="25"/>
      <c r="K7" s="25" t="s">
        <v>324</v>
      </c>
      <c r="L7" s="43"/>
      <c r="M7" s="374" t="s">
        <v>421</v>
      </c>
      <c r="N7" s="5"/>
    </row>
    <row r="8" spans="1:15" ht="13.5" customHeight="1">
      <c r="A8" s="5"/>
      <c r="B8" s="15"/>
      <c r="C8" s="21" t="s">
        <v>202</v>
      </c>
      <c r="D8" s="26" t="s">
        <v>299</v>
      </c>
      <c r="E8" s="14"/>
      <c r="F8" s="32"/>
      <c r="G8" s="32"/>
      <c r="H8" s="14" t="s">
        <v>317</v>
      </c>
      <c r="I8" s="35" t="s">
        <v>75</v>
      </c>
      <c r="J8" s="37"/>
      <c r="K8" s="39" t="s">
        <v>325</v>
      </c>
      <c r="L8" s="44"/>
      <c r="M8" s="5"/>
      <c r="N8" s="5"/>
    </row>
    <row r="9" spans="1:15">
      <c r="A9" s="371"/>
      <c r="B9" s="16" t="s">
        <v>289</v>
      </c>
      <c r="C9" s="22" t="s">
        <v>294</v>
      </c>
      <c r="D9" s="27"/>
      <c r="E9" s="16" t="s">
        <v>32</v>
      </c>
      <c r="F9" s="16" t="s">
        <v>307</v>
      </c>
      <c r="G9" s="16" t="s">
        <v>298</v>
      </c>
      <c r="H9" s="16" t="s">
        <v>318</v>
      </c>
      <c r="I9" s="36"/>
      <c r="J9" s="38" t="s">
        <v>152</v>
      </c>
      <c r="K9" s="40"/>
      <c r="L9" s="45"/>
      <c r="M9" s="375" t="s">
        <v>422</v>
      </c>
      <c r="N9" s="375" t="s">
        <v>166</v>
      </c>
    </row>
    <row r="10" spans="1:15" ht="22.5" customHeight="1">
      <c r="A10" s="370"/>
      <c r="B10" s="17" t="s">
        <v>229</v>
      </c>
      <c r="C10" s="17" t="s">
        <v>229</v>
      </c>
      <c r="D10" s="28" t="s">
        <v>229</v>
      </c>
      <c r="E10" s="17" t="s">
        <v>229</v>
      </c>
      <c r="F10" s="17" t="s">
        <v>229</v>
      </c>
      <c r="G10" s="17" t="s">
        <v>229</v>
      </c>
      <c r="H10" s="17" t="s">
        <v>229</v>
      </c>
      <c r="I10" s="28" t="s">
        <v>229</v>
      </c>
      <c r="J10" s="28" t="s">
        <v>229</v>
      </c>
      <c r="K10" s="28" t="s">
        <v>229</v>
      </c>
      <c r="L10" s="46"/>
      <c r="M10" s="376" t="s">
        <v>229</v>
      </c>
      <c r="N10" s="376" t="s">
        <v>229</v>
      </c>
    </row>
    <row r="11" spans="1:15" ht="40.5" customHeight="1">
      <c r="A11" s="371"/>
      <c r="B11" s="18"/>
      <c r="C11" s="23"/>
      <c r="D11" s="23"/>
      <c r="E11" s="30"/>
      <c r="F11" s="30"/>
      <c r="G11" s="30"/>
      <c r="H11" s="30"/>
      <c r="I11" s="30"/>
      <c r="J11" s="30"/>
      <c r="K11" s="30"/>
      <c r="L11" s="30"/>
      <c r="M11" s="371"/>
      <c r="N11" s="371"/>
    </row>
    <row r="12" spans="1:15" ht="40.5" customHeight="1">
      <c r="A12" s="19"/>
      <c r="B12" s="19"/>
      <c r="C12" s="19"/>
      <c r="D12" s="19"/>
      <c r="E12" s="19"/>
      <c r="F12" s="19"/>
      <c r="G12" s="19"/>
      <c r="H12" s="19"/>
      <c r="I12" s="19"/>
      <c r="J12" s="19"/>
      <c r="K12" s="41"/>
      <c r="L12" s="41"/>
      <c r="M12" s="19"/>
      <c r="N12" s="19"/>
    </row>
    <row r="13" spans="1:15" ht="40.5" customHeight="1">
      <c r="A13" s="19"/>
      <c r="B13" s="19"/>
      <c r="C13" s="19"/>
      <c r="D13" s="19"/>
      <c r="E13" s="19"/>
      <c r="F13" s="19"/>
      <c r="G13" s="19"/>
      <c r="H13" s="19"/>
      <c r="I13" s="19"/>
      <c r="J13" s="19"/>
      <c r="K13" s="41"/>
      <c r="L13" s="41"/>
      <c r="M13" s="19"/>
      <c r="N13" s="19"/>
    </row>
    <row r="14" spans="1:15" ht="20.25" customHeight="1">
      <c r="A14" s="9" t="s">
        <v>288</v>
      </c>
      <c r="B14" s="9"/>
      <c r="C14" s="9"/>
      <c r="D14" s="9"/>
      <c r="E14" s="9"/>
      <c r="F14" s="9"/>
      <c r="G14" s="9"/>
      <c r="H14" s="9"/>
      <c r="I14" s="9"/>
      <c r="J14" s="9"/>
      <c r="K14" s="9"/>
      <c r="L14" s="9"/>
      <c r="M14" s="10"/>
      <c r="N14" s="50"/>
    </row>
    <row r="15" spans="1:15" ht="20.25" customHeight="1">
      <c r="A15" s="10" t="s">
        <v>187</v>
      </c>
      <c r="B15" s="50"/>
      <c r="C15" s="10"/>
      <c r="D15" s="10"/>
      <c r="E15" s="10"/>
      <c r="F15" s="10"/>
      <c r="G15" s="10"/>
      <c r="H15" s="10"/>
      <c r="I15" s="10"/>
      <c r="J15" s="10"/>
      <c r="K15" s="10"/>
      <c r="L15" s="10"/>
      <c r="M15" s="10"/>
      <c r="N15" s="50"/>
    </row>
    <row r="16" spans="1:15" ht="20.25" customHeight="1">
      <c r="A16" s="10" t="s">
        <v>183</v>
      </c>
      <c r="B16" s="50"/>
      <c r="C16" s="10"/>
      <c r="D16" s="10"/>
      <c r="E16" s="10"/>
      <c r="F16" s="10"/>
      <c r="G16" s="10"/>
      <c r="H16" s="10"/>
      <c r="I16" s="10"/>
      <c r="J16" s="10"/>
      <c r="K16" s="10"/>
      <c r="L16" s="10"/>
      <c r="M16" s="10"/>
      <c r="N16" s="50"/>
    </row>
    <row r="17" spans="1:14" ht="20.25" customHeight="1">
      <c r="A17" s="10" t="s">
        <v>423</v>
      </c>
      <c r="B17" s="50"/>
      <c r="C17" s="10"/>
      <c r="D17" s="10"/>
      <c r="E17" s="10"/>
      <c r="F17" s="10"/>
      <c r="G17" s="10"/>
      <c r="H17" s="10"/>
      <c r="I17" s="10"/>
      <c r="J17" s="10"/>
      <c r="K17" s="10"/>
      <c r="L17" s="10"/>
      <c r="M17" s="10"/>
      <c r="N17" s="50"/>
    </row>
    <row r="18" spans="1:14" ht="20.25" customHeight="1">
      <c r="A18" s="10" t="s">
        <v>163</v>
      </c>
      <c r="B18" s="50"/>
      <c r="C18" s="10"/>
      <c r="D18" s="10"/>
      <c r="E18" s="10"/>
      <c r="F18" s="10"/>
      <c r="G18" s="10"/>
      <c r="H18" s="10"/>
      <c r="I18" s="10"/>
      <c r="J18" s="10"/>
      <c r="K18" s="10"/>
      <c r="L18" s="10"/>
      <c r="M18" s="10"/>
      <c r="N18" s="50"/>
    </row>
    <row r="19" spans="1:14" ht="20.25" customHeight="1">
      <c r="A19" s="10" t="s">
        <v>483</v>
      </c>
      <c r="B19" s="50"/>
      <c r="C19" s="10"/>
      <c r="D19" s="10"/>
      <c r="E19" s="10"/>
      <c r="F19" s="10"/>
      <c r="G19" s="10"/>
      <c r="H19" s="10"/>
      <c r="I19" s="10"/>
      <c r="J19" s="10"/>
      <c r="K19" s="10"/>
      <c r="L19" s="10"/>
      <c r="M19" s="10"/>
      <c r="N19" s="50"/>
    </row>
    <row r="20" spans="1:14" ht="20.25" customHeight="1">
      <c r="A20" s="10" t="s">
        <v>332</v>
      </c>
      <c r="B20" s="50"/>
      <c r="C20" s="10"/>
      <c r="D20" s="10"/>
      <c r="E20" s="10"/>
      <c r="F20" s="10"/>
      <c r="G20" s="10"/>
      <c r="H20" s="10"/>
      <c r="I20" s="10"/>
      <c r="J20" s="10"/>
      <c r="K20" s="10"/>
      <c r="L20" s="10"/>
      <c r="M20" s="10"/>
      <c r="N20" s="50"/>
    </row>
    <row r="21" spans="1:14" ht="20.25" customHeight="1">
      <c r="A21" s="10" t="s">
        <v>173</v>
      </c>
      <c r="B21" s="50"/>
      <c r="C21" s="10"/>
      <c r="D21" s="10"/>
      <c r="E21" s="10"/>
      <c r="F21" s="10"/>
      <c r="G21" s="10"/>
      <c r="H21" s="10"/>
      <c r="I21" s="10"/>
      <c r="J21" s="10"/>
      <c r="K21" s="10"/>
      <c r="L21" s="10"/>
      <c r="M21" s="10"/>
      <c r="N21" s="50"/>
    </row>
    <row r="22" spans="1:14">
      <c r="A22" s="50"/>
      <c r="B22" s="50"/>
      <c r="C22" s="50"/>
      <c r="D22" s="50"/>
      <c r="E22" s="50"/>
      <c r="F22" s="50"/>
      <c r="G22" s="50"/>
      <c r="H22" s="50"/>
      <c r="I22" s="50"/>
      <c r="J22" s="50"/>
      <c r="K22" s="50"/>
      <c r="L22" s="50"/>
      <c r="M22" s="50"/>
      <c r="N22" s="50"/>
    </row>
  </sheetData>
  <mergeCells count="12">
    <mergeCell ref="A2:N2"/>
    <mergeCell ref="K3:N3"/>
    <mergeCell ref="K6:L6"/>
    <mergeCell ref="K7:L7"/>
    <mergeCell ref="K10:L10"/>
    <mergeCell ref="K11:L11"/>
    <mergeCell ref="K12:L12"/>
    <mergeCell ref="K13:L13"/>
    <mergeCell ref="A14:L14"/>
    <mergeCell ref="D8:D9"/>
    <mergeCell ref="I8:I9"/>
    <mergeCell ref="K8:L9"/>
  </mergeCells>
  <phoneticPr fontId="5"/>
  <pageMargins left="0.6692913385826772" right="0.55118110236220474" top="0.98425196850393681" bottom="0.98425196850393681" header="0.51181102362204722" footer="0.51181102362204722"/>
  <pageSetup paperSize="9" scale="72"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L83"/>
  <sheetViews>
    <sheetView showGridLines="0" view="pageBreakPreview" zoomScaleSheetLayoutView="100" workbookViewId="0">
      <selection activeCell="B27" sqref="B27:R27"/>
    </sheetView>
  </sheetViews>
  <sheetFormatPr defaultRowHeight="13.5"/>
  <cols>
    <col min="1" max="1" width="17.625" customWidth="1"/>
    <col min="5" max="9" width="11.375" bestFit="1" customWidth="1"/>
    <col min="10" max="10" width="11.375" customWidth="1"/>
    <col min="11" max="11" width="13.375" customWidth="1"/>
    <col min="12" max="12" width="12.125" customWidth="1"/>
  </cols>
  <sheetData>
    <row r="1" spans="1:12" ht="14.25">
      <c r="A1" s="54" t="s">
        <v>425</v>
      </c>
    </row>
    <row r="2" spans="1:12">
      <c r="A2" s="55"/>
      <c r="B2" s="55"/>
      <c r="C2" s="55"/>
      <c r="D2" s="55"/>
      <c r="E2" s="55"/>
      <c r="F2" s="55"/>
      <c r="G2" s="55"/>
      <c r="H2" s="55"/>
      <c r="I2" s="55"/>
      <c r="J2" s="55"/>
      <c r="K2" s="55"/>
      <c r="L2" s="55"/>
    </row>
    <row r="3" spans="1:12">
      <c r="A3" s="11" t="s">
        <v>259</v>
      </c>
      <c r="B3" s="11"/>
      <c r="C3" s="11"/>
      <c r="D3" s="11"/>
      <c r="E3" s="11"/>
      <c r="F3" s="11"/>
      <c r="G3" s="11"/>
      <c r="H3" s="11"/>
      <c r="I3" s="11"/>
      <c r="J3" s="11"/>
      <c r="K3" s="11"/>
      <c r="L3" s="11"/>
    </row>
    <row r="4" spans="1:12">
      <c r="L4" s="123" t="s">
        <v>132</v>
      </c>
    </row>
    <row r="5" spans="1:12">
      <c r="A5" t="s">
        <v>427</v>
      </c>
      <c r="I5" s="55"/>
      <c r="J5" s="55"/>
      <c r="K5" s="55"/>
      <c r="L5" s="123" t="s">
        <v>18</v>
      </c>
    </row>
    <row r="6" spans="1:12">
      <c r="A6" t="s">
        <v>428</v>
      </c>
    </row>
    <row r="7" spans="1:12">
      <c r="A7" s="57" t="s">
        <v>23</v>
      </c>
      <c r="B7" s="77" t="s">
        <v>441</v>
      </c>
      <c r="C7" s="86"/>
      <c r="D7" s="96" t="s">
        <v>98</v>
      </c>
      <c r="E7" s="74" t="s">
        <v>55</v>
      </c>
      <c r="F7" s="83"/>
      <c r="G7" s="83"/>
      <c r="H7" s="83"/>
      <c r="I7" s="113"/>
      <c r="J7" s="59" t="s">
        <v>121</v>
      </c>
      <c r="K7" s="59" t="s">
        <v>81</v>
      </c>
      <c r="L7" s="59" t="s">
        <v>131</v>
      </c>
    </row>
    <row r="8" spans="1:12">
      <c r="A8" s="58" t="s">
        <v>27</v>
      </c>
      <c r="B8" s="58" t="s">
        <v>90</v>
      </c>
      <c r="C8" s="58" t="s">
        <v>72</v>
      </c>
      <c r="D8" s="58" t="s">
        <v>99</v>
      </c>
      <c r="E8" s="101" t="s">
        <v>29</v>
      </c>
      <c r="F8" s="101" t="s">
        <v>86</v>
      </c>
      <c r="G8" s="101" t="s">
        <v>110</v>
      </c>
      <c r="H8" s="101" t="s">
        <v>112</v>
      </c>
      <c r="I8" s="58" t="s">
        <v>119</v>
      </c>
      <c r="J8" s="78"/>
      <c r="K8" s="78"/>
      <c r="L8" s="78"/>
    </row>
    <row r="9" spans="1:12">
      <c r="A9" s="59"/>
      <c r="B9" s="59"/>
      <c r="C9" s="12" t="s">
        <v>94</v>
      </c>
      <c r="D9" s="12" t="s">
        <v>101</v>
      </c>
      <c r="E9" s="102"/>
      <c r="F9" s="102"/>
      <c r="G9" s="102"/>
      <c r="H9" s="102"/>
      <c r="I9" s="59"/>
      <c r="J9" s="59"/>
      <c r="K9" s="59"/>
      <c r="L9" s="59"/>
    </row>
    <row r="10" spans="1:12">
      <c r="A10" s="60"/>
      <c r="B10" s="60"/>
      <c r="C10" s="87"/>
      <c r="D10" s="87"/>
      <c r="E10" s="103"/>
      <c r="F10" s="103"/>
      <c r="G10" s="103"/>
      <c r="H10" s="103"/>
      <c r="I10" s="105"/>
      <c r="J10" s="118"/>
      <c r="K10" s="118"/>
      <c r="L10" s="118"/>
    </row>
    <row r="11" spans="1:12" ht="28.5" customHeight="1">
      <c r="A11" s="61"/>
      <c r="B11" s="61"/>
      <c r="C11" s="88"/>
      <c r="D11" s="88"/>
      <c r="E11" s="104"/>
      <c r="F11" s="104"/>
      <c r="G11" s="104"/>
      <c r="H11" s="104"/>
      <c r="I11" s="117"/>
      <c r="J11" s="119"/>
      <c r="K11" s="119"/>
      <c r="L11" s="119"/>
    </row>
    <row r="12" spans="1:12" ht="13.5" customHeight="1">
      <c r="A12" s="62"/>
      <c r="B12" s="62"/>
      <c r="C12" s="12"/>
      <c r="D12" s="12"/>
      <c r="E12" s="103"/>
      <c r="F12" s="103"/>
      <c r="G12" s="103"/>
      <c r="H12" s="103"/>
      <c r="I12" s="105"/>
      <c r="J12" s="120"/>
      <c r="K12" s="120"/>
      <c r="L12" s="120"/>
    </row>
    <row r="13" spans="1:12" ht="28.5" customHeight="1">
      <c r="A13" s="61"/>
      <c r="B13" s="61"/>
      <c r="C13" s="88"/>
      <c r="D13" s="88"/>
      <c r="E13" s="104"/>
      <c r="F13" s="104"/>
      <c r="G13" s="104"/>
      <c r="H13" s="104"/>
      <c r="I13" s="117"/>
      <c r="J13" s="119"/>
      <c r="K13" s="119"/>
      <c r="L13" s="119"/>
    </row>
    <row r="14" spans="1:12" ht="13.5" customHeight="1">
      <c r="A14" s="62"/>
      <c r="B14" s="62"/>
      <c r="C14" s="12"/>
      <c r="D14" s="12"/>
      <c r="E14" s="103"/>
      <c r="F14" s="103"/>
      <c r="G14" s="103"/>
      <c r="H14" s="103"/>
      <c r="I14" s="105"/>
      <c r="J14" s="120"/>
      <c r="K14" s="120"/>
      <c r="L14" s="120"/>
    </row>
    <row r="15" spans="1:12" ht="28.5" customHeight="1">
      <c r="A15" s="61"/>
      <c r="B15" s="61"/>
      <c r="C15" s="89"/>
      <c r="D15" s="89"/>
      <c r="E15" s="104"/>
      <c r="F15" s="104"/>
      <c r="G15" s="104"/>
      <c r="H15" s="104"/>
      <c r="I15" s="117"/>
      <c r="J15" s="119"/>
      <c r="K15" s="119"/>
      <c r="L15" s="119"/>
    </row>
    <row r="16" spans="1:12" ht="13.5" customHeight="1">
      <c r="A16" s="62"/>
      <c r="B16" s="62"/>
      <c r="C16" s="12"/>
      <c r="D16" s="12"/>
      <c r="E16" s="103"/>
      <c r="F16" s="103"/>
      <c r="G16" s="103"/>
      <c r="H16" s="103"/>
      <c r="I16" s="105"/>
      <c r="J16" s="120"/>
      <c r="K16" s="120"/>
      <c r="L16" s="120"/>
    </row>
    <row r="17" spans="1:12" ht="28.5" customHeight="1">
      <c r="A17" s="61"/>
      <c r="B17" s="61"/>
      <c r="C17" s="89"/>
      <c r="D17" s="89"/>
      <c r="E17" s="104"/>
      <c r="F17" s="104"/>
      <c r="G17" s="104"/>
      <c r="H17" s="104"/>
      <c r="I17" s="117"/>
      <c r="J17" s="119"/>
      <c r="K17" s="119"/>
      <c r="L17" s="119"/>
    </row>
    <row r="18" spans="1:12" ht="13.5" customHeight="1">
      <c r="A18" s="62"/>
      <c r="B18" s="62"/>
      <c r="C18" s="12"/>
      <c r="D18" s="12"/>
      <c r="E18" s="103"/>
      <c r="F18" s="103"/>
      <c r="G18" s="103"/>
      <c r="H18" s="103"/>
      <c r="I18" s="105">
        <f>SUM(E18:H18)</f>
        <v>0</v>
      </c>
      <c r="J18" s="120"/>
      <c r="K18" s="120"/>
      <c r="L18" s="120"/>
    </row>
    <row r="19" spans="1:12" ht="28.5" customHeight="1">
      <c r="A19" s="61"/>
      <c r="B19" s="61"/>
      <c r="C19" s="89"/>
      <c r="D19" s="89"/>
      <c r="E19" s="104"/>
      <c r="F19" s="104"/>
      <c r="G19" s="104"/>
      <c r="H19" s="104"/>
      <c r="I19" s="117">
        <f>SUM(E19:H19)</f>
        <v>0</v>
      </c>
      <c r="J19" s="119"/>
      <c r="K19" s="119"/>
      <c r="L19" s="119"/>
    </row>
    <row r="20" spans="1:12" ht="13.5" customHeight="1">
      <c r="A20" s="63" t="s">
        <v>15</v>
      </c>
      <c r="B20" s="59"/>
      <c r="C20" s="12"/>
      <c r="D20" s="12"/>
      <c r="E20" s="105">
        <f t="shared" ref="E20:H21" si="0">SUM(E10,E12,E14,E16,E18)</f>
        <v>0</v>
      </c>
      <c r="F20" s="105">
        <f t="shared" si="0"/>
        <v>0</v>
      </c>
      <c r="G20" s="105">
        <f t="shared" si="0"/>
        <v>0</v>
      </c>
      <c r="H20" s="105">
        <f t="shared" si="0"/>
        <v>0</v>
      </c>
      <c r="I20" s="105">
        <f>SUM(E20:H20)</f>
        <v>0</v>
      </c>
      <c r="J20" s="66"/>
      <c r="K20" s="66"/>
      <c r="L20" s="66"/>
    </row>
    <row r="21" spans="1:12" ht="28.5" customHeight="1">
      <c r="A21" s="64"/>
      <c r="B21" s="78"/>
      <c r="C21" s="90">
        <f>SUM(C11,C13,C15,C17,C19)</f>
        <v>0</v>
      </c>
      <c r="D21" s="90">
        <f>SUM(D11,D13,D15,D17,D19)</f>
        <v>0</v>
      </c>
      <c r="E21" s="90">
        <f t="shared" si="0"/>
        <v>0</v>
      </c>
      <c r="F21" s="90">
        <f t="shared" si="0"/>
        <v>0</v>
      </c>
      <c r="G21" s="90">
        <f t="shared" si="0"/>
        <v>0</v>
      </c>
      <c r="H21" s="90">
        <f t="shared" si="0"/>
        <v>0</v>
      </c>
      <c r="I21" s="117">
        <f>SUM(E21:H21)</f>
        <v>0</v>
      </c>
      <c r="J21" s="121"/>
      <c r="K21" s="121"/>
      <c r="L21" s="121"/>
    </row>
    <row r="22" spans="1:12">
      <c r="A22" t="s">
        <v>30</v>
      </c>
    </row>
    <row r="23" spans="1:12">
      <c r="A23" t="s">
        <v>429</v>
      </c>
    </row>
    <row r="24" spans="1:12">
      <c r="A24" t="s">
        <v>6</v>
      </c>
    </row>
    <row r="25" spans="1:12">
      <c r="A25" t="s">
        <v>208</v>
      </c>
    </row>
    <row r="26" spans="1:12">
      <c r="A26" t="s">
        <v>33</v>
      </c>
    </row>
    <row r="27" spans="1:12">
      <c r="A27" t="s">
        <v>38</v>
      </c>
    </row>
    <row r="28" spans="1:12">
      <c r="A28" t="s">
        <v>431</v>
      </c>
    </row>
    <row r="29" spans="1:12">
      <c r="A29" t="s">
        <v>433</v>
      </c>
    </row>
    <row r="30" spans="1:12">
      <c r="A30" t="s">
        <v>312</v>
      </c>
    </row>
    <row r="32" spans="1:12">
      <c r="A32" t="s">
        <v>83</v>
      </c>
    </row>
    <row r="33" spans="1:12" ht="33.75" customHeight="1">
      <c r="A33" s="66" t="s">
        <v>19</v>
      </c>
      <c r="B33" s="58" t="s">
        <v>91</v>
      </c>
      <c r="C33" s="58" t="s">
        <v>96</v>
      </c>
      <c r="D33" s="58" t="s">
        <v>104</v>
      </c>
      <c r="E33" s="58" t="s">
        <v>34</v>
      </c>
      <c r="F33" s="58" t="s">
        <v>223</v>
      </c>
      <c r="G33" s="58"/>
      <c r="H33" s="58"/>
      <c r="I33" s="58"/>
      <c r="J33" s="58"/>
      <c r="K33" s="58" t="s">
        <v>131</v>
      </c>
      <c r="L33" s="58"/>
    </row>
    <row r="34" spans="1:12" ht="20.100000000000001" customHeight="1">
      <c r="A34" s="357"/>
      <c r="B34" s="58"/>
      <c r="C34" s="58"/>
      <c r="D34" s="58"/>
      <c r="E34" s="58"/>
      <c r="F34" s="101" t="s">
        <v>29</v>
      </c>
      <c r="G34" s="101" t="s">
        <v>86</v>
      </c>
      <c r="H34" s="101" t="s">
        <v>110</v>
      </c>
      <c r="I34" s="101" t="s">
        <v>112</v>
      </c>
      <c r="J34" s="58" t="s">
        <v>119</v>
      </c>
      <c r="K34" s="58"/>
      <c r="L34" s="58"/>
    </row>
    <row r="35" spans="1:12" ht="24" customHeight="1">
      <c r="A35" s="68"/>
      <c r="B35" s="68"/>
      <c r="C35" s="91"/>
      <c r="D35" s="91"/>
      <c r="E35" s="106"/>
      <c r="F35" s="106"/>
      <c r="G35" s="106"/>
      <c r="H35" s="106"/>
      <c r="I35" s="106"/>
      <c r="J35" s="106"/>
      <c r="K35" s="71"/>
      <c r="L35" s="81"/>
    </row>
    <row r="36" spans="1:12" ht="24" customHeight="1">
      <c r="A36" s="68"/>
      <c r="B36" s="68"/>
      <c r="C36" s="68"/>
      <c r="D36" s="68"/>
      <c r="E36" s="68"/>
      <c r="F36" s="68"/>
      <c r="G36" s="68"/>
      <c r="H36" s="68"/>
      <c r="I36" s="68"/>
      <c r="J36" s="68"/>
      <c r="K36" s="71"/>
      <c r="L36" s="81"/>
    </row>
    <row r="37" spans="1:12" ht="24" customHeight="1">
      <c r="A37" s="68"/>
      <c r="B37" s="68"/>
      <c r="C37" s="68"/>
      <c r="D37" s="68"/>
      <c r="E37" s="68"/>
      <c r="F37" s="68"/>
      <c r="G37" s="68"/>
      <c r="H37" s="68"/>
      <c r="I37" s="68"/>
      <c r="J37" s="68"/>
      <c r="K37" s="71"/>
      <c r="L37" s="81"/>
    </row>
    <row r="38" spans="1:12" ht="24" customHeight="1">
      <c r="A38" s="68"/>
      <c r="B38" s="68"/>
      <c r="C38" s="68"/>
      <c r="D38" s="68"/>
      <c r="E38" s="68"/>
      <c r="F38" s="68"/>
      <c r="G38" s="68"/>
      <c r="H38" s="68"/>
      <c r="I38" s="68"/>
      <c r="J38" s="68"/>
      <c r="K38" s="71"/>
      <c r="L38" s="81"/>
    </row>
    <row r="39" spans="1:12" ht="13.5" customHeight="1"/>
    <row r="40" spans="1:12">
      <c r="A40" s="55" t="s">
        <v>401</v>
      </c>
    </row>
    <row r="41" spans="1:12" ht="33.75" customHeight="1">
      <c r="A41" s="66" t="s">
        <v>19</v>
      </c>
      <c r="B41" s="58" t="s">
        <v>91</v>
      </c>
      <c r="C41" s="58" t="s">
        <v>96</v>
      </c>
      <c r="D41" s="58" t="s">
        <v>104</v>
      </c>
      <c r="E41" s="58" t="s">
        <v>34</v>
      </c>
      <c r="F41" s="58" t="s">
        <v>223</v>
      </c>
      <c r="G41" s="58"/>
      <c r="H41" s="58"/>
      <c r="I41" s="58"/>
      <c r="J41" s="58"/>
      <c r="K41" s="58" t="s">
        <v>131</v>
      </c>
      <c r="L41" s="58"/>
    </row>
    <row r="42" spans="1:12" ht="20.100000000000001" customHeight="1">
      <c r="A42" s="357"/>
      <c r="B42" s="58"/>
      <c r="C42" s="58"/>
      <c r="D42" s="58"/>
      <c r="E42" s="58"/>
      <c r="F42" s="101" t="s">
        <v>29</v>
      </c>
      <c r="G42" s="101" t="s">
        <v>86</v>
      </c>
      <c r="H42" s="101" t="s">
        <v>110</v>
      </c>
      <c r="I42" s="101" t="s">
        <v>112</v>
      </c>
      <c r="J42" s="58" t="s">
        <v>119</v>
      </c>
      <c r="K42" s="58"/>
      <c r="L42" s="58"/>
    </row>
    <row r="43" spans="1:12" ht="24" customHeight="1">
      <c r="A43" s="68"/>
      <c r="B43" s="68"/>
      <c r="C43" s="91"/>
      <c r="D43" s="91"/>
      <c r="E43" s="106"/>
      <c r="F43" s="106"/>
      <c r="G43" s="106"/>
      <c r="H43" s="106"/>
      <c r="I43" s="106"/>
      <c r="J43" s="106"/>
      <c r="K43" s="71"/>
      <c r="L43" s="81"/>
    </row>
    <row r="44" spans="1:12" ht="24" customHeight="1">
      <c r="A44" s="68"/>
      <c r="B44" s="68"/>
      <c r="C44" s="68"/>
      <c r="D44" s="68"/>
      <c r="E44" s="68"/>
      <c r="F44" s="68"/>
      <c r="G44" s="68"/>
      <c r="H44" s="68"/>
      <c r="I44" s="68"/>
      <c r="J44" s="68"/>
      <c r="K44" s="71"/>
      <c r="L44" s="81"/>
    </row>
    <row r="45" spans="1:12" ht="24" customHeight="1">
      <c r="A45" s="68"/>
      <c r="B45" s="68"/>
      <c r="C45" s="68"/>
      <c r="D45" s="68"/>
      <c r="E45" s="68"/>
      <c r="F45" s="68"/>
      <c r="G45" s="68"/>
      <c r="H45" s="68"/>
      <c r="I45" s="68"/>
      <c r="J45" s="68"/>
      <c r="K45" s="71"/>
      <c r="L45" s="81"/>
    </row>
    <row r="46" spans="1:12" ht="24" customHeight="1">
      <c r="A46" s="68"/>
      <c r="B46" s="68"/>
      <c r="C46" s="68"/>
      <c r="D46" s="68"/>
      <c r="E46" s="68"/>
      <c r="F46" s="68"/>
      <c r="G46" s="68"/>
      <c r="H46" s="68"/>
      <c r="I46" s="68"/>
      <c r="J46" s="68"/>
      <c r="K46" s="71"/>
      <c r="L46" s="81"/>
    </row>
    <row r="47" spans="1:12">
      <c r="A47" t="s">
        <v>12</v>
      </c>
    </row>
    <row r="48" spans="1:12">
      <c r="A48" t="s">
        <v>56</v>
      </c>
    </row>
    <row r="49" spans="1:12">
      <c r="A49" t="s">
        <v>378</v>
      </c>
    </row>
    <row r="50" spans="1:12">
      <c r="A50" t="s">
        <v>435</v>
      </c>
    </row>
    <row r="51" spans="1:12">
      <c r="A51" t="s">
        <v>142</v>
      </c>
    </row>
    <row r="53" spans="1:12">
      <c r="A53" t="s">
        <v>436</v>
      </c>
    </row>
    <row r="54" spans="1:12" ht="20.100000000000001" customHeight="1">
      <c r="A54" s="69" t="s">
        <v>63</v>
      </c>
      <c r="B54" s="79"/>
      <c r="C54" s="92" t="s">
        <v>78</v>
      </c>
      <c r="D54" s="97"/>
      <c r="E54" s="107"/>
      <c r="F54" s="92" t="s">
        <v>44</v>
      </c>
      <c r="G54" s="97"/>
      <c r="H54" s="101" t="s">
        <v>114</v>
      </c>
      <c r="I54" s="101"/>
      <c r="J54" s="97" t="s">
        <v>123</v>
      </c>
      <c r="K54" s="97"/>
      <c r="L54" s="107"/>
    </row>
    <row r="55" spans="1:12" ht="20.100000000000001" customHeight="1">
      <c r="A55" s="70"/>
      <c r="B55" s="80"/>
      <c r="C55" s="93"/>
      <c r="D55" s="98"/>
      <c r="E55" s="108"/>
      <c r="F55" s="93"/>
      <c r="G55" s="98"/>
      <c r="H55" s="101"/>
      <c r="I55" s="101"/>
      <c r="J55" s="98"/>
      <c r="K55" s="98"/>
      <c r="L55" s="108"/>
    </row>
    <row r="56" spans="1:12" ht="42" customHeight="1">
      <c r="A56" s="72" t="s">
        <v>53</v>
      </c>
      <c r="B56" s="82"/>
      <c r="C56" s="94" t="s">
        <v>41</v>
      </c>
      <c r="D56" s="99"/>
      <c r="E56" s="109"/>
      <c r="F56" s="111"/>
      <c r="G56" s="112" t="s">
        <v>101</v>
      </c>
      <c r="H56" s="116"/>
      <c r="I56" s="112" t="s">
        <v>101</v>
      </c>
      <c r="J56" s="111"/>
      <c r="K56" s="122"/>
      <c r="L56" s="124"/>
    </row>
    <row r="57" spans="1:12" ht="20.100000000000001" customHeight="1">
      <c r="A57" s="71"/>
      <c r="B57" s="81"/>
      <c r="C57" s="95"/>
      <c r="D57" s="100"/>
      <c r="E57" s="110"/>
      <c r="F57" s="95"/>
      <c r="G57" s="110"/>
      <c r="H57" s="95"/>
      <c r="I57" s="110"/>
      <c r="J57" s="95"/>
      <c r="K57" s="100"/>
      <c r="L57" s="110"/>
    </row>
    <row r="58" spans="1:12" ht="20.100000000000001" customHeight="1">
      <c r="A58" s="71"/>
      <c r="B58" s="81"/>
      <c r="C58" s="95"/>
      <c r="D58" s="100"/>
      <c r="E58" s="110"/>
      <c r="F58" s="95"/>
      <c r="G58" s="110"/>
      <c r="H58" s="95"/>
      <c r="I58" s="110"/>
      <c r="J58" s="95"/>
      <c r="K58" s="100"/>
      <c r="L58" s="110"/>
    </row>
    <row r="59" spans="1:12">
      <c r="A59" t="s">
        <v>2</v>
      </c>
    </row>
    <row r="61" spans="1:12">
      <c r="A61" t="s">
        <v>252</v>
      </c>
    </row>
    <row r="62" spans="1:12">
      <c r="A62" t="s">
        <v>71</v>
      </c>
    </row>
    <row r="63" spans="1:12">
      <c r="A63" s="73" t="s">
        <v>73</v>
      </c>
      <c r="B63" s="73"/>
      <c r="C63" s="73"/>
      <c r="D63" s="73"/>
      <c r="E63" s="73"/>
      <c r="F63" s="73"/>
      <c r="G63" s="73"/>
      <c r="H63" s="73"/>
      <c r="I63" s="73"/>
      <c r="J63" s="73"/>
      <c r="K63" s="73"/>
      <c r="L63" s="73"/>
    </row>
    <row r="64" spans="1:12">
      <c r="A64" s="73" t="s">
        <v>42</v>
      </c>
      <c r="B64" s="73"/>
      <c r="C64" s="73"/>
      <c r="D64" s="73" t="s">
        <v>16</v>
      </c>
      <c r="E64" s="73"/>
      <c r="F64" s="73"/>
      <c r="G64" s="73"/>
      <c r="H64" s="73"/>
      <c r="I64" s="73"/>
      <c r="J64" s="73"/>
      <c r="K64" s="73"/>
      <c r="L64" s="73"/>
    </row>
    <row r="65" spans="1:12">
      <c r="A65" s="73"/>
      <c r="B65" s="73"/>
      <c r="C65" s="73"/>
      <c r="D65" s="73"/>
      <c r="E65" s="73"/>
      <c r="F65" s="73"/>
      <c r="G65" s="73"/>
      <c r="H65" s="73"/>
      <c r="I65" s="73"/>
      <c r="J65" s="73"/>
      <c r="K65" s="73"/>
      <c r="L65" s="73"/>
    </row>
    <row r="66" spans="1:12">
      <c r="A66" s="73"/>
      <c r="B66" s="73"/>
      <c r="C66" s="73"/>
      <c r="D66" s="73" t="s">
        <v>106</v>
      </c>
      <c r="E66" s="73"/>
      <c r="F66" s="73"/>
      <c r="G66" s="73"/>
      <c r="H66" s="73"/>
      <c r="I66" s="73"/>
      <c r="J66" s="73"/>
      <c r="K66" s="73"/>
      <c r="L66" s="73"/>
    </row>
    <row r="67" spans="1:12">
      <c r="A67" s="73"/>
      <c r="B67" s="73"/>
      <c r="C67" s="73"/>
      <c r="D67" s="73"/>
      <c r="E67" s="73"/>
      <c r="F67" s="73"/>
      <c r="G67" s="73"/>
      <c r="H67" s="73"/>
      <c r="I67" s="73"/>
      <c r="J67" s="73"/>
      <c r="K67" s="73"/>
      <c r="L67" s="73"/>
    </row>
    <row r="68" spans="1:12">
      <c r="A68" s="73"/>
      <c r="B68" s="73"/>
      <c r="C68" s="73"/>
      <c r="D68" s="73" t="s">
        <v>108</v>
      </c>
      <c r="E68" s="73"/>
      <c r="F68" s="73"/>
      <c r="G68" s="73"/>
      <c r="H68" s="73"/>
      <c r="I68" s="73"/>
      <c r="J68" s="73"/>
      <c r="K68" s="73"/>
      <c r="L68" s="73"/>
    </row>
    <row r="70" spans="1:12">
      <c r="A70" t="s">
        <v>155</v>
      </c>
    </row>
    <row r="71" spans="1:12">
      <c r="A71" t="s">
        <v>85</v>
      </c>
    </row>
    <row r="72" spans="1:12">
      <c r="A72" t="s">
        <v>437</v>
      </c>
    </row>
    <row r="73" spans="1:12" ht="20.100000000000001" customHeight="1">
      <c r="A73" s="74" t="s">
        <v>439</v>
      </c>
      <c r="B73" s="83"/>
      <c r="C73" s="83"/>
      <c r="D73" s="83"/>
      <c r="E73" s="83"/>
      <c r="F73" s="74" t="s">
        <v>107</v>
      </c>
      <c r="G73" s="83"/>
      <c r="H73" s="83"/>
      <c r="I73" s="83"/>
      <c r="J73" s="83"/>
      <c r="K73" s="83"/>
      <c r="L73" s="113"/>
    </row>
    <row r="74" spans="1:12" ht="20.100000000000001" customHeight="1">
      <c r="A74" s="75" t="s">
        <v>65</v>
      </c>
      <c r="B74" s="84" t="s">
        <v>17</v>
      </c>
      <c r="C74" s="84"/>
      <c r="D74" s="84"/>
      <c r="E74" s="84"/>
      <c r="F74" s="75" t="s">
        <v>109</v>
      </c>
      <c r="G74" s="84"/>
      <c r="H74" s="84"/>
      <c r="I74" s="84"/>
      <c r="J74" s="84"/>
      <c r="K74" s="84"/>
      <c r="L74" s="114"/>
    </row>
    <row r="75" spans="1:12" ht="20.100000000000001" customHeight="1">
      <c r="A75" s="75" t="s">
        <v>10</v>
      </c>
      <c r="B75" s="84" t="s">
        <v>17</v>
      </c>
      <c r="C75" s="84"/>
      <c r="D75" s="84"/>
      <c r="E75" s="84"/>
      <c r="F75" s="75"/>
      <c r="G75" s="84"/>
      <c r="H75" s="84"/>
      <c r="I75" s="84"/>
      <c r="J75" s="84"/>
      <c r="K75" s="84"/>
      <c r="L75" s="114"/>
    </row>
    <row r="76" spans="1:12" ht="20.100000000000001" customHeight="1">
      <c r="A76" s="76"/>
      <c r="B76" s="85"/>
      <c r="C76" s="85"/>
      <c r="D76" s="85"/>
      <c r="E76" s="85"/>
      <c r="F76" s="76"/>
      <c r="G76" s="85"/>
      <c r="H76" s="85"/>
      <c r="I76" s="85"/>
      <c r="J76" s="85"/>
      <c r="K76" s="85"/>
      <c r="L76" s="115"/>
    </row>
    <row r="77" spans="1:12">
      <c r="A77" t="s">
        <v>46</v>
      </c>
    </row>
    <row r="79" spans="1:12">
      <c r="A79" t="s">
        <v>89</v>
      </c>
    </row>
    <row r="80" spans="1:12" ht="20.100000000000001" customHeight="1">
      <c r="A80" s="74" t="s">
        <v>37</v>
      </c>
      <c r="B80" s="83"/>
      <c r="C80" s="83"/>
      <c r="D80" s="83"/>
      <c r="E80" s="74" t="s">
        <v>3</v>
      </c>
      <c r="F80" s="83"/>
      <c r="G80" s="113"/>
      <c r="H80" s="74" t="s">
        <v>115</v>
      </c>
      <c r="I80" s="113"/>
      <c r="J80" s="83" t="s">
        <v>125</v>
      </c>
      <c r="K80" s="83"/>
      <c r="L80" s="113"/>
    </row>
    <row r="81" spans="1:12" ht="20.100000000000001" customHeight="1">
      <c r="A81" s="75"/>
      <c r="B81" s="84"/>
      <c r="C81" s="84"/>
      <c r="D81" s="84"/>
      <c r="E81" s="75"/>
      <c r="F81" s="84"/>
      <c r="G81" s="114"/>
      <c r="H81" s="75"/>
      <c r="I81" s="114"/>
      <c r="J81" s="84" t="s">
        <v>4</v>
      </c>
      <c r="K81" s="84"/>
      <c r="L81" s="114"/>
    </row>
    <row r="82" spans="1:12" ht="20.100000000000001" customHeight="1">
      <c r="A82" s="75"/>
      <c r="B82" s="84"/>
      <c r="C82" s="84"/>
      <c r="D82" s="84"/>
      <c r="E82" s="75"/>
      <c r="F82" s="84"/>
      <c r="G82" s="114"/>
      <c r="H82" s="75" t="s">
        <v>118</v>
      </c>
      <c r="I82" s="114"/>
      <c r="J82" s="84" t="s">
        <v>126</v>
      </c>
      <c r="K82" s="84"/>
      <c r="L82" s="114"/>
    </row>
    <row r="83" spans="1:12" ht="20.100000000000001" customHeight="1">
      <c r="A83" s="76"/>
      <c r="B83" s="85"/>
      <c r="C83" s="85"/>
      <c r="D83" s="85"/>
      <c r="E83" s="76"/>
      <c r="F83" s="85"/>
      <c r="G83" s="115"/>
      <c r="H83" s="76"/>
      <c r="I83" s="115"/>
      <c r="J83" s="85"/>
      <c r="K83" s="85"/>
      <c r="L83" s="115"/>
    </row>
  </sheetData>
  <mergeCells count="62">
    <mergeCell ref="A3:L3"/>
    <mergeCell ref="B7:C7"/>
    <mergeCell ref="E7:I7"/>
    <mergeCell ref="F33:J33"/>
    <mergeCell ref="F41:J41"/>
    <mergeCell ref="C56:E56"/>
    <mergeCell ref="A73:E73"/>
    <mergeCell ref="F73:L73"/>
    <mergeCell ref="A80:D80"/>
    <mergeCell ref="E80:G80"/>
    <mergeCell ref="H80:I80"/>
    <mergeCell ref="J80:L80"/>
    <mergeCell ref="J7:J8"/>
    <mergeCell ref="K7:K8"/>
    <mergeCell ref="L7:L8"/>
    <mergeCell ref="A10:A11"/>
    <mergeCell ref="B10:B11"/>
    <mergeCell ref="J10:J11"/>
    <mergeCell ref="K10:K11"/>
    <mergeCell ref="L10:L11"/>
    <mergeCell ref="A12:A13"/>
    <mergeCell ref="B12:B13"/>
    <mergeCell ref="J12:J13"/>
    <mergeCell ref="K12:K13"/>
    <mergeCell ref="L12:L13"/>
    <mergeCell ref="A14:A15"/>
    <mergeCell ref="B14:B15"/>
    <mergeCell ref="J14:J15"/>
    <mergeCell ref="K14:K15"/>
    <mergeCell ref="L14:L15"/>
    <mergeCell ref="A16:A17"/>
    <mergeCell ref="B16:B17"/>
    <mergeCell ref="J16:J17"/>
    <mergeCell ref="K16:K17"/>
    <mergeCell ref="L16:L17"/>
    <mergeCell ref="A18:A19"/>
    <mergeCell ref="B18:B19"/>
    <mergeCell ref="J18:J19"/>
    <mergeCell ref="K18:K19"/>
    <mergeCell ref="L18:L19"/>
    <mergeCell ref="A20:A21"/>
    <mergeCell ref="B20:B21"/>
    <mergeCell ref="J20:J21"/>
    <mergeCell ref="K20:K21"/>
    <mergeCell ref="L20:L21"/>
    <mergeCell ref="A33:A34"/>
    <mergeCell ref="B33:B34"/>
    <mergeCell ref="C33:C34"/>
    <mergeCell ref="D33:D34"/>
    <mergeCell ref="E33:E34"/>
    <mergeCell ref="K33:L34"/>
    <mergeCell ref="A41:A42"/>
    <mergeCell ref="B41:B42"/>
    <mergeCell ref="C41:C42"/>
    <mergeCell ref="D41:D42"/>
    <mergeCell ref="E41:E42"/>
    <mergeCell ref="K41:L42"/>
    <mergeCell ref="A54:B55"/>
    <mergeCell ref="C54:E55"/>
    <mergeCell ref="F54:G55"/>
    <mergeCell ref="H54:I55"/>
    <mergeCell ref="J54:L55"/>
  </mergeCells>
  <phoneticPr fontId="5"/>
  <printOptions horizontalCentered="1"/>
  <pageMargins left="0.51181102362204722" right="0.51181102362204722" top="0.74803149606299213" bottom="0.74803149606299213" header="0.31496062992125984" footer="0.31496062992125984"/>
  <pageSetup paperSize="9" fitToWidth="1" fitToHeight="0" orientation="landscape" usePrinterDefaults="1" blackAndWhite="1" r:id="rId1"/>
  <rowBreaks count="2" manualBreakCount="2">
    <brk id="30" max="11" man="1"/>
    <brk id="52"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V110"/>
  <sheetViews>
    <sheetView showGridLines="0" topLeftCell="A22" zoomScaleSheetLayoutView="100" workbookViewId="0">
      <selection activeCell="D34" sqref="D34"/>
    </sheetView>
  </sheetViews>
  <sheetFormatPr defaultRowHeight="13.5"/>
  <cols>
    <col min="1" max="1" width="33.25" style="125" customWidth="1"/>
    <col min="2" max="4" width="12.375" style="125" customWidth="1"/>
    <col min="5" max="5" width="40.625" style="125" customWidth="1"/>
    <col min="6" max="256" width="9" style="125" customWidth="1"/>
    <col min="257" max="16384" width="9" customWidth="1"/>
  </cols>
  <sheetData>
    <row r="1" spans="1:5" ht="14.25">
      <c r="A1" s="379"/>
      <c r="B1" s="234"/>
      <c r="C1" s="234"/>
      <c r="D1" s="234"/>
      <c r="E1" s="234"/>
    </row>
    <row r="3" spans="1:5">
      <c r="A3" s="125" t="s">
        <v>442</v>
      </c>
      <c r="E3" s="167"/>
    </row>
    <row r="4" spans="1:5">
      <c r="E4" s="168" t="str">
        <f>別紙7_1!L5</f>
        <v>（へき地医療拠点病院名　　　　　　　　        ）</v>
      </c>
    </row>
    <row r="5" spans="1:5">
      <c r="A5" s="125" t="s">
        <v>135</v>
      </c>
    </row>
    <row r="6" spans="1:5" ht="66" customHeight="1">
      <c r="A6" s="126" t="s">
        <v>136</v>
      </c>
      <c r="B6" s="146" t="s">
        <v>306</v>
      </c>
      <c r="C6" s="158" t="s">
        <v>143</v>
      </c>
      <c r="D6" s="158" t="s">
        <v>232</v>
      </c>
      <c r="E6" s="169" t="s">
        <v>231</v>
      </c>
    </row>
    <row r="7" spans="1:5" ht="17.100000000000001" customHeight="1">
      <c r="A7" s="127" t="s">
        <v>137</v>
      </c>
      <c r="B7" s="147" t="s">
        <v>229</v>
      </c>
      <c r="C7" s="147" t="s">
        <v>229</v>
      </c>
      <c r="D7" s="147" t="s">
        <v>229</v>
      </c>
      <c r="E7" s="170"/>
    </row>
    <row r="8" spans="1:5" ht="17.100000000000001" customHeight="1">
      <c r="A8" s="128" t="s">
        <v>138</v>
      </c>
      <c r="B8" s="148"/>
      <c r="C8" s="147"/>
      <c r="D8" s="147"/>
      <c r="E8" s="171"/>
    </row>
    <row r="9" spans="1:5" ht="17.100000000000001" customHeight="1">
      <c r="A9" s="128" t="s">
        <v>139</v>
      </c>
      <c r="B9" s="148"/>
      <c r="C9" s="147"/>
      <c r="D9" s="147"/>
      <c r="E9" s="171"/>
    </row>
    <row r="10" spans="1:5" ht="17.100000000000001" customHeight="1">
      <c r="A10" s="128" t="s">
        <v>141</v>
      </c>
      <c r="B10" s="148"/>
      <c r="C10" s="147"/>
      <c r="D10" s="147"/>
      <c r="E10" s="171"/>
    </row>
    <row r="11" spans="1:5" ht="17.100000000000001" customHeight="1">
      <c r="A11" s="128" t="s">
        <v>144</v>
      </c>
      <c r="B11" s="148"/>
      <c r="C11" s="147"/>
      <c r="D11" s="147"/>
      <c r="E11" s="171"/>
    </row>
    <row r="12" spans="1:5" ht="17.100000000000001" customHeight="1">
      <c r="A12" s="128" t="s">
        <v>145</v>
      </c>
      <c r="B12" s="148"/>
      <c r="C12" s="147"/>
      <c r="D12" s="147"/>
      <c r="E12" s="171"/>
    </row>
    <row r="13" spans="1:5" ht="17.100000000000001" customHeight="1">
      <c r="A13" s="128" t="s">
        <v>147</v>
      </c>
      <c r="B13" s="148"/>
      <c r="C13" s="147"/>
      <c r="D13" s="147"/>
      <c r="E13" s="171"/>
    </row>
    <row r="14" spans="1:5" ht="17.100000000000001" customHeight="1">
      <c r="A14" s="128" t="s">
        <v>149</v>
      </c>
      <c r="B14" s="148"/>
      <c r="C14" s="147"/>
      <c r="D14" s="147"/>
      <c r="E14" s="171"/>
    </row>
    <row r="15" spans="1:5" ht="17.100000000000001" customHeight="1">
      <c r="A15" s="128" t="s">
        <v>141</v>
      </c>
      <c r="B15" s="148"/>
      <c r="C15" s="147"/>
      <c r="D15" s="147"/>
      <c r="E15" s="171"/>
    </row>
    <row r="16" spans="1:5" ht="17.100000000000001" customHeight="1">
      <c r="A16" s="128" t="s">
        <v>144</v>
      </c>
      <c r="B16" s="148"/>
      <c r="C16" s="147"/>
      <c r="D16" s="147"/>
      <c r="E16" s="171"/>
    </row>
    <row r="17" spans="1:5" ht="17.100000000000001" customHeight="1">
      <c r="A17" s="128" t="s">
        <v>145</v>
      </c>
      <c r="B17" s="148"/>
      <c r="C17" s="147"/>
      <c r="D17" s="147"/>
      <c r="E17" s="171"/>
    </row>
    <row r="18" spans="1:5" ht="17.100000000000001" customHeight="1">
      <c r="A18" s="128" t="s">
        <v>147</v>
      </c>
      <c r="B18" s="148"/>
      <c r="C18" s="147"/>
      <c r="D18" s="147"/>
      <c r="E18" s="171"/>
    </row>
    <row r="19" spans="1:5" ht="17.100000000000001" customHeight="1">
      <c r="A19" s="128" t="s">
        <v>150</v>
      </c>
      <c r="B19" s="148"/>
      <c r="C19" s="147"/>
      <c r="D19" s="147"/>
      <c r="E19" s="171"/>
    </row>
    <row r="20" spans="1:5" ht="17.100000000000001" customHeight="1">
      <c r="A20" s="128" t="s">
        <v>151</v>
      </c>
      <c r="B20" s="148"/>
      <c r="C20" s="147"/>
      <c r="D20" s="147"/>
      <c r="E20" s="171"/>
    </row>
    <row r="21" spans="1:5" ht="17.100000000000001" customHeight="1">
      <c r="A21" s="128" t="s">
        <v>130</v>
      </c>
      <c r="B21" s="148"/>
      <c r="C21" s="147"/>
      <c r="D21" s="147"/>
      <c r="E21" s="171"/>
    </row>
    <row r="22" spans="1:5" ht="46.5" customHeight="1">
      <c r="A22" s="130" t="s">
        <v>491</v>
      </c>
      <c r="B22" s="148"/>
      <c r="C22" s="147"/>
      <c r="D22" s="147"/>
      <c r="E22" s="171"/>
    </row>
    <row r="23" spans="1:5" ht="27">
      <c r="A23" s="130" t="s">
        <v>479</v>
      </c>
      <c r="B23" s="148"/>
      <c r="C23" s="147"/>
      <c r="D23" s="147"/>
      <c r="E23" s="171"/>
    </row>
    <row r="24" spans="1:5">
      <c r="A24" s="131" t="s">
        <v>157</v>
      </c>
      <c r="B24" s="148"/>
      <c r="C24" s="147"/>
      <c r="D24" s="147"/>
      <c r="E24" s="171"/>
    </row>
    <row r="25" spans="1:5">
      <c r="A25" s="131" t="s">
        <v>159</v>
      </c>
      <c r="B25" s="148"/>
      <c r="C25" s="147"/>
      <c r="D25" s="147"/>
      <c r="E25" s="171"/>
    </row>
    <row r="26" spans="1:5">
      <c r="A26" s="131" t="s">
        <v>278</v>
      </c>
      <c r="B26" s="148"/>
      <c r="C26" s="147"/>
      <c r="D26" s="147"/>
      <c r="E26" s="171"/>
    </row>
    <row r="27" spans="1:5">
      <c r="A27" s="132" t="s">
        <v>93</v>
      </c>
      <c r="B27" s="148"/>
      <c r="C27" s="147"/>
      <c r="D27" s="147"/>
      <c r="E27" s="171"/>
    </row>
    <row r="28" spans="1:5" ht="39" customHeight="1">
      <c r="A28" s="131" t="s">
        <v>409</v>
      </c>
      <c r="B28" s="148"/>
      <c r="C28" s="147"/>
      <c r="D28" s="147"/>
      <c r="E28" s="171"/>
    </row>
    <row r="29" spans="1:5" ht="17.100000000000001" customHeight="1">
      <c r="A29" s="128" t="s">
        <v>164</v>
      </c>
      <c r="B29" s="148"/>
      <c r="C29" s="147"/>
      <c r="D29" s="147"/>
      <c r="E29" s="171"/>
    </row>
    <row r="30" spans="1:5" ht="17.100000000000001" customHeight="1">
      <c r="A30" s="128" t="s">
        <v>141</v>
      </c>
      <c r="B30" s="148"/>
      <c r="C30" s="147"/>
      <c r="D30" s="147"/>
      <c r="E30" s="171"/>
    </row>
    <row r="31" spans="1:5" ht="17.100000000000001" customHeight="1">
      <c r="A31" s="128" t="s">
        <v>144</v>
      </c>
      <c r="B31" s="148"/>
      <c r="C31" s="147"/>
      <c r="D31" s="147"/>
      <c r="E31" s="171"/>
    </row>
    <row r="32" spans="1:5" ht="17.100000000000001" customHeight="1">
      <c r="A32" s="128" t="s">
        <v>145</v>
      </c>
      <c r="B32" s="148"/>
      <c r="C32" s="147"/>
      <c r="D32" s="147"/>
      <c r="E32" s="171"/>
    </row>
    <row r="33" spans="1:5" ht="17.100000000000001" customHeight="1">
      <c r="A33" s="128" t="s">
        <v>147</v>
      </c>
      <c r="B33" s="148"/>
      <c r="C33" s="147"/>
      <c r="D33" s="147"/>
      <c r="E33" s="171"/>
    </row>
    <row r="34" spans="1:5" ht="37.5" customHeight="1">
      <c r="A34" s="132" t="s">
        <v>488</v>
      </c>
      <c r="B34" s="148"/>
      <c r="C34" s="147"/>
      <c r="D34" s="147"/>
      <c r="E34" s="171"/>
    </row>
    <row r="35" spans="1:5" ht="17.100000000000001" customHeight="1">
      <c r="A35" s="128" t="s">
        <v>167</v>
      </c>
      <c r="B35" s="148"/>
      <c r="C35" s="147"/>
      <c r="D35" s="147"/>
      <c r="E35" s="171"/>
    </row>
    <row r="36" spans="1:5" ht="17.100000000000001" customHeight="1">
      <c r="A36" s="133" t="s">
        <v>443</v>
      </c>
      <c r="B36" s="148"/>
      <c r="C36" s="147"/>
      <c r="D36" s="147"/>
      <c r="E36" s="171"/>
    </row>
    <row r="37" spans="1:5" ht="17.100000000000001" customHeight="1">
      <c r="A37" s="128" t="s">
        <v>169</v>
      </c>
      <c r="B37" s="148"/>
      <c r="C37" s="147"/>
      <c r="D37" s="147"/>
      <c r="E37" s="171"/>
    </row>
    <row r="38" spans="1:5" ht="17.100000000000001" customHeight="1">
      <c r="A38" s="126" t="s">
        <v>171</v>
      </c>
      <c r="B38" s="149">
        <f>SUM(B8:B37)</f>
        <v>0</v>
      </c>
      <c r="C38" s="149">
        <f>別紙7_3!M5</f>
        <v>0</v>
      </c>
      <c r="D38" s="149">
        <f>MIN(B38,C38)</f>
        <v>0</v>
      </c>
      <c r="E38" s="172"/>
    </row>
    <row r="39" spans="1:5" ht="17.100000000000001" customHeight="1">
      <c r="A39" s="134" t="s">
        <v>174</v>
      </c>
      <c r="B39" s="147"/>
      <c r="C39" s="147"/>
      <c r="D39" s="147"/>
      <c r="E39" s="170"/>
    </row>
    <row r="40" spans="1:5" ht="17.100000000000001" customHeight="1">
      <c r="A40" s="133" t="s">
        <v>175</v>
      </c>
      <c r="B40" s="148"/>
      <c r="C40" s="147"/>
      <c r="D40" s="147"/>
      <c r="E40" s="171"/>
    </row>
    <row r="41" spans="1:5" ht="17.100000000000001" customHeight="1">
      <c r="A41" s="126" t="s">
        <v>171</v>
      </c>
      <c r="B41" s="149">
        <f>SUM(B39:B40)</f>
        <v>0</v>
      </c>
      <c r="C41" s="149" t="str">
        <f>別紙7_3!M17</f>
        <v/>
      </c>
      <c r="D41" s="149">
        <f>MIN(B41,C41)</f>
        <v>0</v>
      </c>
      <c r="E41" s="172"/>
    </row>
    <row r="42" spans="1:5" ht="17.100000000000001" customHeight="1">
      <c r="A42" s="134" t="s">
        <v>140</v>
      </c>
      <c r="B42" s="147"/>
      <c r="C42" s="147"/>
      <c r="D42" s="147"/>
      <c r="E42" s="170"/>
    </row>
    <row r="43" spans="1:5">
      <c r="A43" s="128" t="s">
        <v>151</v>
      </c>
      <c r="B43" s="148"/>
      <c r="C43" s="147"/>
      <c r="D43" s="147"/>
      <c r="E43" s="173"/>
    </row>
    <row r="44" spans="1:5">
      <c r="A44" s="128" t="s">
        <v>176</v>
      </c>
      <c r="B44" s="148"/>
      <c r="C44" s="147"/>
      <c r="D44" s="147"/>
      <c r="E44" s="173"/>
    </row>
    <row r="45" spans="1:5">
      <c r="A45" s="128" t="s">
        <v>177</v>
      </c>
      <c r="B45" s="148"/>
      <c r="C45" s="147"/>
      <c r="D45" s="147"/>
      <c r="E45" s="173"/>
    </row>
    <row r="46" spans="1:5">
      <c r="A46" s="128" t="s">
        <v>159</v>
      </c>
      <c r="B46" s="148"/>
      <c r="C46" s="147"/>
      <c r="D46" s="147"/>
      <c r="E46" s="173"/>
    </row>
    <row r="47" spans="1:5" ht="17.100000000000001" customHeight="1">
      <c r="A47" s="126" t="s">
        <v>171</v>
      </c>
      <c r="B47" s="149">
        <f>SUM(B43:B46)</f>
        <v>0</v>
      </c>
      <c r="C47" s="149" t="str">
        <f>別紙7_3!M23</f>
        <v/>
      </c>
      <c r="D47" s="149">
        <f>MIN(B47,C47)</f>
        <v>0</v>
      </c>
      <c r="E47" s="172"/>
    </row>
    <row r="48" spans="1:5" ht="17.100000000000001" customHeight="1">
      <c r="A48" s="135" t="s">
        <v>178</v>
      </c>
      <c r="B48" s="150"/>
      <c r="C48" s="150"/>
      <c r="D48" s="150"/>
      <c r="E48" s="174"/>
    </row>
    <row r="49" spans="1:5" ht="26.25" customHeight="1">
      <c r="A49" s="132" t="s">
        <v>179</v>
      </c>
      <c r="B49" s="148"/>
      <c r="C49" s="147"/>
      <c r="D49" s="147"/>
      <c r="E49" s="171"/>
    </row>
    <row r="50" spans="1:5">
      <c r="A50" s="132" t="s">
        <v>180</v>
      </c>
      <c r="B50" s="148"/>
      <c r="C50" s="147"/>
      <c r="D50" s="147"/>
      <c r="E50" s="171"/>
    </row>
    <row r="51" spans="1:5" ht="17.100000000000001" customHeight="1">
      <c r="A51" s="128" t="s">
        <v>181</v>
      </c>
      <c r="B51" s="148"/>
      <c r="C51" s="147"/>
      <c r="D51" s="147"/>
      <c r="E51" s="171"/>
    </row>
    <row r="52" spans="1:5" ht="17.100000000000001" customHeight="1">
      <c r="A52" s="126" t="s">
        <v>171</v>
      </c>
      <c r="B52" s="149">
        <f>SUM(B49:B51)</f>
        <v>0</v>
      </c>
      <c r="C52" s="149">
        <f>別紙7_3!M25</f>
        <v>0</v>
      </c>
      <c r="D52" s="149">
        <f>MIN(B52,C52)</f>
        <v>0</v>
      </c>
      <c r="E52" s="172"/>
    </row>
    <row r="53" spans="1:5" ht="17.100000000000001" customHeight="1">
      <c r="A53" s="136" t="s">
        <v>189</v>
      </c>
      <c r="B53" s="150"/>
      <c r="C53" s="150"/>
      <c r="D53" s="150"/>
      <c r="E53" s="174"/>
    </row>
    <row r="54" spans="1:5" ht="30" customHeight="1">
      <c r="A54" s="131" t="s">
        <v>184</v>
      </c>
      <c r="B54" s="148"/>
      <c r="C54" s="147"/>
      <c r="D54" s="147"/>
      <c r="E54" s="171"/>
    </row>
    <row r="55" spans="1:5">
      <c r="A55" s="132" t="s">
        <v>185</v>
      </c>
      <c r="B55" s="148"/>
      <c r="C55" s="147"/>
      <c r="D55" s="147"/>
      <c r="E55" s="171"/>
    </row>
    <row r="56" spans="1:5" ht="17.100000000000001" customHeight="1">
      <c r="A56" s="128" t="s">
        <v>177</v>
      </c>
      <c r="B56" s="148"/>
      <c r="C56" s="147"/>
      <c r="D56" s="147"/>
      <c r="E56" s="171"/>
    </row>
    <row r="57" spans="1:5" ht="17.100000000000001" customHeight="1">
      <c r="A57" s="128" t="s">
        <v>186</v>
      </c>
      <c r="B57" s="148"/>
      <c r="C57" s="147"/>
      <c r="D57" s="147"/>
      <c r="E57" s="171"/>
    </row>
    <row r="58" spans="1:5" ht="17.100000000000001" customHeight="1">
      <c r="A58" s="128" t="s">
        <v>77</v>
      </c>
      <c r="B58" s="148"/>
      <c r="C58" s="147"/>
      <c r="D58" s="147"/>
      <c r="E58" s="171"/>
    </row>
    <row r="59" spans="1:5">
      <c r="A59" s="128" t="s">
        <v>188</v>
      </c>
      <c r="B59" s="148"/>
      <c r="C59" s="147"/>
      <c r="D59" s="147"/>
      <c r="E59" s="171"/>
    </row>
    <row r="60" spans="1:5" ht="57.75" customHeight="1">
      <c r="A60" s="132" t="s">
        <v>190</v>
      </c>
      <c r="B60" s="148"/>
      <c r="C60" s="147"/>
      <c r="D60" s="147"/>
      <c r="E60" s="171"/>
    </row>
    <row r="61" spans="1:5" ht="17.100000000000001" customHeight="1">
      <c r="A61" s="126" t="s">
        <v>171</v>
      </c>
      <c r="B61" s="149">
        <f>SUM(B54:B60)</f>
        <v>0</v>
      </c>
      <c r="C61" s="149">
        <f>別紙7_3!M27</f>
        <v>0</v>
      </c>
      <c r="D61" s="149">
        <f>MIN(B61,C61)</f>
        <v>0</v>
      </c>
      <c r="E61" s="172"/>
    </row>
    <row r="62" spans="1:5" ht="27">
      <c r="A62" s="380" t="s">
        <v>191</v>
      </c>
      <c r="B62" s="147"/>
      <c r="C62" s="147"/>
      <c r="D62" s="147"/>
      <c r="E62" s="170"/>
    </row>
    <row r="63" spans="1:5" ht="17.100000000000001" customHeight="1">
      <c r="A63" s="128" t="s">
        <v>138</v>
      </c>
      <c r="B63" s="148"/>
      <c r="C63" s="147"/>
      <c r="D63" s="147"/>
      <c r="E63" s="171"/>
    </row>
    <row r="64" spans="1:5" ht="17.100000000000001" customHeight="1">
      <c r="A64" s="128" t="s">
        <v>139</v>
      </c>
      <c r="B64" s="148"/>
      <c r="C64" s="147"/>
      <c r="D64" s="147"/>
      <c r="E64" s="171"/>
    </row>
    <row r="65" spans="1:5" ht="17.100000000000001" customHeight="1">
      <c r="A65" s="128" t="s">
        <v>149</v>
      </c>
      <c r="B65" s="148"/>
      <c r="C65" s="147"/>
      <c r="D65" s="147"/>
      <c r="E65" s="171"/>
    </row>
    <row r="66" spans="1:5" ht="17.100000000000001" customHeight="1">
      <c r="A66" s="128" t="s">
        <v>150</v>
      </c>
      <c r="B66" s="148"/>
      <c r="C66" s="147"/>
      <c r="D66" s="147"/>
      <c r="E66" s="171"/>
    </row>
    <row r="67" spans="1:5" ht="17.100000000000001" customHeight="1">
      <c r="A67" s="128" t="s">
        <v>176</v>
      </c>
      <c r="B67" s="148"/>
      <c r="C67" s="147"/>
      <c r="D67" s="147"/>
      <c r="E67" s="171"/>
    </row>
    <row r="68" spans="1:5" ht="17.100000000000001" customHeight="1">
      <c r="A68" s="128" t="s">
        <v>177</v>
      </c>
      <c r="B68" s="148"/>
      <c r="C68" s="147"/>
      <c r="D68" s="147"/>
      <c r="E68" s="171"/>
    </row>
    <row r="69" spans="1:5" ht="17.100000000000001" customHeight="1">
      <c r="A69" s="128" t="s">
        <v>159</v>
      </c>
      <c r="B69" s="148"/>
      <c r="C69" s="147"/>
      <c r="D69" s="147"/>
      <c r="E69" s="171"/>
    </row>
    <row r="70" spans="1:5" ht="17.100000000000001" customHeight="1">
      <c r="A70" s="128" t="s">
        <v>76</v>
      </c>
      <c r="B70" s="148"/>
      <c r="C70" s="147"/>
      <c r="D70" s="147"/>
      <c r="E70" s="171"/>
    </row>
    <row r="71" spans="1:5" ht="17.100000000000001" customHeight="1">
      <c r="A71" s="128" t="s">
        <v>186</v>
      </c>
      <c r="B71" s="148"/>
      <c r="C71" s="147"/>
      <c r="D71" s="147"/>
      <c r="E71" s="171"/>
    </row>
    <row r="72" spans="1:5" ht="17.100000000000001" customHeight="1">
      <c r="A72" s="128" t="s">
        <v>164</v>
      </c>
      <c r="B72" s="148"/>
      <c r="C72" s="147"/>
      <c r="D72" s="147"/>
      <c r="E72" s="171"/>
    </row>
    <row r="73" spans="1:5" ht="17.100000000000001" customHeight="1">
      <c r="A73" s="126" t="s">
        <v>171</v>
      </c>
      <c r="B73" s="149">
        <f>SUM(B63:B72)</f>
        <v>0</v>
      </c>
      <c r="C73" s="149" t="str">
        <f>別紙7_3!M34</f>
        <v/>
      </c>
      <c r="D73" s="149">
        <f>MIN(B73,C73)</f>
        <v>0</v>
      </c>
      <c r="E73" s="172"/>
    </row>
    <row r="74" spans="1:5" ht="17.100000000000001" customHeight="1">
      <c r="A74" s="137" t="s">
        <v>192</v>
      </c>
      <c r="B74" s="151">
        <f>SUM(B38,B41,B47,B52,B61,B73,)</f>
        <v>0</v>
      </c>
      <c r="C74" s="151">
        <f>SUM(C38,C41,C47,C52,C61,C73,)</f>
        <v>0</v>
      </c>
      <c r="D74" s="151">
        <f>SUM(D38,D41,D47,D52,D61,D73,)</f>
        <v>0</v>
      </c>
      <c r="E74" s="175"/>
    </row>
    <row r="75" spans="1:5" ht="17.100000000000001" customHeight="1">
      <c r="A75" s="138" t="s">
        <v>193</v>
      </c>
      <c r="B75" s="152"/>
      <c r="C75" s="150"/>
      <c r="D75" s="150"/>
      <c r="E75" s="176"/>
    </row>
    <row r="76" spans="1:5" ht="17.100000000000001" customHeight="1">
      <c r="A76" s="139"/>
      <c r="B76" s="153"/>
      <c r="C76" s="154"/>
      <c r="D76" s="154"/>
      <c r="E76" s="177"/>
    </row>
    <row r="77" spans="1:5" ht="17.100000000000001" customHeight="1">
      <c r="A77" s="137" t="s">
        <v>192</v>
      </c>
      <c r="B77" s="149">
        <f>SUM(B76)</f>
        <v>0</v>
      </c>
      <c r="C77" s="149"/>
      <c r="D77" s="149"/>
      <c r="E77" s="172"/>
    </row>
    <row r="78" spans="1:5" ht="17.100000000000001" customHeight="1">
      <c r="A78" s="137" t="s">
        <v>195</v>
      </c>
      <c r="B78" s="154">
        <f>SUM(B74,B77)</f>
        <v>0</v>
      </c>
      <c r="C78" s="154"/>
      <c r="D78" s="154"/>
      <c r="E78" s="175"/>
    </row>
    <row r="79" spans="1:5" ht="17.100000000000001" customHeight="1">
      <c r="A79" s="140"/>
      <c r="B79" s="155"/>
      <c r="C79" s="155"/>
      <c r="D79" s="155"/>
      <c r="E79" s="167"/>
    </row>
    <row r="80" spans="1:5" ht="17.100000000000001" customHeight="1">
      <c r="A80" s="141" t="s">
        <v>197</v>
      </c>
      <c r="B80" s="155"/>
      <c r="C80" s="155"/>
      <c r="D80" s="155"/>
      <c r="E80" s="155"/>
    </row>
    <row r="81" spans="1:5" ht="17.100000000000001" customHeight="1">
      <c r="A81" s="142" t="s">
        <v>136</v>
      </c>
      <c r="B81" s="156" t="s">
        <v>162</v>
      </c>
      <c r="C81" s="159" t="s">
        <v>231</v>
      </c>
      <c r="D81" s="163"/>
      <c r="E81" s="178"/>
    </row>
    <row r="82" spans="1:5" ht="17.100000000000001" customHeight="1">
      <c r="A82" s="142"/>
      <c r="B82" s="150" t="s">
        <v>229</v>
      </c>
      <c r="C82" s="160"/>
      <c r="D82" s="164"/>
      <c r="E82" s="179"/>
    </row>
    <row r="83" spans="1:5" ht="17.100000000000001" customHeight="1">
      <c r="A83" s="143" t="s">
        <v>70</v>
      </c>
      <c r="B83" s="153"/>
      <c r="C83" s="161"/>
      <c r="D83" s="165"/>
      <c r="E83" s="180"/>
    </row>
    <row r="84" spans="1:5" ht="17.100000000000001" customHeight="1">
      <c r="A84" s="144" t="s">
        <v>198</v>
      </c>
      <c r="B84" s="157"/>
      <c r="C84" s="161"/>
      <c r="D84" s="165"/>
      <c r="E84" s="180"/>
    </row>
    <row r="85" spans="1:5" ht="17.100000000000001" customHeight="1">
      <c r="A85" s="145" t="s">
        <v>192</v>
      </c>
      <c r="B85" s="154">
        <f>SUM(B83:B84)</f>
        <v>0</v>
      </c>
      <c r="C85" s="162"/>
      <c r="D85" s="166"/>
      <c r="E85" s="181"/>
    </row>
    <row r="86" spans="1:5" ht="17.100000000000001" customHeight="1">
      <c r="A86" s="140"/>
      <c r="B86" s="155"/>
      <c r="C86" s="155"/>
      <c r="D86" s="155"/>
      <c r="E86" s="167"/>
    </row>
    <row r="87" spans="1:5">
      <c r="A87" s="125" t="s">
        <v>199</v>
      </c>
    </row>
    <row r="88" spans="1:5">
      <c r="A88" s="125" t="s">
        <v>444</v>
      </c>
    </row>
    <row r="89" spans="1:5">
      <c r="A89" s="125" t="s">
        <v>201</v>
      </c>
    </row>
    <row r="90" spans="1:5">
      <c r="A90" s="125" t="s">
        <v>295</v>
      </c>
    </row>
    <row r="91" spans="1:5">
      <c r="A91" s="125" t="s">
        <v>204</v>
      </c>
    </row>
    <row r="92" spans="1:5">
      <c r="A92" s="125" t="s">
        <v>445</v>
      </c>
    </row>
    <row r="93" spans="1:5">
      <c r="A93" s="125" t="s">
        <v>207</v>
      </c>
    </row>
    <row r="94" spans="1:5">
      <c r="A94" s="125" t="s">
        <v>446</v>
      </c>
    </row>
    <row r="95" spans="1:5">
      <c r="A95" s="125" t="s">
        <v>212</v>
      </c>
    </row>
    <row r="97" spans="1:1">
      <c r="A97" s="125" t="s">
        <v>257</v>
      </c>
    </row>
    <row r="98" spans="1:1">
      <c r="A98" s="125" t="s">
        <v>215</v>
      </c>
    </row>
    <row r="99" spans="1:1">
      <c r="A99" s="125" t="s">
        <v>217</v>
      </c>
    </row>
    <row r="100" spans="1:1">
      <c r="A100" s="125" t="s">
        <v>447</v>
      </c>
    </row>
    <row r="101" spans="1:1">
      <c r="A101" s="125" t="s">
        <v>255</v>
      </c>
    </row>
    <row r="102" spans="1:1">
      <c r="A102" s="125" t="s">
        <v>219</v>
      </c>
    </row>
    <row r="104" spans="1:1">
      <c r="A104" s="125" t="s">
        <v>448</v>
      </c>
    </row>
    <row r="105" spans="1:1">
      <c r="A105" s="125" t="s">
        <v>64</v>
      </c>
    </row>
    <row r="106" spans="1:1">
      <c r="A106" s="125" t="s">
        <v>222</v>
      </c>
    </row>
    <row r="107" spans="1:1">
      <c r="A107" s="125" t="s">
        <v>9</v>
      </c>
    </row>
    <row r="108" spans="1:1">
      <c r="A108" s="125" t="s">
        <v>224</v>
      </c>
    </row>
    <row r="110" spans="1:1">
      <c r="A110" s="125" t="s">
        <v>227</v>
      </c>
    </row>
  </sheetData>
  <mergeCells count="3">
    <mergeCell ref="C82:E82"/>
    <mergeCell ref="C83:E83"/>
    <mergeCell ref="C84:E84"/>
  </mergeCells>
  <phoneticPr fontId="5"/>
  <printOptions horizontalCentered="1"/>
  <pageMargins left="0.70866141732283472" right="0.70866141732283472" top="0.74803149606299213" bottom="0.74803149606299213" header="0.31496062992125984" footer="0.31496062992125984"/>
  <pageSetup paperSize="9" scale="77" fitToWidth="1" fitToHeight="0" orientation="portrait" usePrinterDefaults="1" blackAndWhite="1" r:id="rId1"/>
  <rowBreaks count="1" manualBreakCount="1">
    <brk id="47" max="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M86"/>
  <sheetViews>
    <sheetView showGridLines="0" view="pageBreakPreview" zoomScaleSheetLayoutView="100" workbookViewId="0">
      <selection activeCell="B27" sqref="B27:R27"/>
    </sheetView>
  </sheetViews>
  <sheetFormatPr defaultColWidth="17.77734375" defaultRowHeight="13.5"/>
  <cols>
    <col min="1" max="1" width="14.77734375" style="2" customWidth="1"/>
    <col min="2" max="2" width="44.44140625" style="2" customWidth="1"/>
    <col min="3" max="3" width="12.21875" style="2" customWidth="1"/>
    <col min="4" max="4" width="8.21875" style="2" customWidth="1"/>
    <col min="5" max="5" width="11" style="182" customWidth="1"/>
    <col min="6" max="6" width="3.33203125" style="2" bestFit="1" customWidth="1"/>
    <col min="7" max="7" width="9.21875" style="2" customWidth="1"/>
    <col min="8" max="8" width="3.33203125" bestFit="1" customWidth="1"/>
    <col min="9" max="9" width="9.21875" style="2" customWidth="1"/>
    <col min="10" max="10" width="5" style="2" customWidth="1"/>
    <col min="11" max="11" width="9.21875" style="2" customWidth="1"/>
    <col min="12" max="12" width="3.33203125" style="2" bestFit="1" customWidth="1"/>
    <col min="13" max="13" width="12.33203125" style="182" bestFit="1" customWidth="1"/>
    <col min="14" max="16384" width="17.77734375" style="2"/>
  </cols>
  <sheetData>
    <row r="1" spans="1:13">
      <c r="H1" s="55"/>
    </row>
    <row r="2" spans="1:13">
      <c r="H2" s="55"/>
    </row>
    <row r="3" spans="1:13">
      <c r="A3" s="2" t="s">
        <v>20</v>
      </c>
      <c r="H3" s="2"/>
    </row>
    <row r="4" spans="1:13">
      <c r="A4" s="183" t="s">
        <v>233</v>
      </c>
      <c r="B4" s="188" t="s">
        <v>1</v>
      </c>
      <c r="C4" s="193"/>
      <c r="D4" s="193"/>
      <c r="E4" s="205"/>
      <c r="F4" s="193"/>
      <c r="G4" s="193"/>
      <c r="H4" s="193"/>
      <c r="I4" s="193"/>
      <c r="J4" s="193"/>
      <c r="K4" s="193"/>
      <c r="L4" s="193"/>
      <c r="M4" s="212"/>
    </row>
    <row r="5" spans="1:13">
      <c r="A5" s="184" t="s">
        <v>196</v>
      </c>
      <c r="B5" s="189" t="s">
        <v>493</v>
      </c>
      <c r="C5" s="194"/>
      <c r="D5" s="187"/>
      <c r="E5" s="206"/>
      <c r="F5" s="187"/>
      <c r="G5" s="187"/>
      <c r="H5" s="187"/>
      <c r="I5" s="187"/>
      <c r="J5" s="187"/>
      <c r="K5" s="187"/>
      <c r="L5" s="187"/>
      <c r="M5" s="213">
        <f>SUM(M7:M14)</f>
        <v>0</v>
      </c>
    </row>
    <row r="6" spans="1:13">
      <c r="A6" s="185"/>
      <c r="B6" s="185" t="s">
        <v>239</v>
      </c>
      <c r="C6" s="195"/>
      <c r="D6" s="125"/>
      <c r="E6" s="207"/>
      <c r="F6" s="125"/>
      <c r="G6" s="210" t="s">
        <v>274</v>
      </c>
      <c r="H6" s="125"/>
      <c r="I6" s="125" t="s">
        <v>277</v>
      </c>
      <c r="J6" s="125"/>
      <c r="K6" s="125"/>
      <c r="L6" s="125"/>
      <c r="M6" s="199"/>
    </row>
    <row r="7" spans="1:13">
      <c r="A7" s="185"/>
      <c r="B7" s="190" t="s">
        <v>84</v>
      </c>
      <c r="C7" s="196"/>
      <c r="D7" s="202" t="s">
        <v>267</v>
      </c>
      <c r="E7" s="207">
        <v>61000</v>
      </c>
      <c r="F7" s="125" t="s">
        <v>271</v>
      </c>
      <c r="G7" s="172">
        <f>'[1]別紙3-1'!I$20</f>
        <v>0</v>
      </c>
      <c r="H7" s="125" t="s">
        <v>271</v>
      </c>
      <c r="I7" s="211"/>
      <c r="J7" s="125"/>
      <c r="K7" s="125"/>
      <c r="L7" s="125" t="s">
        <v>284</v>
      </c>
      <c r="M7" s="199">
        <f>E7*G7*I7</f>
        <v>0</v>
      </c>
    </row>
    <row r="8" spans="1:13">
      <c r="A8" s="185"/>
      <c r="B8" s="190" t="s">
        <v>240</v>
      </c>
      <c r="C8" s="196"/>
      <c r="D8" s="202" t="s">
        <v>269</v>
      </c>
      <c r="E8" s="207">
        <v>25000</v>
      </c>
      <c r="F8" s="125" t="s">
        <v>271</v>
      </c>
      <c r="G8" s="172">
        <f>'[1]別紙3-1'!I$20</f>
        <v>0</v>
      </c>
      <c r="H8" s="125" t="s">
        <v>271</v>
      </c>
      <c r="I8" s="211"/>
      <c r="J8" s="125"/>
      <c r="K8" s="125"/>
      <c r="L8" s="125" t="s">
        <v>284</v>
      </c>
      <c r="M8" s="199">
        <f>E8*G8*I8</f>
        <v>0</v>
      </c>
    </row>
    <row r="9" spans="1:13">
      <c r="A9" s="185"/>
      <c r="B9" s="190" t="s">
        <v>494</v>
      </c>
      <c r="C9" s="197">
        <v>3000</v>
      </c>
      <c r="D9" s="202"/>
      <c r="E9" s="207">
        <v>3000</v>
      </c>
      <c r="F9" s="125" t="s">
        <v>271</v>
      </c>
      <c r="G9" s="172"/>
      <c r="H9" s="125"/>
      <c r="I9" s="211"/>
      <c r="J9" s="125"/>
      <c r="K9" s="125"/>
      <c r="L9" s="125" t="s">
        <v>284</v>
      </c>
      <c r="M9" s="199">
        <f>IF(I9="○",C9*G9,0)</f>
        <v>0</v>
      </c>
    </row>
    <row r="10" spans="1:13">
      <c r="A10" s="185"/>
      <c r="B10" s="185" t="s">
        <v>241</v>
      </c>
      <c r="C10" s="195"/>
      <c r="D10" s="202"/>
      <c r="E10" s="207"/>
      <c r="F10" s="125"/>
      <c r="G10" s="210" t="s">
        <v>275</v>
      </c>
      <c r="H10" s="125"/>
      <c r="I10" s="125"/>
      <c r="J10" s="125"/>
      <c r="K10" s="125"/>
      <c r="L10" s="125"/>
      <c r="M10" s="199"/>
    </row>
    <row r="11" spans="1:13">
      <c r="A11" s="185"/>
      <c r="B11" s="190" t="s">
        <v>243</v>
      </c>
      <c r="C11" s="196"/>
      <c r="D11" s="202"/>
      <c r="E11" s="207">
        <v>3700</v>
      </c>
      <c r="F11" s="125" t="s">
        <v>271</v>
      </c>
      <c r="G11" s="172">
        <f>'[1]別紙3-1'!I20</f>
        <v>0</v>
      </c>
      <c r="H11" s="125"/>
      <c r="I11" s="125"/>
      <c r="J11" s="125"/>
      <c r="K11" s="125"/>
      <c r="L11" s="125" t="s">
        <v>284</v>
      </c>
      <c r="M11" s="199">
        <f>E11*G11</f>
        <v>0</v>
      </c>
    </row>
    <row r="12" spans="1:13">
      <c r="A12" s="185"/>
      <c r="B12" s="185" t="s">
        <v>245</v>
      </c>
      <c r="C12" s="195"/>
      <c r="D12" s="202"/>
      <c r="E12" s="207"/>
      <c r="F12" s="125"/>
      <c r="G12" s="210" t="s">
        <v>274</v>
      </c>
      <c r="H12" s="125"/>
      <c r="I12" s="125" t="s">
        <v>277</v>
      </c>
      <c r="J12" s="125"/>
      <c r="K12" s="125"/>
      <c r="L12" s="125"/>
      <c r="M12" s="199"/>
    </row>
    <row r="13" spans="1:13">
      <c r="A13" s="185"/>
      <c r="B13" s="190" t="s">
        <v>84</v>
      </c>
      <c r="C13" s="196"/>
      <c r="D13" s="202" t="s">
        <v>267</v>
      </c>
      <c r="E13" s="207">
        <v>61000</v>
      </c>
      <c r="F13" s="125" t="s">
        <v>271</v>
      </c>
      <c r="G13" s="172">
        <f>SUMIF('[1]別紙3-1'!E$35:E$46,"医師",'[1]別紙3-1'!J$35:J$46)</f>
        <v>0</v>
      </c>
      <c r="H13" s="125" t="s">
        <v>271</v>
      </c>
      <c r="I13" s="211"/>
      <c r="J13" s="125"/>
      <c r="K13" s="125"/>
      <c r="L13" s="125" t="s">
        <v>284</v>
      </c>
      <c r="M13" s="199">
        <f>E13*G13*I13</f>
        <v>0</v>
      </c>
    </row>
    <row r="14" spans="1:13">
      <c r="A14" s="185"/>
      <c r="B14" s="190" t="s">
        <v>240</v>
      </c>
      <c r="C14" s="196"/>
      <c r="D14" s="202" t="s">
        <v>269</v>
      </c>
      <c r="E14" s="207">
        <v>25000</v>
      </c>
      <c r="F14" s="125" t="s">
        <v>271</v>
      </c>
      <c r="G14" s="172">
        <f>SUMIF('[1]別紙3-1'!E$35:E$46,"その他",'[1]別紙3-1'!J$35:J$46)</f>
        <v>0</v>
      </c>
      <c r="H14" s="125" t="s">
        <v>271</v>
      </c>
      <c r="I14" s="211"/>
      <c r="J14" s="125"/>
      <c r="K14" s="125"/>
      <c r="L14" s="125" t="s">
        <v>284</v>
      </c>
      <c r="M14" s="199">
        <f>E14*G14*I14</f>
        <v>0</v>
      </c>
    </row>
    <row r="15" spans="1:13">
      <c r="A15" s="185"/>
      <c r="B15" s="190" t="s">
        <v>494</v>
      </c>
      <c r="C15" s="197">
        <v>3000</v>
      </c>
      <c r="D15" s="202"/>
      <c r="E15" s="207">
        <v>3000</v>
      </c>
      <c r="F15" s="125" t="s">
        <v>271</v>
      </c>
      <c r="G15" s="172"/>
      <c r="H15" s="125" t="s">
        <v>271</v>
      </c>
      <c r="I15" s="211"/>
      <c r="J15" s="125"/>
      <c r="K15" s="125"/>
      <c r="L15" s="125" t="s">
        <v>284</v>
      </c>
      <c r="M15" s="199">
        <f>IF(I15="○",C15*G15,0)</f>
        <v>0</v>
      </c>
    </row>
    <row r="16" spans="1:13">
      <c r="A16" s="186"/>
      <c r="B16" s="186"/>
      <c r="C16" s="198"/>
      <c r="D16" s="203"/>
      <c r="E16" s="208"/>
      <c r="F16" s="203"/>
      <c r="G16" s="203"/>
      <c r="H16" s="203"/>
      <c r="I16" s="203"/>
      <c r="J16" s="203"/>
      <c r="K16" s="203"/>
      <c r="L16" s="203"/>
      <c r="M16" s="214"/>
    </row>
    <row r="17" spans="1:13">
      <c r="A17" s="184" t="s">
        <v>52</v>
      </c>
      <c r="B17" s="184" t="s">
        <v>273</v>
      </c>
      <c r="C17" s="194"/>
      <c r="D17" s="187"/>
      <c r="E17" s="206"/>
      <c r="F17" s="187"/>
      <c r="G17" s="187"/>
      <c r="H17" s="187"/>
      <c r="I17" s="187"/>
      <c r="J17" s="187"/>
      <c r="K17" s="187"/>
      <c r="L17" s="187"/>
      <c r="M17" s="213" t="str">
        <f>M19</f>
        <v/>
      </c>
    </row>
    <row r="18" spans="1:13">
      <c r="A18" s="185"/>
      <c r="B18" s="185" t="s">
        <v>246</v>
      </c>
      <c r="C18" s="195"/>
      <c r="D18" s="125"/>
      <c r="E18" s="207"/>
      <c r="F18" s="125"/>
      <c r="G18" s="125" t="s">
        <v>246</v>
      </c>
      <c r="H18" s="125"/>
      <c r="I18" s="125"/>
      <c r="J18" s="125"/>
      <c r="K18" s="125"/>
      <c r="L18" s="125"/>
      <c r="M18" s="199"/>
    </row>
    <row r="19" spans="1:13">
      <c r="A19" s="185"/>
      <c r="B19" s="190" t="s">
        <v>248</v>
      </c>
      <c r="C19" s="199">
        <v>414000</v>
      </c>
      <c r="D19" s="125"/>
      <c r="E19" s="207"/>
      <c r="F19" s="125"/>
      <c r="G19" s="211"/>
      <c r="H19" s="125"/>
      <c r="I19" s="125"/>
      <c r="J19" s="125"/>
      <c r="K19" s="125"/>
      <c r="L19" s="125"/>
      <c r="M19" s="199" t="str">
        <f>IF(G19&gt;=150,C19,IF(G19&gt;=75,C20,IF(G19&gt;=50,C21,"")))</f>
        <v/>
      </c>
    </row>
    <row r="20" spans="1:13">
      <c r="A20" s="185"/>
      <c r="B20" s="190" t="s">
        <v>249</v>
      </c>
      <c r="C20" s="199">
        <v>310000</v>
      </c>
      <c r="D20" s="125"/>
      <c r="E20" s="207"/>
      <c r="F20" s="125"/>
      <c r="G20" s="125"/>
      <c r="H20" s="125"/>
      <c r="I20" s="125"/>
      <c r="J20" s="125"/>
      <c r="K20" s="125"/>
      <c r="L20" s="125"/>
      <c r="M20" s="199"/>
    </row>
    <row r="21" spans="1:13">
      <c r="A21" s="185"/>
      <c r="B21" s="190" t="s">
        <v>251</v>
      </c>
      <c r="C21" s="199">
        <v>207000</v>
      </c>
      <c r="D21" s="125"/>
      <c r="E21" s="207"/>
      <c r="F21" s="125"/>
      <c r="G21" s="125"/>
      <c r="H21" s="125"/>
      <c r="I21" s="125"/>
      <c r="J21" s="125"/>
      <c r="K21" s="125"/>
      <c r="L21" s="125"/>
      <c r="M21" s="199"/>
    </row>
    <row r="22" spans="1:13" ht="14.25" customHeight="1">
      <c r="A22" s="186"/>
      <c r="B22" s="191"/>
      <c r="C22" s="200"/>
      <c r="D22" s="203"/>
      <c r="E22" s="208"/>
      <c r="F22" s="203"/>
      <c r="G22" s="203"/>
      <c r="H22" s="203"/>
      <c r="I22" s="203"/>
      <c r="J22" s="203"/>
      <c r="K22" s="203"/>
      <c r="L22" s="203"/>
      <c r="M22" s="214"/>
    </row>
    <row r="23" spans="1:13" ht="13.5" customHeight="1">
      <c r="A23" s="184" t="s">
        <v>235</v>
      </c>
      <c r="B23" s="184" t="s">
        <v>40</v>
      </c>
      <c r="C23" s="199">
        <v>56000</v>
      </c>
      <c r="D23" s="187"/>
      <c r="E23" s="206"/>
      <c r="F23" s="187"/>
      <c r="G23" s="187"/>
      <c r="H23" s="187"/>
      <c r="I23" s="187"/>
      <c r="J23" s="187"/>
      <c r="K23" s="187"/>
      <c r="L23" s="187"/>
      <c r="M23" s="213" t="str">
        <f>IF('[1]別紙3-2'!B48&gt;0,'[1]別紙3-3'!C23,"")</f>
        <v/>
      </c>
    </row>
    <row r="24" spans="1:13" ht="14.25" customHeight="1">
      <c r="A24" s="186"/>
      <c r="B24" s="186"/>
      <c r="C24" s="198"/>
      <c r="D24" s="203"/>
      <c r="E24" s="208"/>
      <c r="F24" s="203"/>
      <c r="G24" s="203"/>
      <c r="H24" s="203"/>
      <c r="I24" s="203"/>
      <c r="J24" s="203"/>
      <c r="K24" s="203"/>
      <c r="L24" s="203"/>
      <c r="M24" s="214"/>
    </row>
    <row r="25" spans="1:13">
      <c r="A25" s="184" t="s">
        <v>236</v>
      </c>
      <c r="B25" s="184" t="s">
        <v>253</v>
      </c>
      <c r="C25" s="194"/>
      <c r="D25" s="187"/>
      <c r="E25" s="206"/>
      <c r="F25" s="187"/>
      <c r="G25" s="187"/>
      <c r="H25" s="187"/>
      <c r="I25" s="187"/>
      <c r="J25" s="187"/>
      <c r="K25" s="187"/>
      <c r="L25" s="187"/>
      <c r="M25" s="213">
        <f>'[1]別紙3-2'!B53</f>
        <v>0</v>
      </c>
    </row>
    <row r="26" spans="1:13">
      <c r="A26" s="186"/>
      <c r="B26" s="186"/>
      <c r="C26" s="198"/>
      <c r="D26" s="203"/>
      <c r="E26" s="208"/>
      <c r="F26" s="203"/>
      <c r="G26" s="203"/>
      <c r="H26" s="203"/>
      <c r="I26" s="203"/>
      <c r="J26" s="203"/>
      <c r="K26" s="203"/>
      <c r="L26" s="203"/>
      <c r="M26" s="214"/>
    </row>
    <row r="27" spans="1:13" ht="27">
      <c r="A27" s="184" t="s">
        <v>495</v>
      </c>
      <c r="B27" s="184" t="s">
        <v>97</v>
      </c>
      <c r="C27" s="194"/>
      <c r="D27" s="187"/>
      <c r="E27" s="206"/>
      <c r="F27" s="187"/>
      <c r="G27" s="187"/>
      <c r="H27" s="187"/>
      <c r="I27" s="187"/>
      <c r="J27" s="187"/>
      <c r="K27" s="187"/>
      <c r="L27" s="187"/>
      <c r="M27" s="213">
        <f>SUM(M30,M32)</f>
        <v>0</v>
      </c>
    </row>
    <row r="28" spans="1:13">
      <c r="A28" s="185"/>
      <c r="B28" s="185" t="s">
        <v>79</v>
      </c>
      <c r="C28" s="195"/>
      <c r="D28" s="125"/>
      <c r="E28" s="207"/>
      <c r="F28" s="125"/>
      <c r="G28" s="125"/>
      <c r="H28" s="125"/>
      <c r="I28" s="125"/>
      <c r="J28" s="125"/>
      <c r="K28" s="125"/>
      <c r="L28" s="125"/>
      <c r="M28" s="199"/>
    </row>
    <row r="29" spans="1:13">
      <c r="A29" s="185"/>
      <c r="B29" s="185" t="s">
        <v>258</v>
      </c>
      <c r="C29" s="195"/>
      <c r="D29" s="125"/>
      <c r="E29" s="207"/>
      <c r="F29" s="125"/>
      <c r="G29" s="125"/>
      <c r="H29" s="125"/>
      <c r="I29" s="125" t="s">
        <v>280</v>
      </c>
      <c r="J29" s="125"/>
      <c r="K29" s="125"/>
      <c r="L29" s="125"/>
      <c r="M29" s="199"/>
    </row>
    <row r="30" spans="1:13">
      <c r="A30" s="185"/>
      <c r="B30" s="190" t="s">
        <v>261</v>
      </c>
      <c r="C30" s="196"/>
      <c r="D30" s="204" t="s">
        <v>270</v>
      </c>
      <c r="E30" s="207">
        <v>912810</v>
      </c>
      <c r="F30" s="125" t="s">
        <v>238</v>
      </c>
      <c r="G30" s="207">
        <v>76420</v>
      </c>
      <c r="H30" s="125" t="s">
        <v>276</v>
      </c>
      <c r="I30" s="211"/>
      <c r="J30" s="125"/>
      <c r="K30" s="125"/>
      <c r="L30" s="125" t="s">
        <v>284</v>
      </c>
      <c r="M30" s="199">
        <f>(E30+G30)*I30</f>
        <v>0</v>
      </c>
    </row>
    <row r="31" spans="1:13">
      <c r="A31" s="185"/>
      <c r="B31" s="185" t="s">
        <v>489</v>
      </c>
      <c r="C31" s="195"/>
      <c r="D31" s="125"/>
      <c r="E31" s="207"/>
      <c r="F31" s="125"/>
      <c r="G31" s="125"/>
      <c r="H31" s="125"/>
      <c r="I31" s="210" t="s">
        <v>283</v>
      </c>
      <c r="J31" s="125"/>
      <c r="K31" s="125" t="s">
        <v>280</v>
      </c>
      <c r="L31" s="125"/>
      <c r="M31" s="199"/>
    </row>
    <row r="32" spans="1:13">
      <c r="A32" s="185"/>
      <c r="B32" s="190" t="s">
        <v>265</v>
      </c>
      <c r="C32" s="196"/>
      <c r="D32" s="204" t="s">
        <v>270</v>
      </c>
      <c r="E32" s="207">
        <v>456400</v>
      </c>
      <c r="F32" s="125" t="s">
        <v>238</v>
      </c>
      <c r="G32" s="207">
        <v>38210</v>
      </c>
      <c r="H32" s="125" t="s">
        <v>271</v>
      </c>
      <c r="I32" s="211"/>
      <c r="J32" s="125" t="s">
        <v>276</v>
      </c>
      <c r="K32" s="211"/>
      <c r="L32" s="125" t="s">
        <v>284</v>
      </c>
      <c r="M32" s="199">
        <f>(E32+G32*I32)*K32</f>
        <v>0</v>
      </c>
    </row>
    <row r="33" spans="1:13" ht="14.25" customHeight="1">
      <c r="A33" s="186"/>
      <c r="B33" s="186"/>
      <c r="C33" s="198"/>
      <c r="D33" s="203"/>
      <c r="E33" s="208"/>
      <c r="F33" s="203"/>
      <c r="G33" s="203"/>
      <c r="H33" s="203"/>
      <c r="I33" s="203"/>
      <c r="J33" s="203"/>
      <c r="K33" s="203"/>
      <c r="L33" s="203"/>
      <c r="M33" s="214"/>
    </row>
    <row r="34" spans="1:13" ht="40.5">
      <c r="A34" s="184" t="s">
        <v>116</v>
      </c>
      <c r="B34" s="184" t="s">
        <v>496</v>
      </c>
      <c r="C34" s="201">
        <v>2253000</v>
      </c>
      <c r="D34" s="187"/>
      <c r="E34" s="206"/>
      <c r="F34" s="187"/>
      <c r="G34" s="187"/>
      <c r="H34" s="187"/>
      <c r="I34" s="187"/>
      <c r="J34" s="187"/>
      <c r="K34" s="187"/>
      <c r="L34" s="187"/>
      <c r="M34" s="213" t="str">
        <f>IF('[1]別紙3-2'!B74&gt;0,'[1]別紙3-3'!C34,"")</f>
        <v/>
      </c>
    </row>
    <row r="35" spans="1:13">
      <c r="A35" s="186"/>
      <c r="B35" s="186"/>
      <c r="C35" s="198"/>
      <c r="D35" s="203"/>
      <c r="E35" s="208"/>
      <c r="F35" s="203"/>
      <c r="G35" s="203"/>
      <c r="H35" s="203"/>
      <c r="I35" s="203"/>
      <c r="J35" s="203"/>
      <c r="K35" s="203"/>
      <c r="L35" s="203"/>
      <c r="M35" s="214"/>
    </row>
    <row r="36" spans="1:13">
      <c r="A36" s="187"/>
      <c r="B36" s="187"/>
      <c r="C36" s="125"/>
      <c r="D36" s="125"/>
      <c r="E36" s="207"/>
      <c r="F36" s="125"/>
      <c r="G36" s="125"/>
      <c r="H36" s="125"/>
      <c r="I36" s="125"/>
      <c r="J36" s="125"/>
      <c r="K36" s="125"/>
      <c r="L36" s="125"/>
      <c r="M36" s="207"/>
    </row>
    <row r="37" spans="1:13">
      <c r="A37" s="172" t="s">
        <v>15</v>
      </c>
      <c r="B37" s="192"/>
      <c r="C37" s="192"/>
      <c r="D37" s="192"/>
      <c r="E37" s="209"/>
      <c r="F37" s="192"/>
      <c r="G37" s="192"/>
      <c r="H37" s="192"/>
      <c r="I37" s="192"/>
      <c r="J37" s="192"/>
      <c r="K37" s="192"/>
      <c r="L37" s="192"/>
      <c r="M37" s="215">
        <f>SUM(M5,M17,M23,M25,M27,M34)</f>
        <v>0</v>
      </c>
    </row>
    <row r="38" spans="1:13">
      <c r="H38" s="2"/>
    </row>
    <row r="39" spans="1:13">
      <c r="H39" s="2"/>
    </row>
    <row r="40" spans="1:13">
      <c r="H40" s="2"/>
    </row>
    <row r="41" spans="1:13">
      <c r="H41" s="2"/>
    </row>
    <row r="42" spans="1:13">
      <c r="H42" s="2"/>
    </row>
    <row r="43" spans="1:13">
      <c r="H43" s="2"/>
    </row>
    <row r="44" spans="1:13">
      <c r="H44" s="2"/>
    </row>
    <row r="45" spans="1:13">
      <c r="H45" s="2"/>
    </row>
    <row r="46" spans="1:13">
      <c r="H46" s="2"/>
    </row>
    <row r="47" spans="1:13">
      <c r="H47" s="2"/>
    </row>
    <row r="48" spans="1:13">
      <c r="H48" s="2"/>
    </row>
    <row r="49" spans="8:8">
      <c r="H49" s="2"/>
    </row>
    <row r="50" spans="8:8">
      <c r="H50" s="2"/>
    </row>
    <row r="51" spans="8:8">
      <c r="H51" s="2"/>
    </row>
    <row r="52" spans="8:8">
      <c r="H52" s="2"/>
    </row>
    <row r="53" spans="8:8">
      <c r="H53" s="2"/>
    </row>
    <row r="54" spans="8:8">
      <c r="H54" s="2"/>
    </row>
    <row r="55" spans="8:8">
      <c r="H55" s="2"/>
    </row>
    <row r="56" spans="8:8">
      <c r="H56" s="2"/>
    </row>
    <row r="57" spans="8:8">
      <c r="H57" s="2"/>
    </row>
    <row r="58" spans="8:8">
      <c r="H58" s="2"/>
    </row>
    <row r="59" spans="8:8">
      <c r="H59" s="2"/>
    </row>
    <row r="60" spans="8:8">
      <c r="H60" s="2"/>
    </row>
    <row r="61" spans="8:8">
      <c r="H61" s="2"/>
    </row>
    <row r="62" spans="8:8">
      <c r="H62" s="2"/>
    </row>
    <row r="63" spans="8:8">
      <c r="H63" s="2"/>
    </row>
    <row r="64" spans="8:8">
      <c r="H64" s="2"/>
    </row>
    <row r="65" spans="8:8">
      <c r="H65" s="2"/>
    </row>
    <row r="66" spans="8:8">
      <c r="H66" s="2"/>
    </row>
    <row r="67" spans="8:8">
      <c r="H67" s="2"/>
    </row>
    <row r="68" spans="8:8">
      <c r="H68" s="2"/>
    </row>
    <row r="69" spans="8:8">
      <c r="H69" s="2"/>
    </row>
    <row r="70" spans="8:8">
      <c r="H70" s="2"/>
    </row>
    <row r="71" spans="8:8">
      <c r="H71" s="2"/>
    </row>
    <row r="72" spans="8:8">
      <c r="H72" s="2"/>
    </row>
    <row r="73" spans="8:8">
      <c r="H73" s="2"/>
    </row>
    <row r="74" spans="8:8">
      <c r="H74" s="2"/>
    </row>
    <row r="75" spans="8:8">
      <c r="H75" s="2"/>
    </row>
    <row r="76" spans="8:8">
      <c r="H76" s="2"/>
    </row>
    <row r="77" spans="8:8">
      <c r="H77" s="2"/>
    </row>
    <row r="78" spans="8:8">
      <c r="H78" s="2"/>
    </row>
    <row r="79" spans="8:8">
      <c r="H79" s="2"/>
    </row>
    <row r="80" spans="8:8">
      <c r="H80" s="2"/>
    </row>
    <row r="81" spans="8:8">
      <c r="H81" s="2"/>
    </row>
    <row r="82" spans="8:8">
      <c r="H82" s="2"/>
    </row>
    <row r="83" spans="8:8">
      <c r="H83" s="2"/>
    </row>
    <row r="84" spans="8:8">
      <c r="H84" s="2"/>
    </row>
    <row r="85" spans="8:8">
      <c r="H85" s="2"/>
    </row>
    <row r="86" spans="8:8">
      <c r="H86" s="2"/>
    </row>
  </sheetData>
  <phoneticPr fontId="5"/>
  <dataValidations count="1">
    <dataValidation type="list" allowBlank="1" showDropDown="0" showInputMessage="1" showErrorMessage="1" sqref="I9 I15">
      <formula1>"○, "</formula1>
    </dataValidation>
  </dataValidations>
  <printOptions horizontalCentered="1"/>
  <pageMargins left="0.51181102362204722" right="0.51181102362204722" top="0.74803149606299213" bottom="0.55118110236220474" header="0.31496062992125984" footer="0.31496062992125984"/>
  <pageSetup paperSize="9" scale="95" fitToWidth="1" fitToHeight="0"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P20"/>
  <sheetViews>
    <sheetView showGridLines="0" view="pageBreakPreview" zoomScaleSheetLayoutView="100" workbookViewId="0">
      <selection activeCell="B27" sqref="B27:R27"/>
    </sheetView>
  </sheetViews>
  <sheetFormatPr defaultRowHeight="13.5"/>
  <cols>
    <col min="1" max="1" width="15.875" customWidth="1"/>
    <col min="2" max="2" width="12.625" customWidth="1"/>
    <col min="3" max="3" width="11.875" customWidth="1"/>
    <col min="4" max="4" width="8.75" customWidth="1"/>
    <col min="5" max="5" width="6" bestFit="1" customWidth="1"/>
    <col min="6" max="6" width="3.5" bestFit="1" customWidth="1"/>
    <col min="7" max="8" width="6" bestFit="1" customWidth="1"/>
    <col min="9" max="9" width="3.5" bestFit="1" customWidth="1"/>
    <col min="10" max="10" width="6" bestFit="1" customWidth="1"/>
    <col min="11" max="11" width="19.25" bestFit="1" customWidth="1"/>
    <col min="12" max="13" width="8.625" customWidth="1"/>
    <col min="14" max="14" width="15.125" bestFit="1" customWidth="1"/>
    <col min="15" max="15" width="12.5" customWidth="1"/>
  </cols>
  <sheetData>
    <row r="1" spans="1:16" ht="18" customHeight="1">
      <c r="A1" s="54" t="s">
        <v>449</v>
      </c>
      <c r="B1" s="55"/>
      <c r="C1" s="55"/>
      <c r="D1" s="55"/>
      <c r="E1" s="55"/>
      <c r="F1" s="55"/>
      <c r="G1" s="55"/>
      <c r="H1" s="55"/>
      <c r="I1" s="55"/>
      <c r="J1" s="55"/>
      <c r="K1" s="55"/>
      <c r="L1" s="55"/>
      <c r="M1" s="55"/>
      <c r="N1" s="55"/>
      <c r="O1" s="55"/>
    </row>
    <row r="2" spans="1:16" ht="14.25">
      <c r="A2" s="217" t="s">
        <v>327</v>
      </c>
      <c r="B2" s="219"/>
      <c r="C2" s="219"/>
      <c r="D2" s="219"/>
      <c r="E2" s="219"/>
      <c r="F2" s="219"/>
      <c r="G2" s="219"/>
      <c r="H2" s="219"/>
      <c r="I2" s="219"/>
      <c r="J2" s="219"/>
      <c r="K2" s="219"/>
      <c r="L2" s="219"/>
      <c r="M2" s="219"/>
      <c r="N2" s="219"/>
      <c r="O2" s="219"/>
      <c r="P2" s="230"/>
    </row>
    <row r="3" spans="1:16">
      <c r="A3" s="55"/>
      <c r="B3" s="55"/>
      <c r="C3" s="55"/>
      <c r="D3" s="55"/>
      <c r="E3" s="55"/>
      <c r="F3" s="55"/>
      <c r="G3" s="55"/>
      <c r="H3" s="55"/>
      <c r="I3" s="55"/>
      <c r="J3" s="55"/>
      <c r="K3" s="55"/>
      <c r="L3" s="55"/>
      <c r="M3" s="55"/>
      <c r="N3" s="55"/>
      <c r="O3" s="55"/>
    </row>
    <row r="4" spans="1:16">
      <c r="A4" s="55" t="s">
        <v>146</v>
      </c>
      <c r="B4" s="55"/>
      <c r="C4" s="55"/>
      <c r="D4" s="55"/>
      <c r="E4" s="55"/>
      <c r="F4" s="55"/>
      <c r="G4" s="55"/>
      <c r="H4" s="55"/>
      <c r="I4" s="55"/>
      <c r="J4" s="55"/>
      <c r="K4" s="55"/>
      <c r="L4" s="55"/>
      <c r="M4" s="55"/>
      <c r="N4" s="55"/>
      <c r="O4" s="13"/>
    </row>
    <row r="5" spans="1:16" ht="24.95" customHeight="1">
      <c r="A5" s="59" t="s">
        <v>330</v>
      </c>
      <c r="B5" s="59" t="s">
        <v>339</v>
      </c>
      <c r="C5" s="59" t="s">
        <v>216</v>
      </c>
      <c r="D5" s="102" t="s">
        <v>297</v>
      </c>
      <c r="E5" s="221" t="s">
        <v>285</v>
      </c>
      <c r="F5" s="223"/>
      <c r="G5" s="223"/>
      <c r="H5" s="224"/>
      <c r="I5" s="226"/>
      <c r="J5" s="226"/>
      <c r="K5" s="59" t="s">
        <v>104</v>
      </c>
      <c r="L5" s="102" t="s">
        <v>161</v>
      </c>
      <c r="M5" s="102" t="s">
        <v>194</v>
      </c>
      <c r="N5" s="92" t="s">
        <v>342</v>
      </c>
      <c r="O5" s="102" t="s">
        <v>345</v>
      </c>
    </row>
    <row r="6" spans="1:16" ht="24.95" customHeight="1">
      <c r="A6" s="78"/>
      <c r="B6" s="78"/>
      <c r="C6" s="78"/>
      <c r="D6" s="78"/>
      <c r="E6" s="221" t="s">
        <v>340</v>
      </c>
      <c r="F6" s="223"/>
      <c r="G6" s="224"/>
      <c r="H6" s="221" t="s">
        <v>134</v>
      </c>
      <c r="I6" s="223"/>
      <c r="J6" s="224"/>
      <c r="K6" s="78"/>
      <c r="L6" s="78"/>
      <c r="M6" s="78"/>
      <c r="N6" s="93"/>
      <c r="O6" s="78"/>
    </row>
    <row r="7" spans="1:16" ht="37.5" customHeight="1">
      <c r="A7" s="218"/>
      <c r="B7" s="68"/>
      <c r="C7" s="68"/>
      <c r="D7" s="220"/>
      <c r="E7" s="222"/>
      <c r="F7" s="83"/>
      <c r="G7" s="225"/>
      <c r="H7" s="222"/>
      <c r="I7" s="83"/>
      <c r="J7" s="225"/>
      <c r="K7" s="68"/>
      <c r="L7" s="227"/>
      <c r="M7" s="227"/>
      <c r="N7" s="71"/>
      <c r="O7" s="229"/>
    </row>
    <row r="8" spans="1:16" ht="37.5" customHeight="1">
      <c r="A8" s="218"/>
      <c r="B8" s="68"/>
      <c r="C8" s="68"/>
      <c r="D8" s="220"/>
      <c r="E8" s="222"/>
      <c r="F8" s="83"/>
      <c r="G8" s="225"/>
      <c r="H8" s="222"/>
      <c r="I8" s="83"/>
      <c r="J8" s="225"/>
      <c r="K8" s="68"/>
      <c r="L8" s="227"/>
      <c r="M8" s="227"/>
      <c r="N8" s="71"/>
      <c r="O8" s="229"/>
    </row>
    <row r="9" spans="1:16" ht="37.5" customHeight="1">
      <c r="A9" s="218"/>
      <c r="B9" s="68"/>
      <c r="C9" s="68"/>
      <c r="D9" s="220"/>
      <c r="E9" s="222"/>
      <c r="F9" s="83"/>
      <c r="G9" s="225"/>
      <c r="H9" s="222"/>
      <c r="I9" s="83"/>
      <c r="J9" s="225"/>
      <c r="K9" s="68"/>
      <c r="L9" s="227"/>
      <c r="M9" s="227"/>
      <c r="N9" s="71"/>
      <c r="O9" s="229"/>
    </row>
    <row r="10" spans="1:16" ht="37.5" customHeight="1">
      <c r="A10" s="218"/>
      <c r="B10" s="68"/>
      <c r="C10" s="68"/>
      <c r="D10" s="220"/>
      <c r="E10" s="222"/>
      <c r="F10" s="83"/>
      <c r="G10" s="225"/>
      <c r="H10" s="222"/>
      <c r="I10" s="83"/>
      <c r="J10" s="225"/>
      <c r="K10" s="68"/>
      <c r="L10" s="227"/>
      <c r="M10" s="227"/>
      <c r="N10" s="71"/>
      <c r="O10" s="229"/>
    </row>
    <row r="11" spans="1:16" ht="37.5" customHeight="1">
      <c r="A11" s="218"/>
      <c r="B11" s="68"/>
      <c r="C11" s="68"/>
      <c r="D11" s="220"/>
      <c r="E11" s="222"/>
      <c r="F11" s="83"/>
      <c r="G11" s="225"/>
      <c r="H11" s="222"/>
      <c r="I11" s="83"/>
      <c r="J11" s="225"/>
      <c r="K11" s="68"/>
      <c r="L11" s="227"/>
      <c r="M11" s="227"/>
      <c r="N11" s="71"/>
      <c r="O11" s="229"/>
    </row>
    <row r="12" spans="1:16" ht="37.5" customHeight="1">
      <c r="A12" s="218"/>
      <c r="B12" s="68"/>
      <c r="C12" s="68"/>
      <c r="D12" s="220"/>
      <c r="E12" s="222"/>
      <c r="F12" s="83"/>
      <c r="G12" s="225"/>
      <c r="H12" s="222"/>
      <c r="I12" s="83"/>
      <c r="J12" s="225"/>
      <c r="K12" s="68"/>
      <c r="L12" s="227"/>
      <c r="M12" s="227"/>
      <c r="N12" s="71"/>
      <c r="O12" s="229"/>
    </row>
    <row r="13" spans="1:16" ht="37.5" customHeight="1">
      <c r="A13" s="218"/>
      <c r="B13" s="68"/>
      <c r="C13" s="68"/>
      <c r="D13" s="220"/>
      <c r="E13" s="222"/>
      <c r="F13" s="83"/>
      <c r="G13" s="225"/>
      <c r="H13" s="222"/>
      <c r="I13" s="83"/>
      <c r="J13" s="225"/>
      <c r="K13" s="68"/>
      <c r="L13" s="227"/>
      <c r="M13" s="227"/>
      <c r="N13" s="71"/>
      <c r="O13" s="229"/>
    </row>
    <row r="14" spans="1:16">
      <c r="A14" s="55"/>
      <c r="B14" s="55"/>
      <c r="C14" s="55"/>
      <c r="D14" s="55"/>
      <c r="E14" s="55"/>
      <c r="F14" s="55"/>
      <c r="G14" s="55"/>
      <c r="H14" s="55"/>
      <c r="I14" s="55"/>
      <c r="J14" s="55"/>
      <c r="K14" s="55"/>
      <c r="L14" s="55"/>
      <c r="M14" s="55"/>
      <c r="N14" s="55"/>
      <c r="O14" s="55"/>
    </row>
    <row r="15" spans="1:16">
      <c r="A15" s="55" t="s">
        <v>331</v>
      </c>
      <c r="B15" s="55"/>
      <c r="C15" s="55"/>
      <c r="D15" s="55"/>
      <c r="E15" s="55"/>
      <c r="F15" s="55"/>
      <c r="G15" s="55"/>
      <c r="H15" s="55"/>
      <c r="I15" s="55"/>
      <c r="J15" s="55"/>
      <c r="K15" s="55"/>
      <c r="L15" s="55"/>
      <c r="M15" s="55"/>
      <c r="N15" s="55"/>
      <c r="O15" s="55"/>
    </row>
    <row r="16" spans="1:16">
      <c r="A16" s="55" t="s">
        <v>311</v>
      </c>
      <c r="B16" s="55"/>
      <c r="C16" s="55"/>
      <c r="D16" s="55"/>
      <c r="E16" s="55"/>
      <c r="F16" s="55"/>
      <c r="G16" s="55"/>
      <c r="H16" s="55"/>
      <c r="I16" s="55"/>
      <c r="J16" s="55"/>
      <c r="K16" s="55"/>
      <c r="L16" s="55"/>
      <c r="M16" s="55"/>
      <c r="N16" s="55"/>
      <c r="O16" s="55"/>
    </row>
    <row r="17" spans="1:15">
      <c r="A17" s="55" t="s">
        <v>450</v>
      </c>
      <c r="B17" s="55"/>
      <c r="C17" s="55"/>
      <c r="D17" s="55"/>
      <c r="E17" s="55"/>
      <c r="F17" s="55"/>
      <c r="G17" s="55"/>
      <c r="H17" s="55"/>
      <c r="I17" s="55"/>
      <c r="J17" s="55"/>
      <c r="K17" s="55"/>
      <c r="L17" s="55"/>
      <c r="M17" s="55"/>
      <c r="N17" s="55"/>
      <c r="O17" s="55"/>
    </row>
    <row r="18" spans="1:15">
      <c r="A18" s="55" t="s">
        <v>0</v>
      </c>
      <c r="B18" s="55"/>
      <c r="C18" s="55"/>
      <c r="D18" s="55"/>
      <c r="E18" s="55"/>
      <c r="F18" s="55"/>
      <c r="G18" s="55"/>
      <c r="H18" s="55"/>
      <c r="I18" s="55"/>
      <c r="J18" s="55"/>
      <c r="K18" s="55"/>
      <c r="L18" s="55"/>
      <c r="M18" s="55"/>
      <c r="N18" s="55"/>
      <c r="O18" s="55"/>
    </row>
    <row r="19" spans="1:15">
      <c r="A19" s="55" t="s">
        <v>170</v>
      </c>
      <c r="B19" s="55"/>
      <c r="C19" s="55"/>
      <c r="D19" s="55"/>
      <c r="E19" s="55"/>
      <c r="F19" s="55"/>
      <c r="G19" s="55"/>
      <c r="H19" s="55"/>
      <c r="I19" s="55"/>
      <c r="J19" s="55"/>
      <c r="K19" s="55"/>
      <c r="L19" s="55"/>
      <c r="M19" s="55"/>
      <c r="N19" s="55"/>
      <c r="O19" s="55"/>
    </row>
    <row r="20" spans="1:15">
      <c r="A20" s="55" t="s">
        <v>434</v>
      </c>
      <c r="B20" s="55"/>
      <c r="C20" s="55"/>
      <c r="D20" s="55"/>
      <c r="E20" s="55"/>
      <c r="F20" s="55"/>
      <c r="G20" s="55"/>
      <c r="H20" s="55"/>
      <c r="I20" s="55"/>
      <c r="J20" s="55"/>
      <c r="K20" s="55"/>
      <c r="L20" s="55"/>
      <c r="M20" s="55"/>
      <c r="N20" s="55"/>
      <c r="O20" s="55"/>
    </row>
  </sheetData>
  <mergeCells count="9">
    <mergeCell ref="A5:A6"/>
    <mergeCell ref="B5:B6"/>
    <mergeCell ref="C5:C6"/>
    <mergeCell ref="D5:D6"/>
    <mergeCell ref="K5:K6"/>
    <mergeCell ref="L5:L6"/>
    <mergeCell ref="M5:M6"/>
    <mergeCell ref="N5:N6"/>
    <mergeCell ref="O5:O6"/>
  </mergeCells>
  <phoneticPr fontId="5"/>
  <printOptions horizontalCentered="1"/>
  <pageMargins left="0.51181102362204722" right="0.51181102362204722" top="0.74803149606299213" bottom="0.74803149606299213" header="0.31496062992125984" footer="0.31496062992125984"/>
  <pageSetup paperSize="9" scale="89" fitToWidth="1" fitToHeight="0" orientation="landscape" usePrinterDefaults="1"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E72"/>
  <sheetViews>
    <sheetView showGridLines="0" view="pageBreakPreview" topLeftCell="A11" zoomScaleSheetLayoutView="100" workbookViewId="0">
      <selection activeCell="H71" sqref="H71"/>
    </sheetView>
  </sheetViews>
  <sheetFormatPr defaultRowHeight="13.5"/>
  <cols>
    <col min="1" max="1" width="35.25" style="125" customWidth="1"/>
    <col min="2" max="4" width="13" style="125" customWidth="1"/>
    <col min="5" max="5" width="45.75" style="125" customWidth="1"/>
    <col min="6" max="16384" width="9" style="125" customWidth="1"/>
  </cols>
  <sheetData>
    <row r="1" spans="1:5" ht="14.25">
      <c r="A1" s="381"/>
      <c r="B1" s="381"/>
      <c r="C1" s="381"/>
      <c r="D1" s="381"/>
      <c r="E1" s="381"/>
    </row>
    <row r="2" spans="1:5">
      <c r="A2" s="125" t="s">
        <v>244</v>
      </c>
    </row>
    <row r="3" spans="1:5">
      <c r="E3" s="168" t="s">
        <v>453</v>
      </c>
    </row>
    <row r="4" spans="1:5">
      <c r="A4" s="125" t="s">
        <v>135</v>
      </c>
    </row>
    <row r="5" spans="1:5" ht="48" customHeight="1">
      <c r="A5" s="126" t="s">
        <v>136</v>
      </c>
      <c r="B5" s="101" t="s">
        <v>306</v>
      </c>
      <c r="C5" s="158" t="s">
        <v>354</v>
      </c>
      <c r="D5" s="158" t="s">
        <v>262</v>
      </c>
      <c r="E5" s="169" t="s">
        <v>231</v>
      </c>
    </row>
    <row r="6" spans="1:5" ht="17.100000000000001" customHeight="1">
      <c r="A6" s="127"/>
      <c r="B6" s="147" t="s">
        <v>229</v>
      </c>
      <c r="C6" s="147" t="s">
        <v>229</v>
      </c>
      <c r="D6" s="147" t="s">
        <v>229</v>
      </c>
      <c r="E6" s="170"/>
    </row>
    <row r="7" spans="1:5" ht="17.100000000000001" customHeight="1">
      <c r="A7" s="127" t="s">
        <v>206</v>
      </c>
      <c r="B7" s="147"/>
      <c r="C7" s="147"/>
      <c r="D7" s="147"/>
      <c r="E7" s="170"/>
    </row>
    <row r="8" spans="1:5" ht="17.100000000000001" customHeight="1">
      <c r="A8" s="128" t="s">
        <v>138</v>
      </c>
      <c r="B8" s="148"/>
      <c r="C8" s="147"/>
      <c r="D8" s="147"/>
      <c r="E8" s="171"/>
    </row>
    <row r="9" spans="1:5" ht="17.100000000000001" customHeight="1">
      <c r="A9" s="128" t="s">
        <v>141</v>
      </c>
      <c r="B9" s="148"/>
      <c r="C9" s="147"/>
      <c r="D9" s="147"/>
      <c r="E9" s="171"/>
    </row>
    <row r="10" spans="1:5" ht="17.100000000000001" customHeight="1">
      <c r="A10" s="128" t="s">
        <v>144</v>
      </c>
      <c r="B10" s="148"/>
      <c r="C10" s="147"/>
      <c r="D10" s="147"/>
      <c r="E10" s="171"/>
    </row>
    <row r="11" spans="1:5" ht="17.100000000000001" customHeight="1">
      <c r="A11" s="128" t="s">
        <v>348</v>
      </c>
      <c r="B11" s="148"/>
      <c r="C11" s="147"/>
      <c r="D11" s="147"/>
      <c r="E11" s="171"/>
    </row>
    <row r="12" spans="1:5" ht="17.100000000000001" customHeight="1">
      <c r="A12" s="128" t="s">
        <v>147</v>
      </c>
      <c r="B12" s="148"/>
      <c r="C12" s="147"/>
      <c r="D12" s="147"/>
      <c r="E12" s="171"/>
    </row>
    <row r="13" spans="1:5" ht="17.100000000000001" customHeight="1">
      <c r="A13" s="128" t="s">
        <v>349</v>
      </c>
      <c r="B13" s="148"/>
      <c r="C13" s="147"/>
      <c r="D13" s="147"/>
      <c r="E13" s="171"/>
    </row>
    <row r="14" spans="1:5" ht="17.100000000000001" customHeight="1">
      <c r="A14" s="128" t="s">
        <v>141</v>
      </c>
      <c r="B14" s="148"/>
      <c r="C14" s="147"/>
      <c r="D14" s="147"/>
      <c r="E14" s="171"/>
    </row>
    <row r="15" spans="1:5" ht="17.100000000000001" customHeight="1">
      <c r="A15" s="128" t="s">
        <v>144</v>
      </c>
      <c r="B15" s="148"/>
      <c r="C15" s="147"/>
      <c r="D15" s="147"/>
      <c r="E15" s="171"/>
    </row>
    <row r="16" spans="1:5" ht="17.100000000000001" customHeight="1">
      <c r="A16" s="128" t="s">
        <v>348</v>
      </c>
      <c r="B16" s="148"/>
      <c r="C16" s="147"/>
      <c r="D16" s="147"/>
      <c r="E16" s="171"/>
    </row>
    <row r="17" spans="1:5" ht="17.100000000000001" customHeight="1">
      <c r="A17" s="128" t="s">
        <v>147</v>
      </c>
      <c r="B17" s="148"/>
      <c r="C17" s="147"/>
      <c r="D17" s="147"/>
      <c r="E17" s="171"/>
    </row>
    <row r="18" spans="1:5" ht="17.100000000000001" customHeight="1">
      <c r="A18" s="128" t="s">
        <v>149</v>
      </c>
      <c r="B18" s="148"/>
      <c r="C18" s="147"/>
      <c r="D18" s="147"/>
      <c r="E18" s="171"/>
    </row>
    <row r="19" spans="1:5" ht="17.100000000000001" customHeight="1">
      <c r="A19" s="128" t="s">
        <v>150</v>
      </c>
      <c r="B19" s="148"/>
      <c r="C19" s="147"/>
      <c r="D19" s="147"/>
      <c r="E19" s="171"/>
    </row>
    <row r="20" spans="1:5" ht="17.100000000000001" customHeight="1">
      <c r="A20" s="129" t="s">
        <v>313</v>
      </c>
      <c r="B20" s="148"/>
      <c r="C20" s="147"/>
      <c r="D20" s="147"/>
      <c r="E20" s="171"/>
    </row>
    <row r="21" spans="1:5" ht="54.75" customHeight="1">
      <c r="A21" s="130" t="s">
        <v>320</v>
      </c>
      <c r="B21" s="148"/>
      <c r="C21" s="147"/>
      <c r="D21" s="147"/>
      <c r="E21" s="171"/>
    </row>
    <row r="22" spans="1:5" ht="35.25" customHeight="1">
      <c r="A22" s="131" t="s">
        <v>492</v>
      </c>
      <c r="B22" s="148"/>
      <c r="C22" s="147"/>
      <c r="D22" s="147"/>
      <c r="E22" s="171"/>
    </row>
    <row r="23" spans="1:5" ht="24.75" customHeight="1">
      <c r="A23" s="131" t="s">
        <v>157</v>
      </c>
      <c r="B23" s="148"/>
      <c r="C23" s="147"/>
      <c r="D23" s="147"/>
      <c r="E23" s="171"/>
    </row>
    <row r="24" spans="1:5" ht="20.25" customHeight="1">
      <c r="A24" s="131" t="s">
        <v>451</v>
      </c>
      <c r="B24" s="148"/>
      <c r="C24" s="147"/>
      <c r="D24" s="147"/>
      <c r="E24" s="171"/>
    </row>
    <row r="25" spans="1:5" ht="23.25" customHeight="1">
      <c r="A25" s="131" t="s">
        <v>213</v>
      </c>
      <c r="B25" s="148"/>
      <c r="C25" s="147"/>
      <c r="D25" s="147"/>
      <c r="E25" s="171"/>
    </row>
    <row r="26" spans="1:5" ht="29.25" customHeight="1">
      <c r="A26" s="131" t="s">
        <v>409</v>
      </c>
      <c r="B26" s="148"/>
      <c r="C26" s="147"/>
      <c r="D26" s="147"/>
      <c r="E26" s="171"/>
    </row>
    <row r="27" spans="1:5" ht="17.100000000000001" customHeight="1">
      <c r="A27" s="128" t="s">
        <v>164</v>
      </c>
      <c r="B27" s="148"/>
      <c r="C27" s="147"/>
      <c r="D27" s="147"/>
      <c r="E27" s="171"/>
    </row>
    <row r="28" spans="1:5" ht="17.100000000000001" customHeight="1">
      <c r="A28" s="128" t="s">
        <v>141</v>
      </c>
      <c r="B28" s="148"/>
      <c r="C28" s="147"/>
      <c r="D28" s="147"/>
      <c r="E28" s="171"/>
    </row>
    <row r="29" spans="1:5" ht="17.100000000000001" customHeight="1">
      <c r="A29" s="128" t="s">
        <v>144</v>
      </c>
      <c r="B29" s="148"/>
      <c r="C29" s="147"/>
      <c r="D29" s="147"/>
      <c r="E29" s="171"/>
    </row>
    <row r="30" spans="1:5" ht="17.100000000000001" customHeight="1">
      <c r="A30" s="128" t="s">
        <v>348</v>
      </c>
      <c r="B30" s="148"/>
      <c r="C30" s="147"/>
      <c r="D30" s="147"/>
      <c r="E30" s="171"/>
    </row>
    <row r="31" spans="1:5" ht="17.100000000000001" customHeight="1">
      <c r="A31" s="128" t="s">
        <v>147</v>
      </c>
      <c r="B31" s="148"/>
      <c r="C31" s="147"/>
      <c r="D31" s="147"/>
      <c r="E31" s="171"/>
    </row>
    <row r="32" spans="1:5" ht="34.5" customHeight="1">
      <c r="A32" s="131" t="s">
        <v>50</v>
      </c>
      <c r="B32" s="148"/>
      <c r="C32" s="147"/>
      <c r="D32" s="147"/>
      <c r="E32" s="171"/>
    </row>
    <row r="33" spans="1:5" ht="17.100000000000001" customHeight="1">
      <c r="A33" s="128" t="s">
        <v>168</v>
      </c>
      <c r="B33" s="148"/>
      <c r="C33" s="147"/>
      <c r="D33" s="147"/>
      <c r="E33" s="171"/>
    </row>
    <row r="34" spans="1:5" ht="17.100000000000001" customHeight="1">
      <c r="A34" s="126" t="s">
        <v>171</v>
      </c>
      <c r="B34" s="149">
        <f>SUM(B8:B33)</f>
        <v>0</v>
      </c>
      <c r="C34" s="149"/>
      <c r="D34" s="149">
        <f>MIN(B34,C34)</f>
        <v>0</v>
      </c>
      <c r="E34" s="172"/>
    </row>
    <row r="35" spans="1:5" ht="17.100000000000001" customHeight="1">
      <c r="A35" s="134" t="s">
        <v>174</v>
      </c>
      <c r="B35" s="147"/>
      <c r="C35" s="147"/>
      <c r="D35" s="147"/>
      <c r="E35" s="170"/>
    </row>
    <row r="36" spans="1:5" ht="27">
      <c r="A36" s="131" t="s">
        <v>350</v>
      </c>
      <c r="B36" s="148"/>
      <c r="C36" s="147"/>
      <c r="D36" s="147"/>
      <c r="E36" s="171"/>
    </row>
    <row r="37" spans="1:5" ht="27">
      <c r="A37" s="130" t="s">
        <v>452</v>
      </c>
      <c r="B37" s="148"/>
      <c r="C37" s="147"/>
      <c r="D37" s="147"/>
      <c r="E37" s="171"/>
    </row>
    <row r="38" spans="1:5" ht="17.100000000000001" customHeight="1">
      <c r="A38" s="132" t="s">
        <v>410</v>
      </c>
      <c r="B38" s="148"/>
      <c r="C38" s="147"/>
      <c r="D38" s="147"/>
      <c r="E38" s="171"/>
    </row>
    <row r="39" spans="1:5" ht="17.100000000000001" customHeight="1">
      <c r="A39" s="126" t="s">
        <v>171</v>
      </c>
      <c r="B39" s="149">
        <f>SUM(B36:B38)</f>
        <v>0</v>
      </c>
      <c r="C39" s="149"/>
      <c r="D39" s="149">
        <f>MIN(B39,C39)</f>
        <v>0</v>
      </c>
      <c r="E39" s="172"/>
    </row>
    <row r="40" spans="1:5" ht="17.100000000000001" customHeight="1">
      <c r="A40" s="135" t="s">
        <v>178</v>
      </c>
      <c r="B40" s="150"/>
      <c r="C40" s="150"/>
      <c r="D40" s="150"/>
      <c r="E40" s="174"/>
    </row>
    <row r="41" spans="1:5" ht="29.25" customHeight="1">
      <c r="A41" s="132" t="s">
        <v>254</v>
      </c>
      <c r="B41" s="148"/>
      <c r="C41" s="147"/>
      <c r="D41" s="147"/>
      <c r="E41" s="171"/>
    </row>
    <row r="42" spans="1:5" ht="17.100000000000001" customHeight="1">
      <c r="A42" s="128" t="s">
        <v>24</v>
      </c>
      <c r="B42" s="148"/>
      <c r="C42" s="147"/>
      <c r="D42" s="147"/>
      <c r="E42" s="171"/>
    </row>
    <row r="43" spans="1:5" ht="17.100000000000001" customHeight="1">
      <c r="A43" s="128" t="s">
        <v>92</v>
      </c>
      <c r="B43" s="148"/>
      <c r="C43" s="147"/>
      <c r="D43" s="147"/>
      <c r="E43" s="171"/>
    </row>
    <row r="44" spans="1:5" ht="17.100000000000001" customHeight="1">
      <c r="A44" s="128" t="s">
        <v>309</v>
      </c>
      <c r="B44" s="148"/>
      <c r="C44" s="147"/>
      <c r="D44" s="147"/>
      <c r="E44" s="171"/>
    </row>
    <row r="45" spans="1:5" ht="17.100000000000001" customHeight="1">
      <c r="A45" s="126" t="s">
        <v>171</v>
      </c>
      <c r="B45" s="149">
        <f>SUM(B41:B44)</f>
        <v>0</v>
      </c>
      <c r="C45" s="149"/>
      <c r="D45" s="149">
        <f>MIN(B45,C45)</f>
        <v>0</v>
      </c>
      <c r="E45" s="172"/>
    </row>
    <row r="46" spans="1:5" ht="17.100000000000001" customHeight="1">
      <c r="A46" s="136" t="s">
        <v>189</v>
      </c>
      <c r="B46" s="150"/>
      <c r="C46" s="150"/>
      <c r="D46" s="150"/>
      <c r="E46" s="174"/>
    </row>
    <row r="47" spans="1:5" ht="38.25" customHeight="1">
      <c r="A47" s="132" t="s">
        <v>353</v>
      </c>
      <c r="B47" s="148"/>
      <c r="C47" s="147"/>
      <c r="D47" s="147"/>
      <c r="E47" s="171"/>
    </row>
    <row r="48" spans="1:5" ht="17.100000000000001" customHeight="1">
      <c r="A48" s="128" t="s">
        <v>177</v>
      </c>
      <c r="B48" s="148"/>
      <c r="C48" s="147"/>
      <c r="D48" s="147"/>
      <c r="E48" s="171"/>
    </row>
    <row r="49" spans="1:5" ht="17.100000000000001" customHeight="1">
      <c r="A49" s="128" t="s">
        <v>186</v>
      </c>
      <c r="B49" s="148"/>
      <c r="C49" s="147"/>
      <c r="D49" s="147"/>
      <c r="E49" s="171"/>
    </row>
    <row r="50" spans="1:5" ht="17.100000000000001" customHeight="1">
      <c r="A50" s="128" t="s">
        <v>77</v>
      </c>
      <c r="B50" s="148"/>
      <c r="C50" s="147"/>
      <c r="D50" s="147"/>
      <c r="E50" s="171"/>
    </row>
    <row r="51" spans="1:5" ht="17.100000000000001" customHeight="1">
      <c r="A51" s="128" t="s">
        <v>102</v>
      </c>
      <c r="B51" s="148"/>
      <c r="C51" s="147"/>
      <c r="D51" s="147"/>
      <c r="E51" s="171"/>
    </row>
    <row r="52" spans="1:5" ht="17.100000000000001" customHeight="1">
      <c r="A52" s="126" t="s">
        <v>171</v>
      </c>
      <c r="B52" s="149">
        <f>SUM(B47:B51)</f>
        <v>0</v>
      </c>
      <c r="C52" s="149"/>
      <c r="D52" s="149">
        <f>MIN(B52,C52)</f>
        <v>0</v>
      </c>
      <c r="E52" s="172"/>
    </row>
    <row r="53" spans="1:5" ht="17.100000000000001" customHeight="1">
      <c r="A53" s="137" t="s">
        <v>192</v>
      </c>
      <c r="B53" s="235">
        <f>SUM(B34,B39,B45,B52)</f>
        <v>0</v>
      </c>
      <c r="C53" s="235">
        <f>SUM(C34,C39,C45,C52)</f>
        <v>0</v>
      </c>
      <c r="D53" s="235">
        <f>SUM(D34,D39,D45,D52)</f>
        <v>0</v>
      </c>
      <c r="E53" s="175"/>
    </row>
    <row r="54" spans="1:5" s="0" customFormat="1" ht="17.100000000000001" customHeight="1">
      <c r="A54" s="232" t="s">
        <v>193</v>
      </c>
      <c r="B54" s="236"/>
      <c r="C54" s="239"/>
      <c r="D54" s="239"/>
      <c r="E54" s="240"/>
    </row>
    <row r="55" spans="1:5" s="0" customFormat="1" ht="17.100000000000001" customHeight="1">
      <c r="A55" s="233"/>
      <c r="B55" s="237"/>
      <c r="C55" s="238"/>
      <c r="D55" s="238"/>
      <c r="E55" s="89"/>
    </row>
    <row r="56" spans="1:5" ht="17.100000000000001" customHeight="1">
      <c r="A56" s="137" t="s">
        <v>192</v>
      </c>
      <c r="B56" s="149">
        <f>SUM(B54:B55)</f>
        <v>0</v>
      </c>
      <c r="C56" s="149"/>
      <c r="D56" s="149"/>
      <c r="E56" s="172"/>
    </row>
    <row r="57" spans="1:5" s="0" customFormat="1" ht="17.100000000000001" customHeight="1">
      <c r="A57" s="78" t="s">
        <v>195</v>
      </c>
      <c r="B57" s="238">
        <f>SUM(B53,B56)</f>
        <v>0</v>
      </c>
      <c r="C57" s="238"/>
      <c r="D57" s="238"/>
      <c r="E57" s="90"/>
    </row>
    <row r="58" spans="1:5" ht="17.100000000000001" customHeight="1">
      <c r="A58" s="140"/>
      <c r="B58" s="155"/>
      <c r="C58" s="155"/>
      <c r="D58" s="155"/>
      <c r="E58" s="167"/>
    </row>
    <row r="59" spans="1:5" ht="17.100000000000001" customHeight="1">
      <c r="A59" s="141" t="s">
        <v>197</v>
      </c>
      <c r="B59" s="155"/>
      <c r="C59" s="155"/>
      <c r="D59" s="155"/>
      <c r="E59" s="167"/>
    </row>
    <row r="60" spans="1:5" ht="17.100000000000001" customHeight="1">
      <c r="A60" s="142" t="s">
        <v>136</v>
      </c>
      <c r="B60" s="156" t="s">
        <v>162</v>
      </c>
      <c r="C60" s="159" t="s">
        <v>231</v>
      </c>
      <c r="D60" s="163"/>
      <c r="E60" s="178"/>
    </row>
    <row r="61" spans="1:5" ht="17.100000000000001" customHeight="1">
      <c r="A61" s="142"/>
      <c r="B61" s="150" t="s">
        <v>229</v>
      </c>
      <c r="C61" s="160"/>
      <c r="D61" s="164"/>
      <c r="E61" s="179"/>
    </row>
    <row r="62" spans="1:5" ht="17.100000000000001" customHeight="1">
      <c r="A62" s="143" t="s">
        <v>70</v>
      </c>
      <c r="B62" s="153"/>
      <c r="C62" s="161"/>
      <c r="D62" s="165"/>
      <c r="E62" s="180"/>
    </row>
    <row r="63" spans="1:5" ht="17.100000000000001" customHeight="1">
      <c r="A63" s="144" t="s">
        <v>198</v>
      </c>
      <c r="B63" s="157"/>
      <c r="C63" s="161"/>
      <c r="D63" s="165"/>
      <c r="E63" s="180"/>
    </row>
    <row r="64" spans="1:5" ht="17.100000000000001" customHeight="1">
      <c r="A64" s="145" t="s">
        <v>192</v>
      </c>
      <c r="B64" s="154">
        <f>SUM(B62:B63)</f>
        <v>0</v>
      </c>
      <c r="C64" s="162"/>
      <c r="D64" s="166"/>
      <c r="E64" s="181"/>
    </row>
    <row r="65" spans="1:5" ht="17.100000000000001" customHeight="1">
      <c r="A65" s="140"/>
      <c r="B65" s="155"/>
      <c r="C65" s="155"/>
      <c r="D65" s="155"/>
      <c r="E65" s="167"/>
    </row>
    <row r="66" spans="1:5">
      <c r="A66" s="125" t="s">
        <v>128</v>
      </c>
    </row>
    <row r="67" spans="1:5">
      <c r="A67" s="125" t="s">
        <v>338</v>
      </c>
    </row>
    <row r="68" spans="1:5">
      <c r="A68" s="125" t="s">
        <v>485</v>
      </c>
    </row>
    <row r="69" spans="1:5">
      <c r="A69" s="125" t="s">
        <v>486</v>
      </c>
    </row>
    <row r="70" spans="1:5">
      <c r="A70" s="125" t="s">
        <v>282</v>
      </c>
    </row>
    <row r="71" spans="1:5">
      <c r="A71" s="125" t="s">
        <v>430</v>
      </c>
    </row>
    <row r="72" spans="1:5">
      <c r="A72" s="125" t="s">
        <v>48</v>
      </c>
    </row>
  </sheetData>
  <mergeCells count="4">
    <mergeCell ref="A1:E1"/>
    <mergeCell ref="C61:E61"/>
    <mergeCell ref="C62:E62"/>
    <mergeCell ref="C63:E63"/>
  </mergeCells>
  <phoneticPr fontId="5"/>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blackAndWhite="1" r:id="rId1"/>
  <rowBreaks count="1" manualBreakCount="1">
    <brk id="39"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2:M32"/>
  <sheetViews>
    <sheetView showGridLines="0" view="pageBreakPreview" zoomScaleSheetLayoutView="100" workbookViewId="0">
      <selection activeCell="B27" sqref="B27:R27"/>
    </sheetView>
  </sheetViews>
  <sheetFormatPr defaultColWidth="9" defaultRowHeight="13.5"/>
  <cols>
    <col min="1" max="1" width="13.77734375" style="55" customWidth="1"/>
    <col min="2" max="2" width="5.33203125" style="55" customWidth="1"/>
    <col min="3" max="3" width="46.33203125" style="55" bestFit="1" customWidth="1"/>
    <col min="4" max="4" width="9.77734375" style="55" bestFit="1" customWidth="1"/>
    <col min="5" max="5" width="11.375" style="55" bestFit="1" customWidth="1"/>
    <col min="6" max="6" width="4.33203125" style="55" bestFit="1" customWidth="1"/>
    <col min="7" max="7" width="9" style="55"/>
    <col min="8" max="8" width="3.33203125" style="55" bestFit="1" customWidth="1"/>
    <col min="9" max="9" width="11" style="55" bestFit="1" customWidth="1"/>
    <col min="10" max="10" width="2.44140625" style="55" bestFit="1" customWidth="1"/>
    <col min="11" max="11" width="3.33203125" style="55" bestFit="1" customWidth="1"/>
    <col min="12" max="12" width="12.33203125" style="55" bestFit="1" customWidth="1"/>
    <col min="13" max="13" width="7.21875" style="55" customWidth="1"/>
    <col min="14" max="14" width="17.109375" style="55" customWidth="1"/>
    <col min="15" max="16384" width="9" style="55"/>
  </cols>
  <sheetData>
    <row r="2" spans="1:13" ht="14.25">
      <c r="A2" s="241" t="s">
        <v>303</v>
      </c>
      <c r="B2" s="241"/>
      <c r="C2" s="241"/>
      <c r="D2" s="241"/>
      <c r="E2" s="241"/>
      <c r="F2" s="241"/>
      <c r="G2" s="241"/>
      <c r="H2" s="241"/>
      <c r="I2" s="241"/>
      <c r="J2" s="241"/>
      <c r="K2" s="241"/>
      <c r="L2" s="241"/>
    </row>
    <row r="3" spans="1:13">
      <c r="A3" s="2"/>
      <c r="B3" s="2"/>
    </row>
    <row r="4" spans="1:13">
      <c r="A4" s="102" t="s">
        <v>233</v>
      </c>
      <c r="B4" s="74" t="s">
        <v>1</v>
      </c>
      <c r="C4" s="83"/>
      <c r="D4" s="83"/>
      <c r="E4" s="83"/>
      <c r="F4" s="83"/>
      <c r="G4" s="83"/>
      <c r="H4" s="83"/>
      <c r="I4" s="83"/>
      <c r="J4" s="83"/>
      <c r="K4" s="83"/>
      <c r="L4" s="113"/>
    </row>
    <row r="5" spans="1:13" ht="13.5" customHeight="1">
      <c r="A5" s="66" t="s">
        <v>57</v>
      </c>
      <c r="B5" s="243" t="s">
        <v>256</v>
      </c>
      <c r="C5" s="250"/>
      <c r="D5" s="258"/>
      <c r="E5" s="262"/>
      <c r="F5" s="262"/>
      <c r="G5" s="262"/>
      <c r="H5" s="262"/>
      <c r="I5" s="262"/>
      <c r="J5" s="262"/>
      <c r="K5" s="262"/>
      <c r="L5" s="267">
        <f>IFERROR(SUM(L8:L14),"")</f>
        <v>0</v>
      </c>
    </row>
    <row r="6" spans="1:13">
      <c r="A6" s="242"/>
      <c r="B6" s="244"/>
      <c r="C6" s="251"/>
      <c r="D6" s="259"/>
      <c r="L6" s="259"/>
    </row>
    <row r="7" spans="1:13">
      <c r="A7" s="242"/>
      <c r="B7" s="245" t="s">
        <v>264</v>
      </c>
      <c r="C7" s="252"/>
      <c r="D7" s="259"/>
      <c r="I7" s="55" t="s">
        <v>368</v>
      </c>
      <c r="L7" s="259"/>
    </row>
    <row r="8" spans="1:13">
      <c r="A8" s="242"/>
      <c r="B8" s="246" t="s">
        <v>347</v>
      </c>
      <c r="C8" s="253"/>
      <c r="D8" s="259"/>
      <c r="E8" s="263">
        <v>6200000</v>
      </c>
      <c r="F8" s="265" t="s">
        <v>367</v>
      </c>
      <c r="G8" s="263">
        <v>71000</v>
      </c>
      <c r="H8" s="55" t="s">
        <v>271</v>
      </c>
      <c r="I8" s="68"/>
      <c r="J8" s="55" t="s">
        <v>372</v>
      </c>
      <c r="K8" s="55" t="s">
        <v>284</v>
      </c>
      <c r="L8" s="261" t="str">
        <f>IF(I8="","0",E8+(G8*I8))</f>
        <v>0</v>
      </c>
    </row>
    <row r="9" spans="1:13">
      <c r="A9" s="242"/>
      <c r="B9" s="246" t="s">
        <v>356</v>
      </c>
      <c r="C9" s="253"/>
      <c r="D9" s="259"/>
      <c r="L9" s="259"/>
    </row>
    <row r="10" spans="1:13">
      <c r="A10" s="242"/>
      <c r="B10" s="246" t="s">
        <v>357</v>
      </c>
      <c r="C10" s="253"/>
      <c r="D10" s="259"/>
      <c r="E10" s="263">
        <v>6200000</v>
      </c>
      <c r="F10" s="265" t="s">
        <v>367</v>
      </c>
      <c r="G10" s="263">
        <v>77000</v>
      </c>
      <c r="H10" s="55" t="s">
        <v>271</v>
      </c>
      <c r="I10" s="68"/>
      <c r="J10" s="55" t="s">
        <v>372</v>
      </c>
      <c r="K10" s="55" t="s">
        <v>284</v>
      </c>
      <c r="L10" s="261" t="str">
        <f>IF(I10="","0",E10+(G10*I10))</f>
        <v>0</v>
      </c>
    </row>
    <row r="11" spans="1:13">
      <c r="A11" s="242"/>
      <c r="B11" s="246" t="s">
        <v>230</v>
      </c>
      <c r="C11" s="253"/>
      <c r="D11" s="259"/>
      <c r="L11" s="259"/>
    </row>
    <row r="12" spans="1:13">
      <c r="A12" s="242"/>
      <c r="B12" s="246" t="s">
        <v>359</v>
      </c>
      <c r="C12" s="253"/>
      <c r="D12" s="259"/>
      <c r="E12" s="263">
        <v>6200000</v>
      </c>
      <c r="F12" s="265" t="s">
        <v>367</v>
      </c>
      <c r="G12" s="263">
        <v>87000</v>
      </c>
      <c r="H12" s="55" t="s">
        <v>271</v>
      </c>
      <c r="I12" s="68"/>
      <c r="J12" s="55" t="s">
        <v>372</v>
      </c>
      <c r="K12" s="55" t="s">
        <v>284</v>
      </c>
      <c r="L12" s="261" t="str">
        <f>IF(I12="","0",E12+(G12*I12))</f>
        <v>0</v>
      </c>
    </row>
    <row r="13" spans="1:13">
      <c r="A13" s="242"/>
      <c r="B13" s="246" t="s">
        <v>360</v>
      </c>
      <c r="C13" s="253"/>
      <c r="D13" s="259"/>
      <c r="G13" s="55" t="s">
        <v>194</v>
      </c>
      <c r="L13" s="259"/>
    </row>
    <row r="14" spans="1:13">
      <c r="A14" s="242"/>
      <c r="B14" s="247" t="s">
        <v>28</v>
      </c>
      <c r="C14" s="254"/>
      <c r="D14" s="259"/>
      <c r="E14" s="263">
        <v>25000</v>
      </c>
      <c r="F14" s="55" t="s">
        <v>271</v>
      </c>
      <c r="G14" s="68"/>
      <c r="K14" s="55" t="s">
        <v>284</v>
      </c>
      <c r="L14" s="261">
        <f>E14*G14</f>
        <v>0</v>
      </c>
    </row>
    <row r="15" spans="1:13">
      <c r="A15" s="242"/>
      <c r="B15" s="246" t="s">
        <v>361</v>
      </c>
      <c r="C15" s="253"/>
      <c r="D15" s="259"/>
      <c r="L15" s="259"/>
      <c r="M15" s="55" t="s">
        <v>60</v>
      </c>
    </row>
    <row r="16" spans="1:13">
      <c r="A16" s="121"/>
      <c r="B16" s="70"/>
      <c r="C16" s="255"/>
      <c r="D16" s="260"/>
      <c r="E16" s="264"/>
      <c r="F16" s="264"/>
      <c r="G16" s="264"/>
      <c r="H16" s="264"/>
      <c r="I16" s="264"/>
      <c r="J16" s="264"/>
      <c r="K16" s="264"/>
      <c r="L16" s="260"/>
    </row>
    <row r="17" spans="1:12">
      <c r="A17" s="66" t="s">
        <v>52</v>
      </c>
      <c r="B17" s="243" t="s">
        <v>363</v>
      </c>
      <c r="C17" s="250"/>
      <c r="D17" s="258"/>
      <c r="E17" s="262"/>
      <c r="F17" s="262"/>
      <c r="G17" s="262"/>
      <c r="H17" s="262"/>
      <c r="I17" s="262"/>
      <c r="J17" s="262"/>
      <c r="K17" s="262"/>
      <c r="L17" s="268"/>
    </row>
    <row r="18" spans="1:12">
      <c r="A18" s="242"/>
      <c r="B18" s="244"/>
      <c r="C18" s="251"/>
      <c r="D18" s="259"/>
      <c r="I18" s="55" t="s">
        <v>300</v>
      </c>
      <c r="L18" s="259"/>
    </row>
    <row r="19" spans="1:12">
      <c r="A19" s="242"/>
      <c r="B19" s="248">
        <v>1</v>
      </c>
      <c r="C19" s="256" t="s">
        <v>165</v>
      </c>
      <c r="D19" s="261">
        <v>65000</v>
      </c>
      <c r="I19" s="266"/>
      <c r="L19" s="269" t="str">
        <f>IF(I19&gt;=260,D21,IF(I19&gt;=130,D20,IF(I19&gt;=1,D19,"")))</f>
        <v/>
      </c>
    </row>
    <row r="20" spans="1:12">
      <c r="A20" s="242"/>
      <c r="B20" s="248">
        <v>2</v>
      </c>
      <c r="C20" s="256" t="s">
        <v>225</v>
      </c>
      <c r="D20" s="261">
        <v>130000</v>
      </c>
      <c r="L20" s="259"/>
    </row>
    <row r="21" spans="1:12">
      <c r="A21" s="242"/>
      <c r="B21" s="248">
        <v>3</v>
      </c>
      <c r="C21" s="256" t="s">
        <v>366</v>
      </c>
      <c r="D21" s="261">
        <v>195000</v>
      </c>
      <c r="L21" s="259"/>
    </row>
    <row r="22" spans="1:12">
      <c r="A22" s="121"/>
      <c r="B22" s="70"/>
      <c r="C22" s="255"/>
      <c r="D22" s="260"/>
      <c r="E22" s="264"/>
      <c r="F22" s="264"/>
      <c r="G22" s="264"/>
      <c r="H22" s="264"/>
      <c r="I22" s="264"/>
      <c r="J22" s="264"/>
      <c r="K22" s="264"/>
      <c r="L22" s="260"/>
    </row>
    <row r="23" spans="1:12">
      <c r="A23" s="66" t="s">
        <v>236</v>
      </c>
      <c r="B23" s="243" t="s">
        <v>253</v>
      </c>
      <c r="C23" s="250"/>
      <c r="D23" s="258"/>
      <c r="E23" s="262"/>
      <c r="F23" s="262"/>
      <c r="G23" s="262"/>
      <c r="H23" s="262"/>
      <c r="I23" s="262"/>
      <c r="J23" s="262"/>
      <c r="K23" s="262"/>
      <c r="L23" s="270"/>
    </row>
    <row r="24" spans="1:12">
      <c r="A24" s="121"/>
      <c r="B24" s="70"/>
      <c r="C24" s="255"/>
      <c r="D24" s="260"/>
      <c r="E24" s="264"/>
      <c r="F24" s="264"/>
      <c r="G24" s="264"/>
      <c r="H24" s="264"/>
      <c r="I24" s="264"/>
      <c r="J24" s="264"/>
      <c r="K24" s="264"/>
      <c r="L24" s="260"/>
    </row>
    <row r="25" spans="1:12" ht="27">
      <c r="A25" s="66" t="s">
        <v>319</v>
      </c>
      <c r="B25" s="243" t="s">
        <v>256</v>
      </c>
      <c r="C25" s="250"/>
      <c r="D25" s="258"/>
      <c r="E25" s="262"/>
      <c r="F25" s="262"/>
      <c r="G25" s="262"/>
      <c r="H25" s="262"/>
      <c r="I25" s="262"/>
      <c r="J25" s="262"/>
      <c r="K25" s="262"/>
      <c r="L25" s="267">
        <f>SUM(L27,L31)</f>
        <v>0</v>
      </c>
    </row>
    <row r="26" spans="1:12">
      <c r="A26" s="242"/>
      <c r="B26" s="244"/>
      <c r="C26" s="251"/>
      <c r="D26" s="259"/>
      <c r="G26" s="55" t="s">
        <v>280</v>
      </c>
      <c r="I26" s="55" t="s">
        <v>370</v>
      </c>
      <c r="L26" s="259"/>
    </row>
    <row r="27" spans="1:12">
      <c r="A27" s="242"/>
      <c r="B27" s="247" t="s">
        <v>364</v>
      </c>
      <c r="C27" s="254"/>
      <c r="D27" s="259"/>
      <c r="E27" s="263">
        <v>37290</v>
      </c>
      <c r="F27" s="55" t="s">
        <v>271</v>
      </c>
      <c r="G27" s="68"/>
      <c r="H27" s="55" t="s">
        <v>238</v>
      </c>
      <c r="I27" s="68"/>
      <c r="K27" s="55" t="s">
        <v>284</v>
      </c>
      <c r="L27" s="261">
        <f>IF(I27="導入初年度",E27*G27+45450,E27*G27)</f>
        <v>0</v>
      </c>
    </row>
    <row r="28" spans="1:12">
      <c r="A28" s="242"/>
      <c r="B28" s="247" t="s">
        <v>242</v>
      </c>
      <c r="C28" s="254"/>
      <c r="D28" s="259"/>
      <c r="L28" s="259"/>
    </row>
    <row r="29" spans="1:12">
      <c r="A29" s="242"/>
      <c r="B29" s="247" t="s">
        <v>346</v>
      </c>
      <c r="C29" s="254"/>
      <c r="D29" s="259"/>
      <c r="L29" s="259"/>
    </row>
    <row r="30" spans="1:12">
      <c r="A30" s="242"/>
      <c r="B30" s="247"/>
      <c r="C30" s="254"/>
      <c r="D30" s="259"/>
      <c r="G30" s="55" t="s">
        <v>280</v>
      </c>
      <c r="L30" s="259"/>
    </row>
    <row r="31" spans="1:12">
      <c r="A31" s="242"/>
      <c r="B31" s="247" t="s">
        <v>490</v>
      </c>
      <c r="C31" s="254"/>
      <c r="D31" s="259"/>
      <c r="E31" s="263">
        <v>297430</v>
      </c>
      <c r="F31" s="55" t="s">
        <v>271</v>
      </c>
      <c r="G31" s="68"/>
      <c r="K31" s="55" t="s">
        <v>284</v>
      </c>
      <c r="L31" s="261">
        <f>E31*G31</f>
        <v>0</v>
      </c>
    </row>
    <row r="32" spans="1:12">
      <c r="A32" s="121"/>
      <c r="B32" s="249" t="s">
        <v>365</v>
      </c>
      <c r="C32" s="257"/>
      <c r="D32" s="260"/>
      <c r="E32" s="264"/>
      <c r="F32" s="264"/>
      <c r="G32" s="264"/>
      <c r="H32" s="264"/>
      <c r="I32" s="264"/>
      <c r="J32" s="264"/>
      <c r="K32" s="264"/>
      <c r="L32" s="260"/>
    </row>
  </sheetData>
  <mergeCells count="26">
    <mergeCell ref="B4:L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22:C22"/>
    <mergeCell ref="B23:C23"/>
    <mergeCell ref="B24:C24"/>
    <mergeCell ref="B25:C25"/>
    <mergeCell ref="B26:C26"/>
    <mergeCell ref="B27:C27"/>
    <mergeCell ref="B28:C28"/>
    <mergeCell ref="B29:C29"/>
    <mergeCell ref="B30:C30"/>
    <mergeCell ref="B31:C31"/>
    <mergeCell ref="B32:C32"/>
  </mergeCells>
  <phoneticPr fontId="5"/>
  <dataValidations count="6">
    <dataValidation type="decimal" allowBlank="1" showDropDown="0" showInputMessage="1" showErrorMessage="1" sqref="I8">
      <formula1>1</formula1>
      <formula2>129</formula2>
    </dataValidation>
    <dataValidation type="decimal" allowBlank="1" showDropDown="0" showInputMessage="1" showErrorMessage="1" sqref="I10">
      <formula1>130</formula1>
      <formula2>259</formula2>
    </dataValidation>
    <dataValidation type="decimal" allowBlank="1" showDropDown="0" showInputMessage="1" showErrorMessage="1" sqref="I12">
      <formula1>260</formula1>
      <formula2>366</formula2>
    </dataValidation>
    <dataValidation type="whole" allowBlank="1" showDropDown="0" showInputMessage="1" showErrorMessage="1" sqref="G14">
      <formula1>1</formula1>
      <formula2>366</formula2>
    </dataValidation>
    <dataValidation type="list" allowBlank="1" showDropDown="0" showInputMessage="1" showErrorMessage="1" sqref="I27">
      <formula1>"導入初年度,導入済"</formula1>
    </dataValidation>
    <dataValidation type="decimal" allowBlank="1" showDropDown="0" showInputMessage="1" showErrorMessage="1" sqref="I19">
      <formula1>1</formula1>
      <formula2>365</formula2>
    </dataValidation>
  </dataValidations>
  <pageMargins left="0.70866141732283472" right="0.70866141732283472" top="0.74803149606299213" bottom="0.74803149606299213" header="0.31496062992125984" footer="0.31496062992125984"/>
  <pageSetup paperSize="9" fitToWidth="1" fitToHeight="0" orientation="landscape" usePrinterDefaults="1"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A1:N30"/>
  <sheetViews>
    <sheetView showGridLines="0" view="pageBreakPreview" zoomScaleSheetLayoutView="100" workbookViewId="0">
      <selection activeCell="B27" sqref="B27:R27"/>
    </sheetView>
  </sheetViews>
  <sheetFormatPr defaultRowHeight="13.5"/>
  <cols>
    <col min="1" max="1" width="9" style="125" customWidth="1"/>
    <col min="2" max="2" width="12.25" style="125" customWidth="1"/>
    <col min="3" max="6" width="9" style="125" customWidth="1"/>
    <col min="7" max="7" width="10.25" style="125" bestFit="1" customWidth="1"/>
    <col min="8" max="8" width="10.625" style="125" customWidth="1"/>
    <col min="9" max="9" width="5.25" style="125" bestFit="1" customWidth="1"/>
    <col min="10" max="10" width="9" style="125" bestFit="1" customWidth="1"/>
    <col min="11" max="11" width="11.125" style="125" customWidth="1"/>
    <col min="12" max="12" width="11" style="125" customWidth="1"/>
    <col min="13" max="13" width="12" style="125" customWidth="1"/>
    <col min="14" max="14" width="14.875" style="125" customWidth="1"/>
    <col min="15" max="16384" width="9" style="125" customWidth="1"/>
  </cols>
  <sheetData>
    <row r="1" spans="1:14" ht="14.25">
      <c r="A1" s="382" t="s">
        <v>459</v>
      </c>
      <c r="B1" s="386"/>
      <c r="C1" s="386"/>
      <c r="D1" s="386"/>
      <c r="E1" s="386"/>
      <c r="F1" s="386"/>
      <c r="G1" s="386"/>
      <c r="H1" s="386"/>
      <c r="I1" s="386"/>
      <c r="J1" s="386"/>
      <c r="K1" s="386"/>
      <c r="L1" s="386"/>
      <c r="M1" s="386"/>
      <c r="N1" s="386"/>
    </row>
    <row r="2" spans="1:14" ht="14.25">
      <c r="A2" s="382"/>
      <c r="M2" s="386"/>
      <c r="N2" s="386"/>
    </row>
    <row r="3" spans="1:14">
      <c r="A3" s="140" t="s">
        <v>484</v>
      </c>
      <c r="B3" s="140"/>
      <c r="C3" s="140"/>
      <c r="D3" s="140"/>
      <c r="E3" s="140"/>
      <c r="F3" s="140"/>
      <c r="G3" s="140"/>
      <c r="H3" s="140"/>
      <c r="I3" s="140"/>
      <c r="J3" s="140"/>
      <c r="K3" s="140"/>
      <c r="L3" s="140"/>
      <c r="M3" s="140"/>
      <c r="N3" s="140"/>
    </row>
    <row r="5" spans="1:14">
      <c r="A5" s="125" t="s">
        <v>454</v>
      </c>
      <c r="K5" s="204"/>
      <c r="M5" s="409"/>
      <c r="N5" s="410" t="s">
        <v>440</v>
      </c>
    </row>
    <row r="6" spans="1:14" ht="50.1" customHeight="1">
      <c r="A6" s="146" t="s">
        <v>373</v>
      </c>
      <c r="B6" s="387" t="s">
        <v>127</v>
      </c>
      <c r="C6" s="387" t="s">
        <v>386</v>
      </c>
      <c r="D6" s="362" t="s">
        <v>387</v>
      </c>
      <c r="E6" s="126" t="s">
        <v>388</v>
      </c>
      <c r="F6" s="393"/>
      <c r="G6" s="169"/>
      <c r="H6" s="398" t="s">
        <v>328</v>
      </c>
      <c r="I6" s="183" t="s">
        <v>391</v>
      </c>
      <c r="J6" s="406"/>
      <c r="K6" s="126" t="s">
        <v>362</v>
      </c>
      <c r="L6" s="393"/>
      <c r="M6" s="169"/>
      <c r="N6" s="362" t="s">
        <v>131</v>
      </c>
    </row>
    <row r="7" spans="1:14" ht="57.75" customHeight="1">
      <c r="A7" s="362"/>
      <c r="B7" s="388"/>
      <c r="C7" s="391"/>
      <c r="D7" s="362"/>
      <c r="E7" s="362" t="s">
        <v>389</v>
      </c>
      <c r="F7" s="362" t="s">
        <v>390</v>
      </c>
      <c r="G7" s="362" t="s">
        <v>302</v>
      </c>
      <c r="H7" s="145"/>
      <c r="I7" s="402" t="s">
        <v>333</v>
      </c>
      <c r="J7" s="402" t="s">
        <v>396</v>
      </c>
      <c r="K7" s="146" t="s">
        <v>281</v>
      </c>
      <c r="L7" s="146" t="s">
        <v>397</v>
      </c>
      <c r="M7" s="362" t="s">
        <v>399</v>
      </c>
      <c r="N7" s="362"/>
    </row>
    <row r="8" spans="1:14" ht="14.25" customHeight="1">
      <c r="A8" s="383"/>
      <c r="B8" s="383"/>
      <c r="C8" s="387"/>
      <c r="D8" s="383"/>
      <c r="E8" s="383"/>
      <c r="F8" s="383"/>
      <c r="G8" s="394" t="s">
        <v>101</v>
      </c>
      <c r="H8" s="399"/>
      <c r="I8" s="403" t="s">
        <v>392</v>
      </c>
      <c r="J8" s="403" t="s">
        <v>374</v>
      </c>
      <c r="K8" s="407" t="s">
        <v>101</v>
      </c>
      <c r="L8" s="407" t="s">
        <v>101</v>
      </c>
      <c r="M8" s="394" t="s">
        <v>101</v>
      </c>
      <c r="N8" s="383"/>
    </row>
    <row r="9" spans="1:14" ht="14.25" customHeight="1">
      <c r="A9" s="384"/>
      <c r="B9" s="384"/>
      <c r="C9" s="392"/>
      <c r="D9" s="384"/>
      <c r="E9" s="384"/>
      <c r="F9" s="384"/>
      <c r="G9" s="395"/>
      <c r="H9" s="400"/>
      <c r="I9" s="404"/>
      <c r="J9" s="404"/>
      <c r="K9" s="408"/>
      <c r="L9" s="408"/>
      <c r="M9" s="395"/>
      <c r="N9" s="384"/>
    </row>
    <row r="10" spans="1:14">
      <c r="A10" s="385"/>
      <c r="B10" s="389"/>
      <c r="C10" s="385"/>
      <c r="D10" s="390"/>
      <c r="E10" s="390"/>
      <c r="F10" s="390"/>
      <c r="G10" s="396"/>
      <c r="H10" s="397"/>
      <c r="I10" s="405"/>
      <c r="J10" s="390"/>
      <c r="K10" s="405"/>
      <c r="L10" s="390"/>
      <c r="M10" s="405"/>
      <c r="N10" s="390"/>
    </row>
    <row r="11" spans="1:14" ht="14.25" customHeight="1">
      <c r="A11" s="384"/>
      <c r="B11" s="384"/>
      <c r="C11" s="392"/>
      <c r="D11" s="384"/>
      <c r="E11" s="384"/>
      <c r="F11" s="384"/>
      <c r="G11" s="395"/>
      <c r="H11" s="400"/>
      <c r="I11" s="404"/>
      <c r="J11" s="404"/>
      <c r="K11" s="408"/>
      <c r="L11" s="408"/>
      <c r="M11" s="395"/>
      <c r="N11" s="384"/>
    </row>
    <row r="12" spans="1:14">
      <c r="A12" s="385"/>
      <c r="B12" s="389"/>
      <c r="C12" s="385"/>
      <c r="D12" s="390"/>
      <c r="E12" s="390"/>
      <c r="F12" s="390"/>
      <c r="G12" s="396"/>
      <c r="H12" s="397"/>
      <c r="I12" s="390"/>
      <c r="J12" s="390"/>
      <c r="K12" s="390"/>
      <c r="L12" s="390"/>
      <c r="M12" s="390"/>
      <c r="N12" s="411"/>
    </row>
    <row r="13" spans="1:14" ht="14.25" customHeight="1">
      <c r="A13" s="384"/>
      <c r="B13" s="384"/>
      <c r="C13" s="392"/>
      <c r="D13" s="384"/>
      <c r="E13" s="384"/>
      <c r="F13" s="384"/>
      <c r="G13" s="395"/>
      <c r="H13" s="400"/>
      <c r="I13" s="404"/>
      <c r="J13" s="404"/>
      <c r="K13" s="408"/>
      <c r="L13" s="408"/>
      <c r="M13" s="395"/>
      <c r="N13" s="384"/>
    </row>
    <row r="14" spans="1:14">
      <c r="A14" s="385"/>
      <c r="B14" s="389"/>
      <c r="C14" s="385"/>
      <c r="D14" s="390"/>
      <c r="E14" s="390"/>
      <c r="F14" s="390"/>
      <c r="G14" s="396"/>
      <c r="H14" s="397"/>
      <c r="I14" s="390"/>
      <c r="J14" s="390"/>
      <c r="K14" s="390"/>
      <c r="L14" s="390"/>
      <c r="M14" s="390"/>
      <c r="N14" s="411"/>
    </row>
    <row r="15" spans="1:14" ht="14.25" customHeight="1">
      <c r="A15" s="384"/>
      <c r="B15" s="384"/>
      <c r="C15" s="392"/>
      <c r="D15" s="384"/>
      <c r="E15" s="384"/>
      <c r="F15" s="384"/>
      <c r="G15" s="395"/>
      <c r="H15" s="400"/>
      <c r="I15" s="404"/>
      <c r="J15" s="404"/>
      <c r="K15" s="408"/>
      <c r="L15" s="408"/>
      <c r="M15" s="395"/>
      <c r="N15" s="384"/>
    </row>
    <row r="16" spans="1:14" ht="27" customHeight="1">
      <c r="A16" s="385"/>
      <c r="B16" s="390"/>
      <c r="C16" s="385"/>
      <c r="D16" s="390"/>
      <c r="E16" s="390"/>
      <c r="F16" s="390"/>
      <c r="G16" s="397"/>
      <c r="H16" s="401"/>
      <c r="I16" s="390"/>
      <c r="J16" s="390"/>
      <c r="K16" s="390"/>
      <c r="L16" s="390"/>
      <c r="M16" s="390"/>
      <c r="N16" s="411"/>
    </row>
    <row r="17" spans="1:1">
      <c r="A17" s="125" t="s">
        <v>417</v>
      </c>
    </row>
    <row r="19" spans="1:1">
      <c r="A19" s="125" t="s">
        <v>377</v>
      </c>
    </row>
    <row r="20" spans="1:1">
      <c r="A20" s="125" t="s">
        <v>455</v>
      </c>
    </row>
    <row r="21" spans="1:1">
      <c r="A21" s="125" t="s">
        <v>456</v>
      </c>
    </row>
    <row r="22" spans="1:1">
      <c r="A22" s="125" t="s">
        <v>457</v>
      </c>
    </row>
    <row r="23" spans="1:1">
      <c r="A23" s="125" t="s">
        <v>54</v>
      </c>
    </row>
    <row r="24" spans="1:1">
      <c r="A24" s="125" t="s">
        <v>380</v>
      </c>
    </row>
    <row r="25" spans="1:1">
      <c r="A25" s="125" t="s">
        <v>371</v>
      </c>
    </row>
    <row r="26" spans="1:1">
      <c r="A26" s="125" t="s">
        <v>438</v>
      </c>
    </row>
    <row r="27" spans="1:1">
      <c r="A27" s="125" t="s">
        <v>384</v>
      </c>
    </row>
    <row r="28" spans="1:1">
      <c r="A28" s="125" t="s">
        <v>385</v>
      </c>
    </row>
    <row r="29" spans="1:1">
      <c r="A29" s="125" t="s">
        <v>279</v>
      </c>
    </row>
    <row r="30" spans="1:1">
      <c r="A30" s="125" t="s">
        <v>85</v>
      </c>
    </row>
  </sheetData>
  <mergeCells count="10">
    <mergeCell ref="A3:N3"/>
    <mergeCell ref="E6:G6"/>
    <mergeCell ref="I6:J6"/>
    <mergeCell ref="K6:M6"/>
    <mergeCell ref="A6:A7"/>
    <mergeCell ref="B6:B7"/>
    <mergeCell ref="C6:C7"/>
    <mergeCell ref="D6:D7"/>
    <mergeCell ref="H6:H7"/>
    <mergeCell ref="N6:N7"/>
  </mergeCells>
  <phoneticPr fontId="5"/>
  <dataValidations count="4">
    <dataValidation type="whole" operator="greaterThanOrEqual" allowBlank="1" showDropDown="0" showInputMessage="1" showErrorMessage="1" sqref="I10 I12 I14 I16">
      <formula1>4</formula1>
    </dataValidation>
    <dataValidation type="whole" operator="greaterThanOrEqual" allowBlank="1" showDropDown="0" showInputMessage="1" showErrorMessage="1" sqref="J10 J12 J14 J16">
      <formula1>15</formula1>
    </dataValidation>
    <dataValidation type="list" allowBlank="1" showDropDown="0" showInputMessage="1" showErrorMessage="1" sqref="D10:D16">
      <formula1>"直接,委託"</formula1>
    </dataValidation>
    <dataValidation type="list" allowBlank="1" showDropDown="0" showInputMessage="1" showErrorMessage="1" sqref="A16 A12 A10 A14">
      <formula1>"患者輸送車,患者輸送艇"</formula1>
    </dataValidation>
  </dataValidations>
  <printOptions horizontalCentered="1"/>
  <pageMargins left="0.70866141732283472" right="0.70866141732283472" top="0.74803149606299213" bottom="0.74803149606299213" header="0.31496062992125984" footer="0.31496062992125984"/>
  <pageSetup paperSize="9" scale="85" fitToWidth="1" fitToHeight="1" orientation="landscape"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L83"/>
  <sheetViews>
    <sheetView showGridLines="0" view="pageBreakPreview" topLeftCell="A46" zoomScaleSheetLayoutView="100" workbookViewId="0">
      <selection activeCell="B27" sqref="B27:R27"/>
    </sheetView>
  </sheetViews>
  <sheetFormatPr defaultRowHeight="13.5"/>
  <cols>
    <col min="1" max="1" width="17.6640625" customWidth="1"/>
    <col min="5" max="9" width="11.33203125" bestFit="1" customWidth="1"/>
    <col min="10" max="10" width="11.33203125" customWidth="1"/>
    <col min="11" max="11" width="13.33203125" customWidth="1"/>
    <col min="12" max="12" width="12.109375" customWidth="1"/>
  </cols>
  <sheetData>
    <row r="1" spans="1:12" ht="14.25">
      <c r="A1" s="54" t="s">
        <v>5</v>
      </c>
    </row>
    <row r="2" spans="1:12">
      <c r="A2" s="55"/>
      <c r="B2" s="55"/>
      <c r="C2" s="55"/>
      <c r="D2" s="55"/>
      <c r="E2" s="55"/>
      <c r="F2" s="55"/>
      <c r="G2" s="55"/>
      <c r="H2" s="55"/>
      <c r="I2" s="55"/>
      <c r="J2" s="55"/>
      <c r="K2" s="55"/>
      <c r="L2" s="55"/>
    </row>
    <row r="3" spans="1:12" ht="14.25">
      <c r="A3" s="56" t="s">
        <v>13</v>
      </c>
      <c r="B3" s="56"/>
      <c r="C3" s="56"/>
      <c r="D3" s="56"/>
      <c r="E3" s="56"/>
      <c r="F3" s="56"/>
      <c r="G3" s="56"/>
      <c r="H3" s="56"/>
      <c r="I3" s="56"/>
      <c r="J3" s="56"/>
      <c r="K3" s="56"/>
      <c r="L3" s="56"/>
    </row>
    <row r="4" spans="1:12">
      <c r="L4" s="123" t="s">
        <v>132</v>
      </c>
    </row>
    <row r="5" spans="1:12">
      <c r="A5" t="s">
        <v>156</v>
      </c>
      <c r="I5" s="55"/>
      <c r="J5" s="55"/>
      <c r="K5" s="55"/>
      <c r="L5" s="123" t="s">
        <v>18</v>
      </c>
    </row>
    <row r="6" spans="1:12">
      <c r="A6" t="s">
        <v>268</v>
      </c>
    </row>
    <row r="7" spans="1:12">
      <c r="A7" s="57" t="s">
        <v>23</v>
      </c>
      <c r="B7" s="77" t="s">
        <v>58</v>
      </c>
      <c r="C7" s="86"/>
      <c r="D7" s="96" t="s">
        <v>98</v>
      </c>
      <c r="E7" s="74" t="s">
        <v>103</v>
      </c>
      <c r="F7" s="83"/>
      <c r="G7" s="83"/>
      <c r="H7" s="83"/>
      <c r="I7" s="113"/>
      <c r="J7" s="59" t="s">
        <v>121</v>
      </c>
      <c r="K7" s="59" t="s">
        <v>81</v>
      </c>
      <c r="L7" s="59" t="s">
        <v>131</v>
      </c>
    </row>
    <row r="8" spans="1:12">
      <c r="A8" s="58" t="s">
        <v>27</v>
      </c>
      <c r="B8" s="58" t="s">
        <v>90</v>
      </c>
      <c r="C8" s="58" t="s">
        <v>72</v>
      </c>
      <c r="D8" s="58" t="s">
        <v>99</v>
      </c>
      <c r="E8" s="101" t="s">
        <v>29</v>
      </c>
      <c r="F8" s="101" t="s">
        <v>86</v>
      </c>
      <c r="G8" s="101" t="s">
        <v>110</v>
      </c>
      <c r="H8" s="101" t="s">
        <v>112</v>
      </c>
      <c r="I8" s="58" t="s">
        <v>119</v>
      </c>
      <c r="J8" s="78"/>
      <c r="K8" s="78"/>
      <c r="L8" s="78"/>
    </row>
    <row r="9" spans="1:12">
      <c r="A9" s="59"/>
      <c r="B9" s="59"/>
      <c r="C9" s="12" t="s">
        <v>94</v>
      </c>
      <c r="D9" s="12" t="s">
        <v>101</v>
      </c>
      <c r="E9" s="102"/>
      <c r="F9" s="102"/>
      <c r="G9" s="102"/>
      <c r="H9" s="102"/>
      <c r="I9" s="59"/>
      <c r="J9" s="59"/>
      <c r="K9" s="59"/>
      <c r="L9" s="59"/>
    </row>
    <row r="10" spans="1:12">
      <c r="A10" s="60"/>
      <c r="B10" s="60"/>
      <c r="C10" s="87"/>
      <c r="D10" s="87"/>
      <c r="E10" s="103"/>
      <c r="F10" s="103"/>
      <c r="G10" s="103"/>
      <c r="H10" s="103"/>
      <c r="I10" s="105"/>
      <c r="J10" s="118"/>
      <c r="K10" s="118"/>
      <c r="L10" s="118"/>
    </row>
    <row r="11" spans="1:12" ht="28.5" customHeight="1">
      <c r="A11" s="61"/>
      <c r="B11" s="61"/>
      <c r="C11" s="88"/>
      <c r="D11" s="88"/>
      <c r="E11" s="104"/>
      <c r="F11" s="104"/>
      <c r="G11" s="104"/>
      <c r="H11" s="104"/>
      <c r="I11" s="117"/>
      <c r="J11" s="119"/>
      <c r="K11" s="119"/>
      <c r="L11" s="119"/>
    </row>
    <row r="12" spans="1:12" ht="13.5" customHeight="1">
      <c r="A12" s="62"/>
      <c r="B12" s="62"/>
      <c r="C12" s="12"/>
      <c r="D12" s="12"/>
      <c r="E12" s="103"/>
      <c r="F12" s="103"/>
      <c r="G12" s="103"/>
      <c r="H12" s="103"/>
      <c r="I12" s="105"/>
      <c r="J12" s="120"/>
      <c r="K12" s="120"/>
      <c r="L12" s="120"/>
    </row>
    <row r="13" spans="1:12" ht="28.5" customHeight="1">
      <c r="A13" s="61"/>
      <c r="B13" s="61"/>
      <c r="C13" s="88"/>
      <c r="D13" s="88"/>
      <c r="E13" s="104"/>
      <c r="F13" s="104"/>
      <c r="G13" s="104"/>
      <c r="H13" s="104"/>
      <c r="I13" s="117"/>
      <c r="J13" s="119"/>
      <c r="K13" s="119"/>
      <c r="L13" s="119"/>
    </row>
    <row r="14" spans="1:12" ht="13.5" customHeight="1">
      <c r="A14" s="62"/>
      <c r="B14" s="62"/>
      <c r="C14" s="12"/>
      <c r="D14" s="12"/>
      <c r="E14" s="103"/>
      <c r="F14" s="103"/>
      <c r="G14" s="103"/>
      <c r="H14" s="103"/>
      <c r="I14" s="105"/>
      <c r="J14" s="120"/>
      <c r="K14" s="120"/>
      <c r="L14" s="120"/>
    </row>
    <row r="15" spans="1:12" ht="28.5" customHeight="1">
      <c r="A15" s="61"/>
      <c r="B15" s="61"/>
      <c r="C15" s="89"/>
      <c r="D15" s="89"/>
      <c r="E15" s="104"/>
      <c r="F15" s="104"/>
      <c r="G15" s="104"/>
      <c r="H15" s="104"/>
      <c r="I15" s="117"/>
      <c r="J15" s="119"/>
      <c r="K15" s="119"/>
      <c r="L15" s="119"/>
    </row>
    <row r="16" spans="1:12" ht="13.5" customHeight="1">
      <c r="A16" s="62"/>
      <c r="B16" s="62"/>
      <c r="C16" s="12"/>
      <c r="D16" s="12"/>
      <c r="E16" s="103"/>
      <c r="F16" s="103"/>
      <c r="G16" s="103"/>
      <c r="H16" s="103"/>
      <c r="I16" s="105"/>
      <c r="J16" s="120"/>
      <c r="K16" s="120"/>
      <c r="L16" s="120"/>
    </row>
    <row r="17" spans="1:12" ht="28.5" customHeight="1">
      <c r="A17" s="61"/>
      <c r="B17" s="61"/>
      <c r="C17" s="89"/>
      <c r="D17" s="89"/>
      <c r="E17" s="104"/>
      <c r="F17" s="104"/>
      <c r="G17" s="104"/>
      <c r="H17" s="104"/>
      <c r="I17" s="117"/>
      <c r="J17" s="119"/>
      <c r="K17" s="119"/>
      <c r="L17" s="119"/>
    </row>
    <row r="18" spans="1:12" ht="13.5" customHeight="1">
      <c r="A18" s="62"/>
      <c r="B18" s="62"/>
      <c r="C18" s="12"/>
      <c r="D18" s="12"/>
      <c r="E18" s="103"/>
      <c r="F18" s="103"/>
      <c r="G18" s="103"/>
      <c r="H18" s="103"/>
      <c r="I18" s="105">
        <f>SUM(E18:H18)</f>
        <v>0</v>
      </c>
      <c r="J18" s="120"/>
      <c r="K18" s="120"/>
      <c r="L18" s="120"/>
    </row>
    <row r="19" spans="1:12" ht="28.5" customHeight="1">
      <c r="A19" s="61"/>
      <c r="B19" s="61"/>
      <c r="C19" s="89"/>
      <c r="D19" s="89"/>
      <c r="E19" s="104"/>
      <c r="F19" s="104"/>
      <c r="G19" s="104"/>
      <c r="H19" s="104"/>
      <c r="I19" s="117">
        <f>SUM(E19:H19)</f>
        <v>0</v>
      </c>
      <c r="J19" s="119"/>
      <c r="K19" s="119"/>
      <c r="L19" s="119"/>
    </row>
    <row r="20" spans="1:12" ht="13.5" customHeight="1">
      <c r="A20" s="63" t="s">
        <v>15</v>
      </c>
      <c r="B20" s="59"/>
      <c r="C20" s="12"/>
      <c r="D20" s="12"/>
      <c r="E20" s="105">
        <f t="shared" ref="E20:H21" si="0">SUM(E10,E12,E14,E16,E18)</f>
        <v>0</v>
      </c>
      <c r="F20" s="105">
        <f t="shared" si="0"/>
        <v>0</v>
      </c>
      <c r="G20" s="105">
        <f t="shared" si="0"/>
        <v>0</v>
      </c>
      <c r="H20" s="105">
        <f t="shared" si="0"/>
        <v>0</v>
      </c>
      <c r="I20" s="105">
        <f>SUM(E20:H20)</f>
        <v>0</v>
      </c>
      <c r="J20" s="66"/>
      <c r="K20" s="66"/>
      <c r="L20" s="66"/>
    </row>
    <row r="21" spans="1:12" ht="28.5" customHeight="1">
      <c r="A21" s="64"/>
      <c r="B21" s="78"/>
      <c r="C21" s="90">
        <f>SUM(C11,C13,C15,C17,C19)</f>
        <v>0</v>
      </c>
      <c r="D21" s="90">
        <f>SUM(D11,D13,D15,D17,D19)</f>
        <v>0</v>
      </c>
      <c r="E21" s="90">
        <f t="shared" si="0"/>
        <v>0</v>
      </c>
      <c r="F21" s="90">
        <f t="shared" si="0"/>
        <v>0</v>
      </c>
      <c r="G21" s="90">
        <f t="shared" si="0"/>
        <v>0</v>
      </c>
      <c r="H21" s="90">
        <f t="shared" si="0"/>
        <v>0</v>
      </c>
      <c r="I21" s="117">
        <f>SUM(E21:H21)</f>
        <v>0</v>
      </c>
      <c r="J21" s="121"/>
      <c r="K21" s="121"/>
      <c r="L21" s="121"/>
    </row>
    <row r="22" spans="1:12">
      <c r="A22" t="s">
        <v>30</v>
      </c>
    </row>
    <row r="23" spans="1:12">
      <c r="A23" t="s">
        <v>11</v>
      </c>
    </row>
    <row r="24" spans="1:12">
      <c r="A24" t="s">
        <v>6</v>
      </c>
    </row>
    <row r="25" spans="1:12">
      <c r="A25" t="s">
        <v>31</v>
      </c>
    </row>
    <row r="26" spans="1:12">
      <c r="A26" t="s">
        <v>33</v>
      </c>
    </row>
    <row r="27" spans="1:12">
      <c r="A27" t="s">
        <v>38</v>
      </c>
    </row>
    <row r="28" spans="1:12">
      <c r="A28" t="s">
        <v>43</v>
      </c>
    </row>
    <row r="29" spans="1:12">
      <c r="A29" t="s">
        <v>47</v>
      </c>
    </row>
    <row r="30" spans="1:12">
      <c r="A30" t="s">
        <v>49</v>
      </c>
    </row>
    <row r="32" spans="1:12">
      <c r="A32" s="65" t="s">
        <v>45</v>
      </c>
    </row>
    <row r="33" spans="1:12" ht="33.75" customHeight="1">
      <c r="A33" s="66" t="s">
        <v>19</v>
      </c>
      <c r="B33" s="58" t="s">
        <v>91</v>
      </c>
      <c r="C33" s="58" t="s">
        <v>96</v>
      </c>
      <c r="D33" s="58" t="s">
        <v>104</v>
      </c>
      <c r="E33" s="58" t="s">
        <v>34</v>
      </c>
      <c r="F33" s="58" t="s">
        <v>22</v>
      </c>
      <c r="G33" s="58"/>
      <c r="H33" s="58"/>
      <c r="I33" s="58"/>
      <c r="J33" s="58"/>
      <c r="K33" s="58" t="s">
        <v>131</v>
      </c>
      <c r="L33" s="58"/>
    </row>
    <row r="34" spans="1:12" ht="20.100000000000001" customHeight="1">
      <c r="A34" s="67"/>
      <c r="B34" s="58"/>
      <c r="C34" s="58"/>
      <c r="D34" s="58"/>
      <c r="E34" s="58"/>
      <c r="F34" s="101" t="s">
        <v>29</v>
      </c>
      <c r="G34" s="101" t="s">
        <v>86</v>
      </c>
      <c r="H34" s="101" t="s">
        <v>110</v>
      </c>
      <c r="I34" s="101" t="s">
        <v>112</v>
      </c>
      <c r="J34" s="58" t="s">
        <v>119</v>
      </c>
      <c r="K34" s="58"/>
      <c r="L34" s="58"/>
    </row>
    <row r="35" spans="1:12" ht="24" customHeight="1">
      <c r="A35" s="68"/>
      <c r="B35" s="68"/>
      <c r="C35" s="91"/>
      <c r="D35" s="91"/>
      <c r="E35" s="106"/>
      <c r="F35" s="106"/>
      <c r="G35" s="106"/>
      <c r="H35" s="106"/>
      <c r="I35" s="106"/>
      <c r="J35" s="106"/>
      <c r="K35" s="71"/>
      <c r="L35" s="81"/>
    </row>
    <row r="36" spans="1:12" ht="24" customHeight="1">
      <c r="A36" s="68"/>
      <c r="B36" s="68"/>
      <c r="C36" s="68"/>
      <c r="D36" s="68"/>
      <c r="E36" s="68"/>
      <c r="F36" s="68"/>
      <c r="G36" s="68"/>
      <c r="H36" s="68"/>
      <c r="I36" s="68"/>
      <c r="J36" s="68"/>
      <c r="K36" s="71"/>
      <c r="L36" s="81"/>
    </row>
    <row r="37" spans="1:12" ht="24" customHeight="1">
      <c r="A37" s="68"/>
      <c r="B37" s="68"/>
      <c r="C37" s="68"/>
      <c r="D37" s="68"/>
      <c r="E37" s="68"/>
      <c r="F37" s="68"/>
      <c r="G37" s="68"/>
      <c r="H37" s="68"/>
      <c r="I37" s="68"/>
      <c r="J37" s="68"/>
      <c r="K37" s="71"/>
      <c r="L37" s="81"/>
    </row>
    <row r="38" spans="1:12" ht="24" customHeight="1">
      <c r="A38" s="68"/>
      <c r="B38" s="68"/>
      <c r="C38" s="68"/>
      <c r="D38" s="68"/>
      <c r="E38" s="68"/>
      <c r="F38" s="68"/>
      <c r="G38" s="68"/>
      <c r="H38" s="68"/>
      <c r="I38" s="68"/>
      <c r="J38" s="68"/>
      <c r="K38" s="71"/>
      <c r="L38" s="81"/>
    </row>
    <row r="39" spans="1:12" ht="13.5" customHeight="1"/>
    <row r="40" spans="1:12">
      <c r="A40" s="55" t="s">
        <v>51</v>
      </c>
    </row>
    <row r="41" spans="1:12" ht="33.75" customHeight="1">
      <c r="A41" s="66" t="s">
        <v>19</v>
      </c>
      <c r="B41" s="58" t="s">
        <v>91</v>
      </c>
      <c r="C41" s="58" t="s">
        <v>96</v>
      </c>
      <c r="D41" s="58" t="s">
        <v>104</v>
      </c>
      <c r="E41" s="58" t="s">
        <v>34</v>
      </c>
      <c r="F41" s="58" t="s">
        <v>22</v>
      </c>
      <c r="G41" s="58"/>
      <c r="H41" s="58"/>
      <c r="I41" s="58"/>
      <c r="J41" s="58"/>
      <c r="K41" s="58" t="s">
        <v>131</v>
      </c>
      <c r="L41" s="58"/>
    </row>
    <row r="42" spans="1:12" ht="20.100000000000001" customHeight="1">
      <c r="A42" s="67"/>
      <c r="B42" s="58"/>
      <c r="C42" s="58"/>
      <c r="D42" s="58"/>
      <c r="E42" s="58"/>
      <c r="F42" s="101" t="s">
        <v>29</v>
      </c>
      <c r="G42" s="101" t="s">
        <v>86</v>
      </c>
      <c r="H42" s="101" t="s">
        <v>110</v>
      </c>
      <c r="I42" s="101" t="s">
        <v>112</v>
      </c>
      <c r="J42" s="58" t="s">
        <v>119</v>
      </c>
      <c r="K42" s="58"/>
      <c r="L42" s="58"/>
    </row>
    <row r="43" spans="1:12" ht="24" customHeight="1">
      <c r="A43" s="68"/>
      <c r="B43" s="68"/>
      <c r="C43" s="91"/>
      <c r="D43" s="91"/>
      <c r="E43" s="106"/>
      <c r="F43" s="106"/>
      <c r="G43" s="106"/>
      <c r="H43" s="106"/>
      <c r="I43" s="106"/>
      <c r="J43" s="106"/>
      <c r="K43" s="71"/>
      <c r="L43" s="81"/>
    </row>
    <row r="44" spans="1:12" ht="24" customHeight="1">
      <c r="A44" s="68"/>
      <c r="B44" s="68"/>
      <c r="C44" s="68"/>
      <c r="D44" s="68"/>
      <c r="E44" s="68"/>
      <c r="F44" s="68"/>
      <c r="G44" s="68"/>
      <c r="H44" s="68"/>
      <c r="I44" s="68"/>
      <c r="J44" s="68"/>
      <c r="K44" s="71"/>
      <c r="L44" s="81"/>
    </row>
    <row r="45" spans="1:12" ht="24" customHeight="1">
      <c r="A45" s="68"/>
      <c r="B45" s="68"/>
      <c r="C45" s="68"/>
      <c r="D45" s="68"/>
      <c r="E45" s="68"/>
      <c r="F45" s="68"/>
      <c r="G45" s="68"/>
      <c r="H45" s="68"/>
      <c r="I45" s="68"/>
      <c r="J45" s="68"/>
      <c r="K45" s="71"/>
      <c r="L45" s="81"/>
    </row>
    <row r="46" spans="1:12" ht="24" customHeight="1">
      <c r="A46" s="68"/>
      <c r="B46" s="68"/>
      <c r="C46" s="68"/>
      <c r="D46" s="68"/>
      <c r="E46" s="68"/>
      <c r="F46" s="68"/>
      <c r="G46" s="68"/>
      <c r="H46" s="68"/>
      <c r="I46" s="68"/>
      <c r="J46" s="68"/>
      <c r="K46" s="71"/>
      <c r="L46" s="81"/>
    </row>
    <row r="47" spans="1:12">
      <c r="A47" t="s">
        <v>12</v>
      </c>
    </row>
    <row r="48" spans="1:12">
      <c r="A48" t="s">
        <v>56</v>
      </c>
    </row>
    <row r="49" spans="1:12">
      <c r="A49" t="s">
        <v>59</v>
      </c>
    </row>
    <row r="50" spans="1:12">
      <c r="A50" t="s">
        <v>61</v>
      </c>
    </row>
    <row r="51" spans="1:12">
      <c r="A51" t="s">
        <v>26</v>
      </c>
    </row>
    <row r="53" spans="1:12">
      <c r="A53" t="s">
        <v>62</v>
      </c>
    </row>
    <row r="54" spans="1:12" ht="20.100000000000001" customHeight="1">
      <c r="A54" s="69" t="s">
        <v>63</v>
      </c>
      <c r="B54" s="79"/>
      <c r="C54" s="92" t="s">
        <v>78</v>
      </c>
      <c r="D54" s="97"/>
      <c r="E54" s="107"/>
      <c r="F54" s="92" t="s">
        <v>44</v>
      </c>
      <c r="G54" s="97"/>
      <c r="H54" s="101" t="s">
        <v>114</v>
      </c>
      <c r="I54" s="101"/>
      <c r="J54" s="97" t="s">
        <v>123</v>
      </c>
      <c r="K54" s="97"/>
      <c r="L54" s="107"/>
    </row>
    <row r="55" spans="1:12" ht="20.100000000000001" customHeight="1">
      <c r="A55" s="70"/>
      <c r="B55" s="80"/>
      <c r="C55" s="93"/>
      <c r="D55" s="98"/>
      <c r="E55" s="108"/>
      <c r="F55" s="93"/>
      <c r="G55" s="98"/>
      <c r="H55" s="101"/>
      <c r="I55" s="101"/>
      <c r="J55" s="98"/>
      <c r="K55" s="98"/>
      <c r="L55" s="108"/>
    </row>
    <row r="56" spans="1:12" ht="42" customHeight="1">
      <c r="A56" s="72" t="s">
        <v>53</v>
      </c>
      <c r="B56" s="82"/>
      <c r="C56" s="94" t="s">
        <v>41</v>
      </c>
      <c r="D56" s="99"/>
      <c r="E56" s="109"/>
      <c r="F56" s="111"/>
      <c r="G56" s="112" t="s">
        <v>101</v>
      </c>
      <c r="H56" s="116"/>
      <c r="I56" s="112" t="s">
        <v>101</v>
      </c>
      <c r="J56" s="111"/>
      <c r="K56" s="122"/>
      <c r="L56" s="124"/>
    </row>
    <row r="57" spans="1:12" ht="20.100000000000001" customHeight="1">
      <c r="A57" s="71"/>
      <c r="B57" s="81"/>
      <c r="C57" s="95"/>
      <c r="D57" s="100"/>
      <c r="E57" s="110"/>
      <c r="F57" s="95"/>
      <c r="G57" s="110"/>
      <c r="H57" s="95"/>
      <c r="I57" s="110"/>
      <c r="J57" s="95"/>
      <c r="K57" s="100"/>
      <c r="L57" s="110"/>
    </row>
    <row r="58" spans="1:12" ht="20.100000000000001" customHeight="1">
      <c r="A58" s="71"/>
      <c r="B58" s="81"/>
      <c r="C58" s="95"/>
      <c r="D58" s="100"/>
      <c r="E58" s="110"/>
      <c r="F58" s="95"/>
      <c r="G58" s="110"/>
      <c r="H58" s="95"/>
      <c r="I58" s="110"/>
      <c r="J58" s="95"/>
      <c r="K58" s="100"/>
      <c r="L58" s="110"/>
    </row>
    <row r="59" spans="1:12">
      <c r="A59" t="s">
        <v>2</v>
      </c>
    </row>
    <row r="61" spans="1:12">
      <c r="A61" t="s">
        <v>69</v>
      </c>
    </row>
    <row r="62" spans="1:12">
      <c r="A62" t="s">
        <v>71</v>
      </c>
    </row>
    <row r="63" spans="1:12">
      <c r="A63" s="73" t="s">
        <v>73</v>
      </c>
      <c r="B63" s="73"/>
      <c r="C63" s="73"/>
      <c r="D63" s="73"/>
      <c r="E63" s="73"/>
      <c r="F63" s="73"/>
      <c r="G63" s="73"/>
      <c r="H63" s="73"/>
      <c r="I63" s="73"/>
      <c r="J63" s="73"/>
      <c r="K63" s="73"/>
      <c r="L63" s="73"/>
    </row>
    <row r="64" spans="1:12">
      <c r="A64" s="73" t="s">
        <v>42</v>
      </c>
      <c r="B64" s="73"/>
      <c r="C64" s="73"/>
      <c r="D64" s="73" t="s">
        <v>16</v>
      </c>
      <c r="E64" s="73"/>
      <c r="F64" s="73"/>
      <c r="G64" s="73"/>
      <c r="H64" s="73"/>
      <c r="I64" s="73"/>
      <c r="J64" s="73"/>
      <c r="K64" s="73"/>
      <c r="L64" s="73"/>
    </row>
    <row r="65" spans="1:12">
      <c r="A65" s="73"/>
      <c r="B65" s="73"/>
      <c r="C65" s="73"/>
      <c r="D65" s="73"/>
      <c r="E65" s="73"/>
      <c r="F65" s="73"/>
      <c r="G65" s="73"/>
      <c r="H65" s="73"/>
      <c r="I65" s="73"/>
      <c r="J65" s="73"/>
      <c r="K65" s="73"/>
      <c r="L65" s="73"/>
    </row>
    <row r="66" spans="1:12">
      <c r="A66" s="73"/>
      <c r="B66" s="73"/>
      <c r="C66" s="73"/>
      <c r="D66" s="73" t="s">
        <v>106</v>
      </c>
      <c r="E66" s="73"/>
      <c r="F66" s="73"/>
      <c r="G66" s="73"/>
      <c r="H66" s="73"/>
      <c r="I66" s="73"/>
      <c r="J66" s="73"/>
      <c r="K66" s="73"/>
      <c r="L66" s="73"/>
    </row>
    <row r="67" spans="1:12">
      <c r="A67" s="73"/>
      <c r="B67" s="73"/>
      <c r="C67" s="73"/>
      <c r="D67" s="73"/>
      <c r="E67" s="73"/>
      <c r="F67" s="73"/>
      <c r="G67" s="73"/>
      <c r="H67" s="73"/>
      <c r="I67" s="73"/>
      <c r="J67" s="73"/>
      <c r="K67" s="73"/>
      <c r="L67" s="73"/>
    </row>
    <row r="68" spans="1:12">
      <c r="A68" s="73"/>
      <c r="B68" s="73"/>
      <c r="C68" s="73"/>
      <c r="D68" s="73" t="s">
        <v>108</v>
      </c>
      <c r="E68" s="73"/>
      <c r="F68" s="73"/>
      <c r="G68" s="73"/>
      <c r="H68" s="73"/>
      <c r="I68" s="73"/>
      <c r="J68" s="73"/>
      <c r="K68" s="73"/>
      <c r="L68" s="73"/>
    </row>
    <row r="70" spans="1:12">
      <c r="A70" t="s">
        <v>74</v>
      </c>
    </row>
    <row r="71" spans="1:12">
      <c r="A71" t="s">
        <v>85</v>
      </c>
    </row>
    <row r="72" spans="1:12">
      <c r="A72" t="s">
        <v>66</v>
      </c>
    </row>
    <row r="73" spans="1:12" ht="20.100000000000001" customHeight="1">
      <c r="A73" s="74" t="s">
        <v>88</v>
      </c>
      <c r="B73" s="83"/>
      <c r="C73" s="83"/>
      <c r="D73" s="83"/>
      <c r="E73" s="83"/>
      <c r="F73" s="74" t="s">
        <v>107</v>
      </c>
      <c r="G73" s="83"/>
      <c r="H73" s="83"/>
      <c r="I73" s="83"/>
      <c r="J73" s="83"/>
      <c r="K73" s="83"/>
      <c r="L73" s="113"/>
    </row>
    <row r="74" spans="1:12" ht="20.100000000000001" customHeight="1">
      <c r="A74" s="75" t="s">
        <v>65</v>
      </c>
      <c r="B74" s="84" t="s">
        <v>17</v>
      </c>
      <c r="C74" s="84"/>
      <c r="D74" s="84"/>
      <c r="E74" s="84"/>
      <c r="F74" s="75" t="s">
        <v>109</v>
      </c>
      <c r="G74" s="84"/>
      <c r="H74" s="84"/>
      <c r="I74" s="84"/>
      <c r="J74" s="84"/>
      <c r="K74" s="84"/>
      <c r="L74" s="114"/>
    </row>
    <row r="75" spans="1:12" ht="20.100000000000001" customHeight="1">
      <c r="A75" s="75" t="s">
        <v>10</v>
      </c>
      <c r="B75" s="84" t="s">
        <v>17</v>
      </c>
      <c r="C75" s="84"/>
      <c r="D75" s="84"/>
      <c r="E75" s="84"/>
      <c r="F75" s="75"/>
      <c r="G75" s="84"/>
      <c r="H75" s="84"/>
      <c r="I75" s="84"/>
      <c r="J75" s="84"/>
      <c r="K75" s="84"/>
      <c r="L75" s="114"/>
    </row>
    <row r="76" spans="1:12" ht="20.100000000000001" customHeight="1">
      <c r="A76" s="76"/>
      <c r="B76" s="85"/>
      <c r="C76" s="85"/>
      <c r="D76" s="85"/>
      <c r="E76" s="85"/>
      <c r="F76" s="76"/>
      <c r="G76" s="85"/>
      <c r="H76" s="85"/>
      <c r="I76" s="85"/>
      <c r="J76" s="85"/>
      <c r="K76" s="85"/>
      <c r="L76" s="115"/>
    </row>
    <row r="77" spans="1:12">
      <c r="A77" t="s">
        <v>82</v>
      </c>
    </row>
    <row r="79" spans="1:12">
      <c r="A79" t="s">
        <v>89</v>
      </c>
    </row>
    <row r="80" spans="1:12" ht="20.100000000000001" customHeight="1">
      <c r="A80" s="74" t="s">
        <v>37</v>
      </c>
      <c r="B80" s="83"/>
      <c r="C80" s="83"/>
      <c r="D80" s="83"/>
      <c r="E80" s="74" t="s">
        <v>3</v>
      </c>
      <c r="F80" s="83"/>
      <c r="G80" s="113"/>
      <c r="H80" s="74" t="s">
        <v>115</v>
      </c>
      <c r="I80" s="113"/>
      <c r="J80" s="83" t="s">
        <v>125</v>
      </c>
      <c r="K80" s="83"/>
      <c r="L80" s="113"/>
    </row>
    <row r="81" spans="1:12" ht="20.100000000000001" customHeight="1">
      <c r="A81" s="75"/>
      <c r="B81" s="84"/>
      <c r="C81" s="84"/>
      <c r="D81" s="84"/>
      <c r="E81" s="75"/>
      <c r="F81" s="84"/>
      <c r="G81" s="114"/>
      <c r="H81" s="75"/>
      <c r="I81" s="114"/>
      <c r="J81" s="84" t="s">
        <v>4</v>
      </c>
      <c r="K81" s="84"/>
      <c r="L81" s="114"/>
    </row>
    <row r="82" spans="1:12" ht="20.100000000000001" customHeight="1">
      <c r="A82" s="75"/>
      <c r="B82" s="84"/>
      <c r="C82" s="84"/>
      <c r="D82" s="84"/>
      <c r="E82" s="75"/>
      <c r="F82" s="84"/>
      <c r="G82" s="114"/>
      <c r="H82" s="75" t="s">
        <v>118</v>
      </c>
      <c r="I82" s="114"/>
      <c r="J82" s="84" t="s">
        <v>126</v>
      </c>
      <c r="K82" s="84"/>
      <c r="L82" s="114"/>
    </row>
    <row r="83" spans="1:12" ht="20.100000000000001" customHeight="1">
      <c r="A83" s="76"/>
      <c r="B83" s="85"/>
      <c r="C83" s="85"/>
      <c r="D83" s="85"/>
      <c r="E83" s="76"/>
      <c r="F83" s="85"/>
      <c r="G83" s="115"/>
      <c r="H83" s="76"/>
      <c r="I83" s="115"/>
      <c r="J83" s="85"/>
      <c r="K83" s="85"/>
      <c r="L83" s="115"/>
    </row>
  </sheetData>
  <mergeCells count="62">
    <mergeCell ref="A3:L3"/>
    <mergeCell ref="B7:C7"/>
    <mergeCell ref="E7:I7"/>
    <mergeCell ref="F33:J33"/>
    <mergeCell ref="F41:J41"/>
    <mergeCell ref="C56:E56"/>
    <mergeCell ref="A73:E73"/>
    <mergeCell ref="F73:L73"/>
    <mergeCell ref="A80:D80"/>
    <mergeCell ref="E80:G80"/>
    <mergeCell ref="H80:I80"/>
    <mergeCell ref="J80:L80"/>
    <mergeCell ref="J7:J8"/>
    <mergeCell ref="K7:K8"/>
    <mergeCell ref="L7:L8"/>
    <mergeCell ref="A10:A11"/>
    <mergeCell ref="B10:B11"/>
    <mergeCell ref="J10:J11"/>
    <mergeCell ref="K10:K11"/>
    <mergeCell ref="L10:L11"/>
    <mergeCell ref="A12:A13"/>
    <mergeCell ref="B12:B13"/>
    <mergeCell ref="J12:J13"/>
    <mergeCell ref="K12:K13"/>
    <mergeCell ref="L12:L13"/>
    <mergeCell ref="A14:A15"/>
    <mergeCell ref="B14:B15"/>
    <mergeCell ref="J14:J15"/>
    <mergeCell ref="K14:K15"/>
    <mergeCell ref="L14:L15"/>
    <mergeCell ref="A16:A17"/>
    <mergeCell ref="B16:B17"/>
    <mergeCell ref="J16:J17"/>
    <mergeCell ref="K16:K17"/>
    <mergeCell ref="L16:L17"/>
    <mergeCell ref="A18:A19"/>
    <mergeCell ref="B18:B19"/>
    <mergeCell ref="J18:J19"/>
    <mergeCell ref="K18:K19"/>
    <mergeCell ref="L18:L19"/>
    <mergeCell ref="A20:A21"/>
    <mergeCell ref="B20:B21"/>
    <mergeCell ref="J20:J21"/>
    <mergeCell ref="K20:K21"/>
    <mergeCell ref="L20:L21"/>
    <mergeCell ref="A33:A34"/>
    <mergeCell ref="B33:B34"/>
    <mergeCell ref="C33:C34"/>
    <mergeCell ref="D33:D34"/>
    <mergeCell ref="E33:E34"/>
    <mergeCell ref="K33:L34"/>
    <mergeCell ref="A41:A42"/>
    <mergeCell ref="B41:B42"/>
    <mergeCell ref="C41:C42"/>
    <mergeCell ref="D41:D42"/>
    <mergeCell ref="E41:E42"/>
    <mergeCell ref="K41:L42"/>
    <mergeCell ref="A54:B55"/>
    <mergeCell ref="C54:E55"/>
    <mergeCell ref="F54:G55"/>
    <mergeCell ref="H54:I55"/>
    <mergeCell ref="J54:L55"/>
  </mergeCells>
  <phoneticPr fontId="5"/>
  <printOptions horizontalCentered="1"/>
  <pageMargins left="0.51181102362204722" right="0.51181102362204722" top="0.74803149606299213" bottom="0.74803149606299213" header="0.31496062992125984" footer="0.31496062992125984"/>
  <pageSetup paperSize="9" fitToWidth="1" fitToHeight="0" orientation="landscape" usePrinterDefaults="1" blackAndWhite="1" r:id="rId1"/>
  <rowBreaks count="2" manualBreakCount="2">
    <brk id="30" max="11" man="1"/>
    <brk id="52"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E37"/>
  <sheetViews>
    <sheetView showGridLines="0" view="pageBreakPreview" topLeftCell="A25" zoomScaleSheetLayoutView="100" workbookViewId="0">
      <selection activeCell="B27" sqref="B27:R27"/>
    </sheetView>
  </sheetViews>
  <sheetFormatPr defaultRowHeight="13.5"/>
  <cols>
    <col min="1" max="1" width="17.625" style="125" customWidth="1"/>
    <col min="2" max="4" width="11.5" style="125" customWidth="1"/>
    <col min="5" max="5" width="33.25" style="125" customWidth="1"/>
    <col min="6" max="16384" width="9" style="125" customWidth="1"/>
  </cols>
  <sheetData>
    <row r="1" spans="1:5">
      <c r="A1" s="412"/>
      <c r="B1" s="412"/>
      <c r="C1" s="412"/>
      <c r="D1" s="412"/>
      <c r="E1" s="412"/>
    </row>
    <row r="2" spans="1:5">
      <c r="A2" s="412"/>
      <c r="B2" s="412"/>
      <c r="C2" s="412"/>
      <c r="D2" s="412"/>
      <c r="E2" s="412"/>
    </row>
    <row r="3" spans="1:5">
      <c r="A3" s="271" t="s">
        <v>291</v>
      </c>
      <c r="B3" s="271"/>
      <c r="C3" s="271"/>
      <c r="D3" s="271"/>
      <c r="E3" s="271"/>
    </row>
    <row r="4" spans="1:5">
      <c r="A4" s="271"/>
      <c r="B4" s="271"/>
      <c r="C4" s="271"/>
      <c r="D4" s="271"/>
      <c r="E4" s="345" t="s">
        <v>35</v>
      </c>
    </row>
    <row r="5" spans="1:5">
      <c r="A5" s="271" t="s">
        <v>135</v>
      </c>
      <c r="B5" s="271"/>
      <c r="C5" s="271"/>
      <c r="D5" s="271"/>
      <c r="E5" s="271"/>
    </row>
    <row r="6" spans="1:5" ht="60" customHeight="1">
      <c r="A6" s="285" t="s">
        <v>136</v>
      </c>
      <c r="B6" s="274" t="s">
        <v>337</v>
      </c>
      <c r="C6" s="287" t="s">
        <v>358</v>
      </c>
      <c r="D6" s="332" t="s">
        <v>464</v>
      </c>
      <c r="E6" s="287" t="s">
        <v>231</v>
      </c>
    </row>
    <row r="7" spans="1:5" ht="17.100000000000001" customHeight="1">
      <c r="A7" s="309" t="s">
        <v>206</v>
      </c>
      <c r="B7" s="322" t="s">
        <v>229</v>
      </c>
      <c r="C7" s="322" t="s">
        <v>229</v>
      </c>
      <c r="D7" s="322" t="s">
        <v>229</v>
      </c>
      <c r="E7" s="346"/>
    </row>
    <row r="8" spans="1:5" ht="17.100000000000001" customHeight="1">
      <c r="A8" s="310" t="s">
        <v>138</v>
      </c>
      <c r="B8" s="323"/>
      <c r="C8" s="333" t="s">
        <v>373</v>
      </c>
      <c r="D8" s="322"/>
      <c r="E8" s="347"/>
    </row>
    <row r="9" spans="1:5" ht="17.100000000000001" customHeight="1">
      <c r="A9" s="310" t="s">
        <v>139</v>
      </c>
      <c r="B9" s="323"/>
      <c r="C9" s="334"/>
      <c r="D9" s="322"/>
      <c r="E9" s="347"/>
    </row>
    <row r="10" spans="1:5" ht="17.100000000000001" customHeight="1">
      <c r="A10" s="310" t="s">
        <v>149</v>
      </c>
      <c r="B10" s="323"/>
      <c r="C10" s="322"/>
      <c r="D10" s="322"/>
      <c r="E10" s="347"/>
    </row>
    <row r="11" spans="1:5" ht="17.100000000000001" customHeight="1">
      <c r="A11" s="310" t="s">
        <v>150</v>
      </c>
      <c r="B11" s="323"/>
      <c r="C11" s="322"/>
      <c r="D11" s="322"/>
      <c r="E11" s="347"/>
    </row>
    <row r="12" spans="1:5" ht="17.100000000000001" customHeight="1">
      <c r="A12" s="310" t="s">
        <v>176</v>
      </c>
      <c r="B12" s="323"/>
      <c r="C12" s="322"/>
      <c r="D12" s="322"/>
      <c r="E12" s="347"/>
    </row>
    <row r="13" spans="1:5" ht="17.100000000000001" customHeight="1">
      <c r="A13" s="311" t="s">
        <v>177</v>
      </c>
      <c r="B13" s="323"/>
      <c r="C13" s="322"/>
      <c r="D13" s="322"/>
      <c r="E13" s="347"/>
    </row>
    <row r="14" spans="1:5" ht="17.100000000000001" customHeight="1">
      <c r="A14" s="311" t="s">
        <v>77</v>
      </c>
      <c r="B14" s="323"/>
      <c r="C14" s="322"/>
      <c r="D14" s="322"/>
      <c r="E14" s="347"/>
    </row>
    <row r="15" spans="1:5" ht="17.100000000000001" customHeight="1">
      <c r="A15" s="311" t="s">
        <v>164</v>
      </c>
      <c r="B15" s="323"/>
      <c r="C15" s="322"/>
      <c r="D15" s="322"/>
      <c r="E15" s="347"/>
    </row>
    <row r="16" spans="1:5" ht="17.100000000000001" customHeight="1">
      <c r="A16" s="312" t="s">
        <v>402</v>
      </c>
      <c r="B16" s="323"/>
      <c r="C16" s="322"/>
      <c r="D16" s="322"/>
      <c r="E16" s="347"/>
    </row>
    <row r="17" spans="1:5" ht="17.100000000000001" customHeight="1">
      <c r="A17" s="313" t="s">
        <v>167</v>
      </c>
      <c r="B17" s="323"/>
      <c r="C17" s="322"/>
      <c r="D17" s="322"/>
      <c r="E17" s="347"/>
    </row>
    <row r="18" spans="1:5" ht="17.100000000000001" customHeight="1">
      <c r="A18" s="313" t="s">
        <v>168</v>
      </c>
      <c r="B18" s="323"/>
      <c r="C18" s="322"/>
      <c r="D18" s="322"/>
      <c r="E18" s="347"/>
    </row>
    <row r="19" spans="1:5" ht="17.100000000000001" customHeight="1">
      <c r="A19" s="274" t="s">
        <v>15</v>
      </c>
      <c r="B19" s="324">
        <f>SUM(B8:B18)</f>
        <v>0</v>
      </c>
      <c r="C19" s="324" t="str">
        <f>IF(C9="患者輸送車",765000,IF(C9="患者輸送艇",1289000,IF(C9="患者輸送航空機",2771000,"")))</f>
        <v/>
      </c>
      <c r="D19" s="324">
        <f>MIN(B19,C19)</f>
        <v>0</v>
      </c>
      <c r="E19" s="348"/>
    </row>
    <row r="20" spans="1:5" ht="17.100000000000001" customHeight="1">
      <c r="A20" s="314" t="s">
        <v>269</v>
      </c>
      <c r="B20" s="325"/>
      <c r="C20" s="330"/>
      <c r="D20" s="330"/>
      <c r="E20" s="349"/>
    </row>
    <row r="21" spans="1:5" ht="17.100000000000001" customHeight="1">
      <c r="A21" s="315"/>
      <c r="B21" s="326"/>
      <c r="C21" s="327"/>
      <c r="D21" s="327"/>
      <c r="E21" s="350"/>
    </row>
    <row r="22" spans="1:5" ht="17.100000000000001" customHeight="1">
      <c r="A22" s="274" t="s">
        <v>15</v>
      </c>
      <c r="B22" s="324">
        <f>SUM(B21)</f>
        <v>0</v>
      </c>
      <c r="C22" s="324"/>
      <c r="D22" s="324"/>
      <c r="E22" s="348"/>
    </row>
    <row r="23" spans="1:5" ht="17.100000000000001" customHeight="1">
      <c r="A23" s="316" t="s">
        <v>195</v>
      </c>
      <c r="B23" s="327">
        <f>SUM(B19,B22)</f>
        <v>0</v>
      </c>
      <c r="C23" s="327"/>
      <c r="D23" s="327"/>
      <c r="E23" s="351"/>
    </row>
    <row r="24" spans="1:5" ht="17.100000000000001" customHeight="1">
      <c r="A24" s="318" t="s">
        <v>461</v>
      </c>
      <c r="B24" s="328"/>
      <c r="C24" s="328"/>
      <c r="D24" s="328"/>
      <c r="E24" s="345"/>
    </row>
    <row r="25" spans="1:5" ht="17.100000000000001" customHeight="1">
      <c r="A25" s="318"/>
      <c r="B25" s="328"/>
      <c r="C25" s="328"/>
      <c r="D25" s="328"/>
      <c r="E25" s="345"/>
    </row>
    <row r="26" spans="1:5" ht="17.100000000000001" customHeight="1">
      <c r="A26" s="317"/>
      <c r="B26" s="328"/>
      <c r="C26" s="328"/>
      <c r="D26" s="328"/>
      <c r="E26" s="345"/>
    </row>
    <row r="27" spans="1:5" ht="17.100000000000001" customHeight="1">
      <c r="A27" s="318" t="s">
        <v>197</v>
      </c>
      <c r="B27" s="328"/>
      <c r="C27" s="328"/>
      <c r="D27" s="328"/>
      <c r="E27" s="345"/>
    </row>
    <row r="28" spans="1:5" ht="17.100000000000001" customHeight="1">
      <c r="A28" s="319" t="s">
        <v>136</v>
      </c>
      <c r="B28" s="329" t="s">
        <v>162</v>
      </c>
      <c r="C28" s="335" t="s">
        <v>231</v>
      </c>
      <c r="D28" s="340"/>
      <c r="E28" s="352"/>
    </row>
    <row r="29" spans="1:5" ht="17.100000000000001" customHeight="1">
      <c r="A29" s="319"/>
      <c r="B29" s="330" t="s">
        <v>229</v>
      </c>
      <c r="C29" s="336"/>
      <c r="D29" s="341"/>
      <c r="E29" s="353"/>
    </row>
    <row r="30" spans="1:5" ht="17.100000000000001" customHeight="1">
      <c r="A30" s="320" t="s">
        <v>317</v>
      </c>
      <c r="B30" s="326"/>
      <c r="C30" s="337"/>
      <c r="D30" s="342"/>
      <c r="E30" s="354"/>
    </row>
    <row r="31" spans="1:5" ht="17.100000000000001" customHeight="1">
      <c r="A31" s="321" t="s">
        <v>198</v>
      </c>
      <c r="B31" s="331"/>
      <c r="C31" s="338"/>
      <c r="D31" s="343"/>
      <c r="E31" s="355"/>
    </row>
    <row r="32" spans="1:5" ht="17.100000000000001" customHeight="1">
      <c r="A32" s="293" t="s">
        <v>15</v>
      </c>
      <c r="B32" s="327">
        <f>SUM(B30:B31)</f>
        <v>0</v>
      </c>
      <c r="C32" s="339"/>
      <c r="D32" s="344"/>
      <c r="E32" s="356"/>
    </row>
    <row r="33" spans="1:5">
      <c r="A33" s="271" t="s">
        <v>403</v>
      </c>
      <c r="B33" s="271"/>
      <c r="C33" s="271"/>
      <c r="D33" s="271"/>
      <c r="E33" s="271"/>
    </row>
    <row r="34" spans="1:5">
      <c r="A34" s="271" t="s">
        <v>344</v>
      </c>
      <c r="B34" s="271"/>
      <c r="C34" s="271"/>
      <c r="D34" s="271"/>
      <c r="E34" s="271"/>
    </row>
    <row r="35" spans="1:5">
      <c r="A35" s="271" t="s">
        <v>462</v>
      </c>
      <c r="B35" s="271"/>
      <c r="C35" s="271"/>
      <c r="D35" s="271"/>
      <c r="E35" s="271"/>
    </row>
    <row r="36" spans="1:5">
      <c r="A36" s="271" t="s">
        <v>406</v>
      </c>
      <c r="B36" s="271"/>
      <c r="C36" s="271"/>
      <c r="D36" s="271"/>
      <c r="E36" s="271"/>
    </row>
    <row r="37" spans="1:5">
      <c r="A37" s="271" t="s">
        <v>463</v>
      </c>
      <c r="B37" s="271"/>
      <c r="C37" s="271"/>
      <c r="D37" s="271"/>
      <c r="E37" s="271"/>
    </row>
  </sheetData>
  <mergeCells count="4">
    <mergeCell ref="A1:E1"/>
    <mergeCell ref="C29:E29"/>
    <mergeCell ref="C30:E30"/>
    <mergeCell ref="C31:E31"/>
  </mergeCells>
  <phoneticPr fontId="5"/>
  <dataValidations count="1">
    <dataValidation type="list" allowBlank="1" showDropDown="0" showInputMessage="1" showErrorMessage="1" sqref="C9">
      <formula1>"患者輸送車,患者輸送艇,患者輸送航空機"</formula1>
    </dataValidation>
  </dataValidations>
  <printOptions horizontalCentered="1"/>
  <pageMargins left="0.70866141732283472" right="0.70866141732283472" top="0.74803149606299213" bottom="0.74803149606299213" header="0.31496062992125984" footer="0.31496062992125984"/>
  <pageSetup paperSize="9" scale="95" fitToWidth="1" fitToHeight="1" orientation="portrait" usePrinterDefaults="1"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L26"/>
  <sheetViews>
    <sheetView showGridLines="0" view="pageBreakPreview" zoomScaleSheetLayoutView="100" workbookViewId="0">
      <selection activeCell="B27" sqref="B27:R27"/>
    </sheetView>
  </sheetViews>
  <sheetFormatPr defaultRowHeight="13.5"/>
  <cols>
    <col min="1" max="1" width="17.625" customWidth="1"/>
    <col min="5" max="9" width="11.375" bestFit="1" customWidth="1"/>
    <col min="10" max="10" width="11.375" customWidth="1"/>
    <col min="11" max="11" width="13.375" customWidth="1"/>
    <col min="12" max="12" width="12.125" customWidth="1"/>
  </cols>
  <sheetData>
    <row r="1" spans="1:12" ht="14.25">
      <c r="A1" s="54" t="s">
        <v>476</v>
      </c>
    </row>
    <row r="2" spans="1:12">
      <c r="A2" s="55"/>
      <c r="B2" s="55"/>
      <c r="C2" s="55"/>
      <c r="D2" s="55"/>
      <c r="E2" s="55"/>
      <c r="F2" s="55"/>
      <c r="G2" s="55"/>
      <c r="H2" s="55"/>
      <c r="I2" s="55"/>
      <c r="J2" s="55"/>
      <c r="K2" s="55"/>
      <c r="L2" s="55"/>
    </row>
    <row r="3" spans="1:12">
      <c r="A3" s="11" t="s">
        <v>154</v>
      </c>
      <c r="B3" s="11"/>
      <c r="C3" s="11"/>
      <c r="D3" s="11"/>
      <c r="E3" s="11"/>
      <c r="F3" s="11"/>
      <c r="G3" s="11"/>
      <c r="H3" s="11"/>
      <c r="I3" s="11"/>
      <c r="J3" s="11"/>
      <c r="K3" s="11"/>
      <c r="L3" s="11"/>
    </row>
    <row r="4" spans="1:12">
      <c r="J4" s="13" t="s">
        <v>21</v>
      </c>
      <c r="K4" s="358"/>
      <c r="L4" s="358"/>
    </row>
    <row r="5" spans="1:12">
      <c r="A5" s="55" t="s">
        <v>454</v>
      </c>
      <c r="I5" s="55"/>
      <c r="J5" s="55"/>
      <c r="K5" s="55"/>
      <c r="L5" s="13"/>
    </row>
    <row r="6" spans="1:12">
      <c r="A6" s="125"/>
    </row>
    <row r="7" spans="1:12">
      <c r="A7" t="s">
        <v>424</v>
      </c>
    </row>
    <row r="8" spans="1:12" ht="33.75" customHeight="1">
      <c r="A8" s="66" t="s">
        <v>220</v>
      </c>
      <c r="B8" s="58" t="s">
        <v>91</v>
      </c>
      <c r="C8" s="58" t="s">
        <v>96</v>
      </c>
      <c r="D8" s="58" t="s">
        <v>104</v>
      </c>
      <c r="E8" s="58" t="s">
        <v>34</v>
      </c>
      <c r="F8" s="58" t="s">
        <v>432</v>
      </c>
      <c r="G8" s="58"/>
      <c r="H8" s="58"/>
      <c r="I8" s="58"/>
      <c r="J8" s="58"/>
      <c r="K8" s="58" t="s">
        <v>131</v>
      </c>
      <c r="L8" s="58"/>
    </row>
    <row r="9" spans="1:12" ht="20.100000000000001" customHeight="1">
      <c r="A9" s="357"/>
      <c r="B9" s="58"/>
      <c r="C9" s="58"/>
      <c r="D9" s="58"/>
      <c r="E9" s="58"/>
      <c r="F9" s="101" t="s">
        <v>29</v>
      </c>
      <c r="G9" s="101" t="s">
        <v>86</v>
      </c>
      <c r="H9" s="101" t="s">
        <v>110</v>
      </c>
      <c r="I9" s="101" t="s">
        <v>112</v>
      </c>
      <c r="J9" s="58" t="s">
        <v>119</v>
      </c>
      <c r="K9" s="58"/>
      <c r="L9" s="58"/>
    </row>
    <row r="10" spans="1:12" ht="24" customHeight="1">
      <c r="A10" s="68"/>
      <c r="B10" s="68"/>
      <c r="C10" s="91"/>
      <c r="D10" s="91"/>
      <c r="E10" s="106"/>
      <c r="F10" s="106"/>
      <c r="G10" s="106"/>
      <c r="H10" s="106"/>
      <c r="I10" s="106"/>
      <c r="J10" s="106"/>
      <c r="K10" s="71"/>
      <c r="L10" s="81"/>
    </row>
    <row r="11" spans="1:12" ht="24" customHeight="1">
      <c r="A11" s="68"/>
      <c r="B11" s="68"/>
      <c r="C11" s="68"/>
      <c r="D11" s="68"/>
      <c r="E11" s="68"/>
      <c r="F11" s="68"/>
      <c r="G11" s="68"/>
      <c r="H11" s="68"/>
      <c r="I11" s="68"/>
      <c r="J11" s="68"/>
      <c r="K11" s="71"/>
      <c r="L11" s="81"/>
    </row>
    <row r="12" spans="1:12" ht="24" customHeight="1">
      <c r="A12" s="68"/>
      <c r="B12" s="68"/>
      <c r="C12" s="68"/>
      <c r="D12" s="68"/>
      <c r="E12" s="68"/>
      <c r="F12" s="68"/>
      <c r="G12" s="68"/>
      <c r="H12" s="68"/>
      <c r="I12" s="68"/>
      <c r="J12" s="68"/>
      <c r="K12" s="71"/>
      <c r="L12" s="81"/>
    </row>
    <row r="13" spans="1:12" ht="24" customHeight="1">
      <c r="A13" s="68"/>
      <c r="B13" s="68"/>
      <c r="C13" s="68"/>
      <c r="D13" s="68"/>
      <c r="E13" s="68"/>
      <c r="F13" s="68"/>
      <c r="G13" s="68"/>
      <c r="H13" s="68"/>
      <c r="I13" s="68"/>
      <c r="J13" s="68"/>
      <c r="K13" s="71"/>
      <c r="L13" s="81"/>
    </row>
    <row r="14" spans="1:12" ht="13.5" customHeight="1"/>
    <row r="15" spans="1:12">
      <c r="A15" t="s">
        <v>468</v>
      </c>
    </row>
    <row r="16" spans="1:12" ht="33.75" customHeight="1">
      <c r="A16" s="66" t="s">
        <v>220</v>
      </c>
      <c r="B16" s="59" t="s">
        <v>91</v>
      </c>
      <c r="C16" s="59" t="s">
        <v>96</v>
      </c>
      <c r="D16" s="59" t="s">
        <v>104</v>
      </c>
      <c r="E16" s="59" t="s">
        <v>34</v>
      </c>
      <c r="F16" s="74" t="s">
        <v>432</v>
      </c>
      <c r="G16" s="83"/>
      <c r="H16" s="83"/>
      <c r="I16" s="83"/>
      <c r="J16" s="113"/>
      <c r="K16" s="92" t="s">
        <v>131</v>
      </c>
      <c r="L16" s="107"/>
    </row>
    <row r="17" spans="1:12" ht="20.100000000000001" customHeight="1">
      <c r="A17" s="121"/>
      <c r="B17" s="78"/>
      <c r="C17" s="78"/>
      <c r="D17" s="78"/>
      <c r="E17" s="78"/>
      <c r="F17" s="101" t="s">
        <v>29</v>
      </c>
      <c r="G17" s="101" t="s">
        <v>86</v>
      </c>
      <c r="H17" s="101" t="s">
        <v>110</v>
      </c>
      <c r="I17" s="101" t="s">
        <v>112</v>
      </c>
      <c r="J17" s="58" t="s">
        <v>119</v>
      </c>
      <c r="K17" s="93"/>
      <c r="L17" s="108"/>
    </row>
    <row r="18" spans="1:12" ht="24" customHeight="1">
      <c r="A18" s="68"/>
      <c r="B18" s="68"/>
      <c r="C18" s="91"/>
      <c r="D18" s="91"/>
      <c r="E18" s="106"/>
      <c r="F18" s="106"/>
      <c r="G18" s="106"/>
      <c r="H18" s="106"/>
      <c r="I18" s="106"/>
      <c r="J18" s="106"/>
      <c r="K18" s="71"/>
      <c r="L18" s="81"/>
    </row>
    <row r="19" spans="1:12" ht="24" customHeight="1">
      <c r="A19" s="68"/>
      <c r="B19" s="68"/>
      <c r="C19" s="68"/>
      <c r="D19" s="68"/>
      <c r="E19" s="68"/>
      <c r="F19" s="68"/>
      <c r="G19" s="68"/>
      <c r="H19" s="68"/>
      <c r="I19" s="68"/>
      <c r="J19" s="68"/>
      <c r="K19" s="71"/>
      <c r="L19" s="81"/>
    </row>
    <row r="20" spans="1:12" ht="24" customHeight="1">
      <c r="A20" s="68"/>
      <c r="B20" s="68"/>
      <c r="C20" s="68"/>
      <c r="D20" s="68"/>
      <c r="E20" s="68"/>
      <c r="F20" s="68"/>
      <c r="G20" s="68"/>
      <c r="H20" s="68"/>
      <c r="I20" s="68"/>
      <c r="J20" s="68"/>
      <c r="K20" s="71"/>
      <c r="L20" s="81"/>
    </row>
    <row r="21" spans="1:12" ht="24" customHeight="1">
      <c r="A21" s="68"/>
      <c r="B21" s="68"/>
      <c r="C21" s="68"/>
      <c r="D21" s="68"/>
      <c r="E21" s="68"/>
      <c r="F21" s="68"/>
      <c r="G21" s="68"/>
      <c r="H21" s="68"/>
      <c r="I21" s="68"/>
      <c r="J21" s="68"/>
      <c r="K21" s="71"/>
      <c r="L21" s="81"/>
    </row>
    <row r="22" spans="1:12">
      <c r="A22" t="s">
        <v>263</v>
      </c>
    </row>
    <row r="23" spans="1:12">
      <c r="A23" t="s">
        <v>56</v>
      </c>
    </row>
    <row r="24" spans="1:12">
      <c r="A24" t="s">
        <v>477</v>
      </c>
    </row>
    <row r="25" spans="1:12">
      <c r="A25" t="s">
        <v>250</v>
      </c>
    </row>
    <row r="26" spans="1:12">
      <c r="A26" t="s">
        <v>266</v>
      </c>
    </row>
  </sheetData>
  <mergeCells count="16">
    <mergeCell ref="A3:L3"/>
    <mergeCell ref="K4:L4"/>
    <mergeCell ref="F8:J8"/>
    <mergeCell ref="F16:J16"/>
    <mergeCell ref="A8:A9"/>
    <mergeCell ref="B8:B9"/>
    <mergeCell ref="C8:C9"/>
    <mergeCell ref="D8:D9"/>
    <mergeCell ref="E8:E9"/>
    <mergeCell ref="K8:L9"/>
    <mergeCell ref="A16:A17"/>
    <mergeCell ref="B16:B17"/>
    <mergeCell ref="C16:C17"/>
    <mergeCell ref="D16:D17"/>
    <mergeCell ref="E16:E17"/>
    <mergeCell ref="K16:L17"/>
  </mergeCells>
  <phoneticPr fontId="5"/>
  <printOptions horizontalCentered="1"/>
  <pageMargins left="0.51181102362204722" right="0.51181102362204722" top="0.74803149606299213" bottom="0.74803149606299213" header="0.31496062992125984" footer="0.31496062992125984"/>
  <pageSetup paperSize="9" fitToWidth="1" fitToHeight="0" orientation="landscape" usePrinterDefaults="1" blackAndWhite="1" r:id="rId1"/>
  <rowBreaks count="1" manualBreakCount="1">
    <brk id="26"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dimension ref="A2:E27"/>
  <sheetViews>
    <sheetView showGridLines="0" view="pageBreakPreview" zoomScaleSheetLayoutView="100" workbookViewId="0">
      <selection activeCell="B27" sqref="B27:R27"/>
    </sheetView>
  </sheetViews>
  <sheetFormatPr defaultRowHeight="13.5"/>
  <cols>
    <col min="1" max="1" width="17.625" style="125" customWidth="1"/>
    <col min="2" max="4" width="11.5" style="125" customWidth="1"/>
    <col min="5" max="5" width="33.25" style="125" customWidth="1"/>
    <col min="6" max="16384" width="9" style="125" customWidth="1"/>
  </cols>
  <sheetData>
    <row r="2" spans="1:5" ht="14.25">
      <c r="A2" s="413" t="s">
        <v>478</v>
      </c>
      <c r="B2" s="413"/>
      <c r="C2" s="413"/>
      <c r="D2" s="413"/>
      <c r="E2" s="413"/>
    </row>
    <row r="4" spans="1:5">
      <c r="D4" s="204" t="s">
        <v>414</v>
      </c>
      <c r="E4" s="368"/>
    </row>
    <row r="5" spans="1:5">
      <c r="A5" s="125" t="s">
        <v>135</v>
      </c>
    </row>
    <row r="6" spans="1:5" ht="17.100000000000001" customHeight="1">
      <c r="A6" s="126" t="s">
        <v>136</v>
      </c>
      <c r="B6" s="362" t="s">
        <v>337</v>
      </c>
      <c r="C6" s="169" t="s">
        <v>358</v>
      </c>
      <c r="D6" s="169" t="s">
        <v>415</v>
      </c>
      <c r="E6" s="169" t="s">
        <v>231</v>
      </c>
    </row>
    <row r="7" spans="1:5" ht="17.100000000000001" customHeight="1">
      <c r="A7" s="127"/>
      <c r="B7" s="147" t="s">
        <v>229</v>
      </c>
      <c r="C7" s="147" t="s">
        <v>229</v>
      </c>
      <c r="D7" s="147" t="s">
        <v>229</v>
      </c>
      <c r="E7" s="170"/>
    </row>
    <row r="8" spans="1:5" ht="17.100000000000001" customHeight="1">
      <c r="A8" s="128" t="s">
        <v>138</v>
      </c>
      <c r="B8" s="148"/>
      <c r="C8" s="364" t="s">
        <v>234</v>
      </c>
      <c r="D8" s="147"/>
      <c r="E8" s="171"/>
    </row>
    <row r="9" spans="1:5" ht="17.100000000000001" customHeight="1">
      <c r="A9" s="361" t="s">
        <v>349</v>
      </c>
      <c r="B9" s="148"/>
      <c r="C9" s="364" t="s">
        <v>260</v>
      </c>
      <c r="D9" s="147"/>
      <c r="E9" s="171"/>
    </row>
    <row r="10" spans="1:5" ht="17.100000000000001" customHeight="1">
      <c r="A10" s="361" t="s">
        <v>176</v>
      </c>
      <c r="B10" s="148"/>
      <c r="C10" s="365"/>
      <c r="D10" s="147"/>
      <c r="E10" s="171"/>
    </row>
    <row r="11" spans="1:5" ht="17.100000000000001" customHeight="1">
      <c r="A11" s="361" t="s">
        <v>164</v>
      </c>
      <c r="B11" s="148"/>
      <c r="C11" s="364" t="s">
        <v>412</v>
      </c>
      <c r="D11" s="147"/>
      <c r="E11" s="171"/>
    </row>
    <row r="12" spans="1:5" ht="17.100000000000001" customHeight="1">
      <c r="A12" s="129"/>
      <c r="B12" s="148"/>
      <c r="C12" s="365"/>
      <c r="D12" s="147"/>
      <c r="E12" s="171"/>
    </row>
    <row r="13" spans="1:5" ht="17.100000000000001" customHeight="1">
      <c r="A13" s="133"/>
      <c r="B13" s="148"/>
      <c r="C13" s="147"/>
      <c r="D13" s="147"/>
      <c r="E13" s="171"/>
    </row>
    <row r="14" spans="1:5" ht="17.100000000000001" customHeight="1">
      <c r="A14" s="362" t="s">
        <v>15</v>
      </c>
      <c r="B14" s="149">
        <f>SUM(B8:B13)</f>
        <v>0</v>
      </c>
      <c r="C14" s="149">
        <f>C10*61000+C12*25000</f>
        <v>0</v>
      </c>
      <c r="D14" s="149">
        <f>MIN(B14,C14)</f>
        <v>0</v>
      </c>
      <c r="E14" s="172"/>
    </row>
    <row r="15" spans="1:5" ht="17.100000000000001" customHeight="1">
      <c r="A15" s="138" t="s">
        <v>269</v>
      </c>
      <c r="B15" s="152"/>
      <c r="C15" s="150"/>
      <c r="D15" s="150"/>
      <c r="E15" s="176"/>
    </row>
    <row r="16" spans="1:5" ht="17.100000000000001" customHeight="1">
      <c r="A16" s="139"/>
      <c r="B16" s="153"/>
      <c r="C16" s="154"/>
      <c r="D16" s="154"/>
      <c r="E16" s="177"/>
    </row>
    <row r="17" spans="1:5" ht="17.100000000000001" customHeight="1">
      <c r="A17" s="362" t="s">
        <v>15</v>
      </c>
      <c r="B17" s="149">
        <f>SUM(B15:B16)</f>
        <v>0</v>
      </c>
      <c r="C17" s="149"/>
      <c r="D17" s="149"/>
      <c r="E17" s="172"/>
    </row>
    <row r="18" spans="1:5" ht="17.100000000000001" customHeight="1">
      <c r="A18" s="137" t="s">
        <v>195</v>
      </c>
      <c r="B18" s="154">
        <f>SUM(B14,B17)</f>
        <v>0</v>
      </c>
      <c r="C18" s="154"/>
      <c r="D18" s="154"/>
      <c r="E18" s="175"/>
    </row>
    <row r="19" spans="1:5" ht="17.100000000000001" customHeight="1">
      <c r="A19" s="141"/>
      <c r="B19" s="155"/>
      <c r="C19" s="155"/>
      <c r="D19" s="155"/>
      <c r="E19" s="167"/>
    </row>
    <row r="20" spans="1:5" ht="17.100000000000001" customHeight="1">
      <c r="A20" s="141"/>
      <c r="B20" s="155"/>
      <c r="C20" s="155"/>
      <c r="D20" s="155"/>
      <c r="E20" s="167"/>
    </row>
    <row r="21" spans="1:5" ht="17.100000000000001" customHeight="1">
      <c r="A21" s="140"/>
      <c r="B21" s="155"/>
      <c r="C21" s="155"/>
      <c r="D21" s="155"/>
      <c r="E21" s="167"/>
    </row>
    <row r="22" spans="1:5" ht="17.100000000000001" customHeight="1">
      <c r="A22" s="141" t="s">
        <v>197</v>
      </c>
      <c r="B22" s="155"/>
      <c r="C22" s="155"/>
      <c r="D22" s="155"/>
      <c r="E22" s="167"/>
    </row>
    <row r="23" spans="1:5" ht="17.100000000000001" customHeight="1">
      <c r="A23" s="142" t="s">
        <v>136</v>
      </c>
      <c r="B23" s="156" t="s">
        <v>162</v>
      </c>
      <c r="C23" s="159" t="s">
        <v>231</v>
      </c>
      <c r="D23" s="163"/>
      <c r="E23" s="178"/>
    </row>
    <row r="24" spans="1:5" ht="17.100000000000001" customHeight="1">
      <c r="A24" s="142"/>
      <c r="B24" s="150" t="s">
        <v>229</v>
      </c>
      <c r="C24" s="160"/>
      <c r="D24" s="164"/>
      <c r="E24" s="179"/>
    </row>
    <row r="25" spans="1:5" ht="17.100000000000001" customHeight="1">
      <c r="A25" s="363" t="s">
        <v>70</v>
      </c>
      <c r="B25" s="153"/>
      <c r="C25" s="161"/>
      <c r="D25" s="165"/>
      <c r="E25" s="180"/>
    </row>
    <row r="26" spans="1:5" ht="17.100000000000001" customHeight="1">
      <c r="A26" s="144" t="s">
        <v>198</v>
      </c>
      <c r="B26" s="157"/>
      <c r="C26" s="366"/>
      <c r="D26" s="367"/>
      <c r="E26" s="369"/>
    </row>
    <row r="27" spans="1:5" ht="17.100000000000001" customHeight="1">
      <c r="A27" s="145" t="s">
        <v>15</v>
      </c>
      <c r="B27" s="154">
        <f>SUM(B25:B26)</f>
        <v>0</v>
      </c>
      <c r="C27" s="162"/>
      <c r="D27" s="166"/>
      <c r="E27" s="181"/>
    </row>
  </sheetData>
  <mergeCells count="3">
    <mergeCell ref="C24:E24"/>
    <mergeCell ref="C25:E25"/>
    <mergeCell ref="C26:E26"/>
  </mergeCells>
  <phoneticPr fontId="5"/>
  <dataValidations count="1">
    <dataValidation type="whole" allowBlank="1" showDropDown="0" showInputMessage="1" showErrorMessage="1" sqref="C10 C12">
      <formula1>1</formula1>
      <formula2>20</formula2>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A1:L30"/>
  <sheetViews>
    <sheetView showGridLines="0" view="pageBreakPreview" zoomScaleSheetLayoutView="100" workbookViewId="0">
      <selection activeCell="G19" sqref="G19:I19"/>
    </sheetView>
  </sheetViews>
  <sheetFormatPr defaultRowHeight="18.75"/>
  <cols>
    <col min="1" max="9" width="9.625" style="414" customWidth="1"/>
    <col min="10" max="16384" width="9" style="414" customWidth="1"/>
  </cols>
  <sheetData>
    <row r="1" spans="1:12">
      <c r="A1" s="55" t="s">
        <v>426</v>
      </c>
      <c r="B1" s="420"/>
      <c r="C1" s="420"/>
      <c r="D1" s="420"/>
      <c r="E1" s="420"/>
      <c r="F1" s="420"/>
      <c r="G1" s="420"/>
      <c r="H1" s="420"/>
      <c r="I1" s="420"/>
    </row>
    <row r="2" spans="1:12">
      <c r="A2" s="415"/>
      <c r="B2" s="415"/>
      <c r="C2" s="415"/>
      <c r="D2" s="415"/>
      <c r="E2" s="415"/>
      <c r="F2" s="415"/>
      <c r="G2" s="415"/>
      <c r="H2" s="415"/>
      <c r="I2" s="415"/>
      <c r="J2" s="55"/>
      <c r="K2" s="55"/>
      <c r="L2" s="55"/>
    </row>
    <row r="3" spans="1:12">
      <c r="A3" s="416" t="s">
        <v>393</v>
      </c>
      <c r="B3" s="416"/>
      <c r="C3" s="416"/>
      <c r="D3" s="416"/>
      <c r="E3" s="416"/>
      <c r="F3" s="416"/>
      <c r="G3" s="416"/>
      <c r="H3" s="416"/>
      <c r="I3" s="416"/>
    </row>
    <row r="4" spans="1:12">
      <c r="A4" s="415"/>
      <c r="B4" s="415"/>
      <c r="C4" s="415"/>
      <c r="D4" s="415"/>
      <c r="E4" s="415"/>
      <c r="F4" s="415"/>
      <c r="G4" s="415"/>
      <c r="H4" s="415"/>
      <c r="I4" s="415"/>
    </row>
    <row r="5" spans="1:12">
      <c r="A5" s="415" t="s">
        <v>465</v>
      </c>
      <c r="B5" s="415"/>
      <c r="C5" s="415"/>
      <c r="D5" s="415"/>
      <c r="E5" s="415"/>
      <c r="F5" s="415"/>
      <c r="G5" s="415"/>
      <c r="H5" s="415"/>
      <c r="I5" s="415"/>
    </row>
    <row r="6" spans="1:12" ht="30" customHeight="1">
      <c r="A6" s="417" t="s">
        <v>466</v>
      </c>
      <c r="B6" s="421"/>
      <c r="C6" s="423"/>
      <c r="D6" s="417" t="s">
        <v>407</v>
      </c>
      <c r="E6" s="421"/>
      <c r="F6" s="423"/>
      <c r="G6" s="417" t="s">
        <v>460</v>
      </c>
      <c r="H6" s="421"/>
      <c r="I6" s="423"/>
    </row>
    <row r="7" spans="1:12" ht="30" customHeight="1">
      <c r="A7" s="417"/>
      <c r="B7" s="421"/>
      <c r="C7" s="423"/>
      <c r="D7" s="424" t="s">
        <v>381</v>
      </c>
      <c r="E7" s="425"/>
      <c r="F7" s="426"/>
      <c r="G7" s="417"/>
      <c r="H7" s="421"/>
      <c r="I7" s="423"/>
    </row>
    <row r="8" spans="1:12" ht="30" customHeight="1">
      <c r="A8" s="417"/>
      <c r="B8" s="421"/>
      <c r="C8" s="423"/>
      <c r="D8" s="417"/>
      <c r="E8" s="421"/>
      <c r="F8" s="423"/>
      <c r="G8" s="417"/>
      <c r="H8" s="421"/>
      <c r="I8" s="423"/>
    </row>
    <row r="9" spans="1:12" ht="30" customHeight="1">
      <c r="A9" s="417"/>
      <c r="B9" s="421"/>
      <c r="C9" s="423"/>
      <c r="D9" s="417"/>
      <c r="E9" s="421"/>
      <c r="F9" s="423"/>
      <c r="G9" s="417"/>
      <c r="H9" s="421"/>
      <c r="I9" s="423"/>
    </row>
    <row r="10" spans="1:12" ht="30" customHeight="1">
      <c r="A10" s="417"/>
      <c r="B10" s="421"/>
      <c r="C10" s="423"/>
      <c r="D10" s="417"/>
      <c r="E10" s="421"/>
      <c r="F10" s="423"/>
      <c r="G10" s="417"/>
      <c r="H10" s="421"/>
      <c r="I10" s="423"/>
    </row>
    <row r="11" spans="1:12">
      <c r="A11" s="415"/>
      <c r="B11" s="415"/>
      <c r="C11" s="415"/>
      <c r="D11" s="415"/>
      <c r="E11" s="415"/>
      <c r="F11" s="415"/>
      <c r="G11" s="415"/>
      <c r="H11" s="415"/>
      <c r="I11" s="415"/>
    </row>
    <row r="12" spans="1:12">
      <c r="A12" s="415" t="s">
        <v>376</v>
      </c>
      <c r="B12" s="415"/>
      <c r="C12" s="415"/>
      <c r="D12" s="415"/>
      <c r="E12" s="415"/>
      <c r="F12" s="415"/>
      <c r="G12" s="415"/>
      <c r="H12" s="415"/>
      <c r="I12" s="415"/>
    </row>
    <row r="13" spans="1:12" ht="30" customHeight="1">
      <c r="A13" s="417" t="s">
        <v>466</v>
      </c>
      <c r="B13" s="421"/>
      <c r="C13" s="423"/>
      <c r="D13" s="417" t="s">
        <v>407</v>
      </c>
      <c r="E13" s="421"/>
      <c r="F13" s="423"/>
      <c r="G13" s="417" t="s">
        <v>460</v>
      </c>
      <c r="H13" s="421"/>
      <c r="I13" s="423"/>
    </row>
    <row r="14" spans="1:12" ht="30" customHeight="1">
      <c r="A14" s="417"/>
      <c r="B14" s="421"/>
      <c r="C14" s="423"/>
      <c r="D14" s="424" t="s">
        <v>381</v>
      </c>
      <c r="E14" s="425"/>
      <c r="F14" s="426"/>
      <c r="G14" s="417"/>
      <c r="H14" s="421"/>
      <c r="I14" s="423"/>
    </row>
    <row r="15" spans="1:12" ht="30" customHeight="1">
      <c r="A15" s="417"/>
      <c r="B15" s="421"/>
      <c r="C15" s="423"/>
      <c r="D15" s="417"/>
      <c r="E15" s="421"/>
      <c r="F15" s="423"/>
      <c r="G15" s="417"/>
      <c r="H15" s="421"/>
      <c r="I15" s="423"/>
    </row>
    <row r="16" spans="1:12" ht="30" customHeight="1">
      <c r="A16" s="417"/>
      <c r="B16" s="421"/>
      <c r="C16" s="423"/>
      <c r="D16" s="417"/>
      <c r="E16" s="421"/>
      <c r="F16" s="423"/>
      <c r="G16" s="417"/>
      <c r="H16" s="421"/>
      <c r="I16" s="423"/>
    </row>
    <row r="17" spans="1:9" ht="30" customHeight="1">
      <c r="A17" s="417"/>
      <c r="B17" s="421"/>
      <c r="C17" s="423"/>
      <c r="D17" s="417"/>
      <c r="E17" s="421"/>
      <c r="F17" s="423"/>
      <c r="G17" s="417"/>
      <c r="H17" s="421"/>
      <c r="I17" s="423"/>
    </row>
    <row r="18" spans="1:9" ht="30" customHeight="1">
      <c r="A18" s="417"/>
      <c r="B18" s="421"/>
      <c r="C18" s="423"/>
      <c r="D18" s="417"/>
      <c r="E18" s="421"/>
      <c r="F18" s="423"/>
      <c r="G18" s="417"/>
      <c r="H18" s="421"/>
      <c r="I18" s="423"/>
    </row>
    <row r="19" spans="1:9" ht="30" customHeight="1">
      <c r="A19" s="417"/>
      <c r="B19" s="421"/>
      <c r="C19" s="423"/>
      <c r="D19" s="417"/>
      <c r="E19" s="421"/>
      <c r="F19" s="423"/>
      <c r="G19" s="417"/>
      <c r="H19" s="421"/>
      <c r="I19" s="423"/>
    </row>
    <row r="20" spans="1:9" ht="30" customHeight="1">
      <c r="A20" s="417"/>
      <c r="B20" s="421"/>
      <c r="C20" s="423"/>
      <c r="D20" s="417"/>
      <c r="E20" s="421"/>
      <c r="F20" s="423"/>
      <c r="G20" s="417"/>
      <c r="H20" s="421"/>
      <c r="I20" s="423"/>
    </row>
    <row r="21" spans="1:9" ht="30" customHeight="1">
      <c r="A21" s="417"/>
      <c r="B21" s="421"/>
      <c r="C21" s="423"/>
      <c r="D21" s="417"/>
      <c r="E21" s="421"/>
      <c r="F21" s="423"/>
      <c r="G21" s="417"/>
      <c r="H21" s="421"/>
      <c r="I21" s="423"/>
    </row>
    <row r="22" spans="1:9" ht="18.75" customHeight="1">
      <c r="A22" s="418"/>
      <c r="B22" s="418"/>
      <c r="C22" s="418"/>
      <c r="D22" s="418"/>
      <c r="E22" s="418"/>
      <c r="F22" s="418"/>
      <c r="G22" s="418"/>
      <c r="H22" s="418"/>
      <c r="I22" s="418"/>
    </row>
    <row r="23" spans="1:9" ht="18.75" customHeight="1">
      <c r="A23" s="419" t="s">
        <v>87</v>
      </c>
      <c r="B23" s="422"/>
      <c r="C23" s="422"/>
      <c r="D23" s="418"/>
      <c r="E23" s="418"/>
      <c r="F23" s="418"/>
      <c r="G23" s="418"/>
      <c r="H23" s="418"/>
      <c r="I23" s="418"/>
    </row>
    <row r="24" spans="1:9" ht="18.75" customHeight="1">
      <c r="A24" s="418"/>
      <c r="B24" s="418"/>
      <c r="C24" s="418"/>
      <c r="D24" s="419" t="s">
        <v>305</v>
      </c>
      <c r="E24" s="422"/>
      <c r="F24" s="418"/>
      <c r="G24" s="418"/>
      <c r="H24" s="418"/>
      <c r="I24" s="418"/>
    </row>
    <row r="25" spans="1:9" ht="18.75" customHeight="1">
      <c r="A25" s="418"/>
      <c r="B25" s="418"/>
      <c r="C25" s="418"/>
      <c r="D25" s="419"/>
      <c r="E25" s="419" t="s">
        <v>237</v>
      </c>
      <c r="F25" s="427"/>
      <c r="G25" s="422"/>
      <c r="H25" s="418"/>
      <c r="I25" s="418"/>
    </row>
    <row r="26" spans="1:9" ht="18.75" customHeight="1">
      <c r="A26" s="418"/>
      <c r="B26" s="418"/>
      <c r="C26" s="418"/>
      <c r="D26" s="419"/>
      <c r="E26" s="419"/>
      <c r="F26" s="419"/>
      <c r="G26" s="418"/>
      <c r="H26" s="418"/>
      <c r="I26" s="418"/>
    </row>
    <row r="27" spans="1:9" ht="18.75" customHeight="1">
      <c r="A27" s="418"/>
      <c r="B27" s="418"/>
      <c r="C27" s="418"/>
      <c r="D27" s="419"/>
      <c r="E27" s="419"/>
      <c r="F27" s="419"/>
      <c r="G27" s="418"/>
      <c r="H27" s="418"/>
      <c r="I27" s="418"/>
    </row>
    <row r="28" spans="1:9" ht="18.75" customHeight="1">
      <c r="A28" s="418"/>
      <c r="B28" s="418"/>
      <c r="C28" s="418"/>
      <c r="D28" s="419"/>
      <c r="E28" s="419"/>
      <c r="F28" s="419"/>
      <c r="G28" s="418"/>
      <c r="H28" s="418"/>
      <c r="I28" s="418"/>
    </row>
    <row r="29" spans="1:9">
      <c r="A29" s="415" t="s">
        <v>467</v>
      </c>
      <c r="B29" s="415"/>
      <c r="C29" s="415"/>
      <c r="D29" s="415"/>
      <c r="E29" s="415"/>
      <c r="F29" s="415"/>
      <c r="G29" s="415"/>
      <c r="H29" s="415"/>
      <c r="I29" s="415"/>
    </row>
    <row r="30" spans="1:9">
      <c r="A30" s="415" t="s">
        <v>469</v>
      </c>
      <c r="B30" s="415"/>
      <c r="C30" s="415"/>
      <c r="D30" s="415"/>
      <c r="E30" s="415"/>
      <c r="F30" s="415"/>
      <c r="G30" s="415"/>
      <c r="H30" s="415"/>
      <c r="I30" s="415"/>
    </row>
  </sheetData>
  <mergeCells count="43">
    <mergeCell ref="A3:I3"/>
    <mergeCell ref="A6:C6"/>
    <mergeCell ref="D6:F6"/>
    <mergeCell ref="G6:I6"/>
    <mergeCell ref="A7:C7"/>
    <mergeCell ref="D7:F7"/>
    <mergeCell ref="G7:I7"/>
    <mergeCell ref="A8:C8"/>
    <mergeCell ref="D8:F8"/>
    <mergeCell ref="G8:I8"/>
    <mergeCell ref="A9:C9"/>
    <mergeCell ref="D9:F9"/>
    <mergeCell ref="G9:I9"/>
    <mergeCell ref="A10:C10"/>
    <mergeCell ref="D10:F10"/>
    <mergeCell ref="G10:I10"/>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s>
  <phoneticPr fontId="21" type="Hiragana"/>
  <pageMargins left="0.78740157480314943" right="0.78740157480314943" top="0.98425196850393681" bottom="0.98425196850393681" header="0.51181102362204722" footer="0.51181102362204722"/>
  <pageSetup paperSize="9" scale="91"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A1:L31"/>
  <sheetViews>
    <sheetView showGridLines="0" view="pageBreakPreview" zoomScale="121" zoomScaleSheetLayoutView="121" workbookViewId="0">
      <selection activeCell="C14" sqref="C14:H14"/>
    </sheetView>
  </sheetViews>
  <sheetFormatPr defaultRowHeight="18.75"/>
  <cols>
    <col min="1" max="2" width="8.625" style="414" customWidth="1"/>
    <col min="3" max="3" width="9" style="414" customWidth="1"/>
    <col min="4" max="10" width="9.125" style="414" customWidth="1"/>
    <col min="11" max="16384" width="9" style="414" customWidth="1"/>
  </cols>
  <sheetData>
    <row r="1" spans="1:12">
      <c r="A1" s="415" t="s">
        <v>426</v>
      </c>
      <c r="B1" s="415"/>
      <c r="C1" s="415"/>
      <c r="D1" s="415"/>
      <c r="E1" s="415"/>
      <c r="F1" s="415"/>
      <c r="G1" s="415"/>
      <c r="H1" s="415"/>
      <c r="I1" s="415"/>
      <c r="J1" s="55"/>
    </row>
    <row r="2" spans="1:12">
      <c r="A2" s="415"/>
      <c r="B2" s="415"/>
      <c r="C2" s="415"/>
      <c r="D2" s="415"/>
      <c r="E2" s="415"/>
      <c r="F2" s="415"/>
      <c r="G2" s="415"/>
      <c r="H2" s="415"/>
      <c r="I2" s="415"/>
      <c r="J2" s="55"/>
      <c r="K2" s="55"/>
      <c r="L2" s="55"/>
    </row>
    <row r="3" spans="1:12">
      <c r="A3" s="416" t="s">
        <v>394</v>
      </c>
      <c r="B3" s="416"/>
      <c r="C3" s="416"/>
      <c r="D3" s="416"/>
      <c r="E3" s="416"/>
      <c r="F3" s="416"/>
      <c r="G3" s="416"/>
      <c r="H3" s="416"/>
      <c r="I3" s="416"/>
      <c r="J3" s="416"/>
    </row>
    <row r="4" spans="1:12">
      <c r="A4" s="415"/>
      <c r="B4" s="415"/>
      <c r="C4" s="415"/>
      <c r="D4" s="415"/>
      <c r="E4" s="415"/>
      <c r="F4" s="415"/>
      <c r="G4" s="415"/>
      <c r="H4" s="415"/>
      <c r="I4" s="415"/>
      <c r="J4" s="55"/>
    </row>
    <row r="5" spans="1:12">
      <c r="A5" s="415" t="s">
        <v>465</v>
      </c>
      <c r="B5" s="415"/>
      <c r="C5" s="415"/>
      <c r="D5" s="415"/>
      <c r="E5" s="415"/>
      <c r="F5" s="415"/>
      <c r="G5" s="415"/>
      <c r="H5" s="415"/>
      <c r="I5" s="415"/>
      <c r="J5" s="55"/>
    </row>
    <row r="6" spans="1:12" ht="30" customHeight="1">
      <c r="A6" s="417" t="s">
        <v>466</v>
      </c>
      <c r="B6" s="423"/>
      <c r="C6" s="417" t="s">
        <v>473</v>
      </c>
      <c r="D6" s="423"/>
      <c r="E6" s="417" t="s">
        <v>474</v>
      </c>
      <c r="F6" s="423"/>
      <c r="G6" s="417" t="s">
        <v>315</v>
      </c>
      <c r="H6" s="423"/>
      <c r="I6" s="428" t="s">
        <v>460</v>
      </c>
      <c r="J6" s="430"/>
    </row>
    <row r="7" spans="1:12" ht="30" customHeight="1">
      <c r="A7" s="417"/>
      <c r="B7" s="423"/>
      <c r="C7" s="424" t="s">
        <v>497</v>
      </c>
      <c r="D7" s="426"/>
      <c r="E7" s="424" t="s">
        <v>497</v>
      </c>
      <c r="F7" s="426"/>
      <c r="G7" s="424" t="s">
        <v>497</v>
      </c>
      <c r="H7" s="426"/>
      <c r="I7" s="432"/>
      <c r="J7" s="436"/>
    </row>
    <row r="8" spans="1:12" ht="30" customHeight="1">
      <c r="A8" s="417"/>
      <c r="B8" s="423"/>
      <c r="C8" s="417"/>
      <c r="D8" s="423"/>
      <c r="E8" s="417"/>
      <c r="F8" s="423"/>
      <c r="G8" s="417"/>
      <c r="H8" s="423"/>
      <c r="I8" s="432"/>
      <c r="J8" s="436"/>
    </row>
    <row r="9" spans="1:12" ht="30" customHeight="1">
      <c r="A9" s="417"/>
      <c r="B9" s="423"/>
      <c r="C9" s="417"/>
      <c r="D9" s="423"/>
      <c r="E9" s="417"/>
      <c r="F9" s="423"/>
      <c r="G9" s="417"/>
      <c r="H9" s="423"/>
      <c r="I9" s="432"/>
      <c r="J9" s="436"/>
    </row>
    <row r="10" spans="1:12" ht="30" customHeight="1">
      <c r="A10" s="417"/>
      <c r="B10" s="423"/>
      <c r="C10" s="417"/>
      <c r="D10" s="423"/>
      <c r="E10" s="417"/>
      <c r="F10" s="423"/>
      <c r="G10" s="417"/>
      <c r="H10" s="423"/>
      <c r="I10" s="432"/>
      <c r="J10" s="436"/>
    </row>
    <row r="11" spans="1:12">
      <c r="A11" s="415"/>
      <c r="B11" s="415"/>
      <c r="C11" s="415"/>
      <c r="D11" s="415"/>
      <c r="E11" s="415"/>
      <c r="F11" s="415"/>
      <c r="G11" s="415"/>
      <c r="H11" s="415"/>
      <c r="I11" s="415"/>
      <c r="J11" s="55"/>
    </row>
    <row r="12" spans="1:12">
      <c r="A12" s="415" t="s">
        <v>376</v>
      </c>
      <c r="B12" s="415"/>
      <c r="C12" s="415"/>
      <c r="D12" s="415"/>
      <c r="E12" s="415"/>
      <c r="F12" s="415"/>
      <c r="G12" s="415"/>
      <c r="H12" s="415"/>
      <c r="I12" s="415"/>
      <c r="J12" s="55"/>
    </row>
    <row r="13" spans="1:12" ht="30" customHeight="1">
      <c r="A13" s="417" t="s">
        <v>466</v>
      </c>
      <c r="B13" s="423"/>
      <c r="C13" s="417" t="s">
        <v>473</v>
      </c>
      <c r="D13" s="423"/>
      <c r="E13" s="417" t="s">
        <v>474</v>
      </c>
      <c r="F13" s="423"/>
      <c r="G13" s="428" t="s">
        <v>475</v>
      </c>
      <c r="H13" s="430"/>
      <c r="I13" s="428" t="s">
        <v>460</v>
      </c>
      <c r="J13" s="430"/>
    </row>
    <row r="14" spans="1:12" ht="30" customHeight="1">
      <c r="A14" s="417"/>
      <c r="B14" s="423"/>
      <c r="C14" s="424" t="s">
        <v>497</v>
      </c>
      <c r="D14" s="426"/>
      <c r="E14" s="424" t="s">
        <v>497</v>
      </c>
      <c r="F14" s="426"/>
      <c r="G14" s="424" t="s">
        <v>497</v>
      </c>
      <c r="H14" s="426"/>
      <c r="I14" s="433"/>
      <c r="J14" s="437"/>
    </row>
    <row r="15" spans="1:12" ht="30" customHeight="1">
      <c r="A15" s="417"/>
      <c r="B15" s="423"/>
      <c r="C15" s="417"/>
      <c r="D15" s="423"/>
      <c r="E15" s="417"/>
      <c r="F15" s="423"/>
      <c r="G15" s="429"/>
      <c r="H15" s="431"/>
      <c r="I15" s="433"/>
      <c r="J15" s="437"/>
    </row>
    <row r="16" spans="1:12" ht="30" customHeight="1">
      <c r="A16" s="417"/>
      <c r="B16" s="423"/>
      <c r="C16" s="417"/>
      <c r="D16" s="423"/>
      <c r="E16" s="417"/>
      <c r="F16" s="423"/>
      <c r="G16" s="429"/>
      <c r="H16" s="431"/>
      <c r="I16" s="433"/>
      <c r="J16" s="437"/>
    </row>
    <row r="17" spans="1:10" ht="30" customHeight="1">
      <c r="A17" s="417"/>
      <c r="B17" s="423"/>
      <c r="C17" s="417"/>
      <c r="D17" s="423"/>
      <c r="E17" s="417"/>
      <c r="F17" s="423"/>
      <c r="G17" s="429"/>
      <c r="H17" s="431"/>
      <c r="I17" s="433"/>
      <c r="J17" s="437"/>
    </row>
    <row r="18" spans="1:10" ht="30" customHeight="1">
      <c r="A18" s="417"/>
      <c r="B18" s="423"/>
      <c r="C18" s="417"/>
      <c r="D18" s="423"/>
      <c r="E18" s="417"/>
      <c r="F18" s="423"/>
      <c r="G18" s="429"/>
      <c r="H18" s="431"/>
      <c r="I18" s="433"/>
      <c r="J18" s="437"/>
    </row>
    <row r="19" spans="1:10" ht="30" customHeight="1">
      <c r="A19" s="417"/>
      <c r="B19" s="423"/>
      <c r="C19" s="417"/>
      <c r="D19" s="423"/>
      <c r="E19" s="417"/>
      <c r="F19" s="423"/>
      <c r="G19" s="429"/>
      <c r="H19" s="431"/>
      <c r="I19" s="433"/>
      <c r="J19" s="437"/>
    </row>
    <row r="20" spans="1:10" ht="30" customHeight="1">
      <c r="A20" s="417"/>
      <c r="B20" s="423"/>
      <c r="C20" s="417"/>
      <c r="D20" s="423"/>
      <c r="E20" s="417"/>
      <c r="F20" s="423"/>
      <c r="G20" s="429"/>
      <c r="H20" s="431"/>
      <c r="I20" s="433"/>
      <c r="J20" s="437"/>
    </row>
    <row r="21" spans="1:10" ht="30" customHeight="1">
      <c r="A21" s="417"/>
      <c r="B21" s="423"/>
      <c r="C21" s="417"/>
      <c r="D21" s="423"/>
      <c r="E21" s="417"/>
      <c r="F21" s="423"/>
      <c r="G21" s="429"/>
      <c r="H21" s="431"/>
      <c r="I21" s="433"/>
      <c r="J21" s="437"/>
    </row>
    <row r="22" spans="1:10" ht="30" customHeight="1">
      <c r="A22" s="417"/>
      <c r="B22" s="423"/>
      <c r="C22" s="417"/>
      <c r="D22" s="423"/>
      <c r="E22" s="417"/>
      <c r="F22" s="423"/>
      <c r="G22" s="429"/>
      <c r="H22" s="431"/>
      <c r="I22" s="433"/>
      <c r="J22" s="437"/>
    </row>
    <row r="23" spans="1:10" ht="18.75" customHeight="1">
      <c r="A23" s="418"/>
      <c r="B23" s="418"/>
      <c r="C23" s="418"/>
      <c r="D23" s="418"/>
      <c r="E23" s="418"/>
      <c r="F23" s="418"/>
      <c r="G23" s="418"/>
      <c r="H23" s="418"/>
      <c r="I23" s="434"/>
      <c r="J23" s="434"/>
    </row>
    <row r="24" spans="1:10" ht="18.75" customHeight="1">
      <c r="A24" s="419" t="s">
        <v>470</v>
      </c>
      <c r="B24" s="418"/>
      <c r="C24" s="418"/>
      <c r="D24" s="418"/>
      <c r="E24" s="418"/>
      <c r="F24" s="418"/>
      <c r="G24" s="418"/>
      <c r="H24" s="418"/>
      <c r="I24" s="435"/>
      <c r="J24" s="435"/>
    </row>
    <row r="25" spans="1:10" ht="18.75" customHeight="1">
      <c r="A25" s="418" t="s">
        <v>471</v>
      </c>
      <c r="B25" s="418"/>
      <c r="C25" s="418"/>
      <c r="D25" s="418"/>
      <c r="E25" s="419" t="s">
        <v>305</v>
      </c>
      <c r="F25" s="418"/>
      <c r="G25" s="418"/>
      <c r="H25" s="418"/>
      <c r="I25" s="435"/>
      <c r="J25" s="435"/>
    </row>
    <row r="26" spans="1:10" ht="18.75" customHeight="1">
      <c r="A26" s="418"/>
      <c r="B26" s="418"/>
      <c r="C26" s="418"/>
      <c r="D26" s="418"/>
      <c r="E26" s="418"/>
      <c r="F26" s="419" t="s">
        <v>237</v>
      </c>
      <c r="G26" s="419"/>
      <c r="H26" s="418"/>
      <c r="I26" s="435"/>
      <c r="J26" s="55"/>
    </row>
    <row r="27" spans="1:10" ht="18.75" customHeight="1">
      <c r="A27" s="418"/>
      <c r="B27" s="418"/>
      <c r="C27" s="418"/>
      <c r="D27" s="418"/>
      <c r="E27" s="418"/>
      <c r="F27" s="419"/>
      <c r="G27" s="419"/>
      <c r="H27" s="418"/>
      <c r="I27" s="418"/>
      <c r="J27" s="55"/>
    </row>
    <row r="28" spans="1:10" ht="18.75" customHeight="1">
      <c r="A28" s="418"/>
      <c r="B28" s="418"/>
      <c r="C28" s="418"/>
      <c r="D28" s="418"/>
      <c r="E28" s="418"/>
      <c r="F28" s="418"/>
      <c r="G28" s="419"/>
      <c r="H28" s="418"/>
      <c r="I28" s="418"/>
      <c r="J28" s="55"/>
    </row>
    <row r="29" spans="1:10" ht="18.75" customHeight="1">
      <c r="A29" s="418"/>
      <c r="B29" s="418"/>
      <c r="C29" s="418"/>
      <c r="D29" s="418"/>
      <c r="E29" s="418"/>
      <c r="F29" s="418"/>
      <c r="G29" s="419"/>
      <c r="H29" s="418"/>
      <c r="I29" s="418"/>
      <c r="J29" s="55"/>
    </row>
    <row r="30" spans="1:10">
      <c r="A30" s="415" t="s">
        <v>472</v>
      </c>
      <c r="B30" s="415"/>
      <c r="C30" s="415"/>
      <c r="D30" s="415"/>
      <c r="E30" s="415"/>
      <c r="F30" s="415"/>
      <c r="G30" s="415"/>
      <c r="H30" s="415"/>
      <c r="I30" s="415"/>
      <c r="J30" s="55"/>
    </row>
    <row r="31" spans="1:10">
      <c r="A31" s="415" t="s">
        <v>469</v>
      </c>
      <c r="B31" s="415"/>
      <c r="C31" s="415"/>
      <c r="D31" s="415"/>
      <c r="E31" s="415"/>
      <c r="F31" s="415"/>
      <c r="G31" s="415"/>
      <c r="H31" s="415"/>
      <c r="I31" s="415"/>
      <c r="J31" s="55"/>
    </row>
  </sheetData>
  <mergeCells count="76">
    <mergeCell ref="A3:J3"/>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s>
  <phoneticPr fontId="21" type="Hiragana"/>
  <pageMargins left="0.78740157480314943" right="0.78740157480314943" top="0.98425196850393681" bottom="0.98425196850393681" header="0.51181102362204722" footer="0.51181102362204722"/>
  <pageSetup paperSize="9" scale="8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111"/>
  <sheetViews>
    <sheetView showGridLines="0" zoomScale="85" zoomScaleNormal="85" zoomScaleSheetLayoutView="100" workbookViewId="0">
      <selection activeCell="L20" sqref="L20"/>
    </sheetView>
  </sheetViews>
  <sheetFormatPr defaultColWidth="9" defaultRowHeight="13.5"/>
  <cols>
    <col min="1" max="1" width="47.77734375" style="125" customWidth="1"/>
    <col min="2" max="4" width="12.33203125" style="125" customWidth="1"/>
    <col min="5" max="5" width="40.6640625" style="125" customWidth="1"/>
    <col min="6" max="16384" width="9" style="125"/>
  </cols>
  <sheetData>
    <row r="1" spans="1:5">
      <c r="A1" s="125" t="s">
        <v>133</v>
      </c>
    </row>
    <row r="4" spans="1:5">
      <c r="E4" s="167" t="s">
        <v>117</v>
      </c>
    </row>
    <row r="5" spans="1:5">
      <c r="E5" s="168" t="str">
        <f>別紙２_1!L5</f>
        <v>（へき地医療拠点病院名　　　　　　　　        ）</v>
      </c>
    </row>
    <row r="6" spans="1:5">
      <c r="A6" s="125" t="s">
        <v>135</v>
      </c>
    </row>
    <row r="7" spans="1:5" ht="57.75" customHeight="1">
      <c r="A7" s="126" t="s">
        <v>136</v>
      </c>
      <c r="B7" s="146" t="s">
        <v>228</v>
      </c>
      <c r="C7" s="158" t="s">
        <v>143</v>
      </c>
      <c r="D7" s="158" t="s">
        <v>232</v>
      </c>
      <c r="E7" s="169" t="s">
        <v>231</v>
      </c>
    </row>
    <row r="8" spans="1:5" ht="17.100000000000001" customHeight="1">
      <c r="A8" s="127" t="s">
        <v>137</v>
      </c>
      <c r="B8" s="147" t="s">
        <v>229</v>
      </c>
      <c r="C8" s="147" t="s">
        <v>229</v>
      </c>
      <c r="D8" s="147" t="s">
        <v>229</v>
      </c>
      <c r="E8" s="170"/>
    </row>
    <row r="9" spans="1:5" ht="17.100000000000001" customHeight="1">
      <c r="A9" s="128" t="s">
        <v>138</v>
      </c>
      <c r="B9" s="148"/>
      <c r="C9" s="147"/>
      <c r="D9" s="147"/>
      <c r="E9" s="171"/>
    </row>
    <row r="10" spans="1:5" ht="17.100000000000001" customHeight="1">
      <c r="A10" s="128" t="s">
        <v>139</v>
      </c>
      <c r="B10" s="148"/>
      <c r="C10" s="147"/>
      <c r="D10" s="147"/>
      <c r="E10" s="171"/>
    </row>
    <row r="11" spans="1:5" ht="17.100000000000001" customHeight="1">
      <c r="A11" s="128" t="s">
        <v>141</v>
      </c>
      <c r="B11" s="148"/>
      <c r="C11" s="147"/>
      <c r="D11" s="147"/>
      <c r="E11" s="171"/>
    </row>
    <row r="12" spans="1:5" ht="17.100000000000001" customHeight="1">
      <c r="A12" s="128" t="s">
        <v>144</v>
      </c>
      <c r="B12" s="148"/>
      <c r="C12" s="147"/>
      <c r="D12" s="147"/>
      <c r="E12" s="171"/>
    </row>
    <row r="13" spans="1:5" ht="17.100000000000001" customHeight="1">
      <c r="A13" s="128" t="s">
        <v>145</v>
      </c>
      <c r="B13" s="148"/>
      <c r="C13" s="147"/>
      <c r="D13" s="147"/>
      <c r="E13" s="171"/>
    </row>
    <row r="14" spans="1:5" ht="17.100000000000001" customHeight="1">
      <c r="A14" s="128" t="s">
        <v>147</v>
      </c>
      <c r="B14" s="148"/>
      <c r="C14" s="147"/>
      <c r="D14" s="147"/>
      <c r="E14" s="171"/>
    </row>
    <row r="15" spans="1:5" ht="17.100000000000001" customHeight="1">
      <c r="A15" s="128" t="s">
        <v>149</v>
      </c>
      <c r="B15" s="148"/>
      <c r="C15" s="147"/>
      <c r="D15" s="147"/>
      <c r="E15" s="171"/>
    </row>
    <row r="16" spans="1:5" ht="17.100000000000001" customHeight="1">
      <c r="A16" s="128" t="s">
        <v>141</v>
      </c>
      <c r="B16" s="148"/>
      <c r="C16" s="147"/>
      <c r="D16" s="147"/>
      <c r="E16" s="171"/>
    </row>
    <row r="17" spans="1:5" ht="17.100000000000001" customHeight="1">
      <c r="A17" s="128" t="s">
        <v>144</v>
      </c>
      <c r="B17" s="148"/>
      <c r="C17" s="147"/>
      <c r="D17" s="147"/>
      <c r="E17" s="171"/>
    </row>
    <row r="18" spans="1:5" ht="17.100000000000001" customHeight="1">
      <c r="A18" s="128" t="s">
        <v>145</v>
      </c>
      <c r="B18" s="148"/>
      <c r="C18" s="147"/>
      <c r="D18" s="147"/>
      <c r="E18" s="171"/>
    </row>
    <row r="19" spans="1:5" ht="17.100000000000001" customHeight="1">
      <c r="A19" s="128" t="s">
        <v>147</v>
      </c>
      <c r="B19" s="148"/>
      <c r="C19" s="147"/>
      <c r="D19" s="147"/>
      <c r="E19" s="171"/>
    </row>
    <row r="20" spans="1:5" ht="17.100000000000001" customHeight="1">
      <c r="A20" s="128" t="s">
        <v>150</v>
      </c>
      <c r="B20" s="148"/>
      <c r="C20" s="147"/>
      <c r="D20" s="147"/>
      <c r="E20" s="171"/>
    </row>
    <row r="21" spans="1:5" ht="17.100000000000001" customHeight="1">
      <c r="A21" s="128" t="s">
        <v>151</v>
      </c>
      <c r="B21" s="148"/>
      <c r="C21" s="147"/>
      <c r="D21" s="147"/>
      <c r="E21" s="171"/>
    </row>
    <row r="22" spans="1:5" ht="17.100000000000001" customHeight="1">
      <c r="A22" s="129" t="s">
        <v>130</v>
      </c>
      <c r="B22" s="148"/>
      <c r="C22" s="147"/>
      <c r="D22" s="147"/>
      <c r="E22" s="171"/>
    </row>
    <row r="23" spans="1:5" ht="46.5" customHeight="1">
      <c r="A23" s="130" t="s">
        <v>487</v>
      </c>
      <c r="B23" s="148"/>
      <c r="C23" s="147"/>
      <c r="D23" s="147"/>
      <c r="E23" s="171"/>
    </row>
    <row r="24" spans="1:5" ht="30" customHeight="1">
      <c r="A24" s="131" t="s">
        <v>479</v>
      </c>
      <c r="B24" s="148"/>
      <c r="C24" s="147"/>
      <c r="D24" s="147"/>
      <c r="E24" s="171"/>
    </row>
    <row r="25" spans="1:5" ht="19.5" customHeight="1">
      <c r="A25" s="131" t="s">
        <v>157</v>
      </c>
      <c r="B25" s="148"/>
      <c r="C25" s="147"/>
      <c r="D25" s="147"/>
      <c r="E25" s="171"/>
    </row>
    <row r="26" spans="1:5">
      <c r="A26" s="132" t="s">
        <v>159</v>
      </c>
      <c r="B26" s="148"/>
      <c r="C26" s="147"/>
      <c r="D26" s="147"/>
      <c r="E26" s="171"/>
    </row>
    <row r="27" spans="1:5">
      <c r="A27" s="132" t="s">
        <v>186</v>
      </c>
      <c r="B27" s="148"/>
      <c r="C27" s="147"/>
      <c r="D27" s="147"/>
      <c r="E27" s="171"/>
    </row>
    <row r="28" spans="1:5">
      <c r="A28" s="131" t="s">
        <v>160</v>
      </c>
      <c r="B28" s="148"/>
      <c r="C28" s="147"/>
      <c r="D28" s="147"/>
      <c r="E28" s="171"/>
    </row>
    <row r="29" spans="1:5" ht="30.75" customHeight="1">
      <c r="A29" s="131" t="s">
        <v>409</v>
      </c>
      <c r="B29" s="148"/>
      <c r="C29" s="147"/>
      <c r="D29" s="147"/>
      <c r="E29" s="171"/>
    </row>
    <row r="30" spans="1:5" ht="17.100000000000001" customHeight="1">
      <c r="A30" s="128" t="s">
        <v>164</v>
      </c>
      <c r="B30" s="148"/>
      <c r="C30" s="147"/>
      <c r="D30" s="147"/>
      <c r="E30" s="171"/>
    </row>
    <row r="31" spans="1:5" ht="17.100000000000001" customHeight="1">
      <c r="A31" s="128" t="s">
        <v>141</v>
      </c>
      <c r="B31" s="148"/>
      <c r="C31" s="147"/>
      <c r="D31" s="147"/>
      <c r="E31" s="171"/>
    </row>
    <row r="32" spans="1:5" ht="17.100000000000001" customHeight="1">
      <c r="A32" s="128" t="s">
        <v>144</v>
      </c>
      <c r="B32" s="148"/>
      <c r="C32" s="147"/>
      <c r="D32" s="147"/>
      <c r="E32" s="171"/>
    </row>
    <row r="33" spans="1:5" ht="17.100000000000001" customHeight="1">
      <c r="A33" s="128" t="s">
        <v>145</v>
      </c>
      <c r="B33" s="148"/>
      <c r="C33" s="147"/>
      <c r="D33" s="147"/>
      <c r="E33" s="171"/>
    </row>
    <row r="34" spans="1:5" ht="17.100000000000001" customHeight="1">
      <c r="A34" s="128" t="s">
        <v>147</v>
      </c>
      <c r="B34" s="148"/>
      <c r="C34" s="147"/>
      <c r="D34" s="147"/>
      <c r="E34" s="171"/>
    </row>
    <row r="35" spans="1:5" ht="36" customHeight="1">
      <c r="A35" s="131" t="s">
        <v>488</v>
      </c>
      <c r="B35" s="148"/>
      <c r="C35" s="147"/>
      <c r="D35" s="147"/>
      <c r="E35" s="171"/>
    </row>
    <row r="36" spans="1:5" ht="17.100000000000001" customHeight="1">
      <c r="A36" s="133" t="s">
        <v>167</v>
      </c>
      <c r="B36" s="148"/>
      <c r="C36" s="147"/>
      <c r="D36" s="147"/>
      <c r="E36" s="171"/>
    </row>
    <row r="37" spans="1:5" ht="17.100000000000001" customHeight="1">
      <c r="A37" s="133" t="s">
        <v>168</v>
      </c>
      <c r="B37" s="148"/>
      <c r="C37" s="147"/>
      <c r="D37" s="147"/>
      <c r="E37" s="171"/>
    </row>
    <row r="38" spans="1:5" ht="17.100000000000001" customHeight="1">
      <c r="A38" s="128" t="s">
        <v>169</v>
      </c>
      <c r="B38" s="148"/>
      <c r="C38" s="147"/>
      <c r="D38" s="147"/>
      <c r="E38" s="171"/>
    </row>
    <row r="39" spans="1:5" ht="17.100000000000001" customHeight="1">
      <c r="A39" s="126" t="s">
        <v>171</v>
      </c>
      <c r="B39" s="149">
        <f>SUM(B9:B38)</f>
        <v>0</v>
      </c>
      <c r="C39" s="149">
        <f>別紙2_3!M5</f>
        <v>0</v>
      </c>
      <c r="D39" s="149">
        <f>MIN(B39,C39)</f>
        <v>0</v>
      </c>
      <c r="E39" s="172"/>
    </row>
    <row r="40" spans="1:5" ht="17.100000000000001" customHeight="1">
      <c r="A40" s="134" t="s">
        <v>174</v>
      </c>
      <c r="B40" s="147"/>
      <c r="C40" s="147"/>
      <c r="D40" s="147"/>
      <c r="E40" s="170"/>
    </row>
    <row r="41" spans="1:5" ht="17.100000000000001" customHeight="1">
      <c r="A41" s="133" t="s">
        <v>175</v>
      </c>
      <c r="B41" s="148"/>
      <c r="C41" s="147"/>
      <c r="D41" s="147"/>
      <c r="E41" s="171"/>
    </row>
    <row r="42" spans="1:5" ht="17.100000000000001" customHeight="1">
      <c r="A42" s="126" t="s">
        <v>171</v>
      </c>
      <c r="B42" s="149">
        <f>SUM(B40:B41)</f>
        <v>0</v>
      </c>
      <c r="C42" s="149" t="str">
        <f>別紙2_3!M17</f>
        <v/>
      </c>
      <c r="D42" s="149">
        <f>MIN(B42,C42)</f>
        <v>0</v>
      </c>
      <c r="E42" s="172"/>
    </row>
    <row r="43" spans="1:5" ht="17.100000000000001" customHeight="1">
      <c r="A43" s="134" t="s">
        <v>140</v>
      </c>
      <c r="B43" s="147"/>
      <c r="C43" s="147"/>
      <c r="D43" s="147"/>
      <c r="E43" s="170"/>
    </row>
    <row r="44" spans="1:5">
      <c r="A44" s="128" t="s">
        <v>151</v>
      </c>
      <c r="B44" s="148"/>
      <c r="C44" s="147"/>
      <c r="D44" s="147"/>
      <c r="E44" s="173"/>
    </row>
    <row r="45" spans="1:5">
      <c r="A45" s="128" t="s">
        <v>176</v>
      </c>
      <c r="B45" s="148"/>
      <c r="C45" s="147"/>
      <c r="D45" s="147"/>
      <c r="E45" s="173"/>
    </row>
    <row r="46" spans="1:5">
      <c r="A46" s="128" t="s">
        <v>177</v>
      </c>
      <c r="B46" s="148"/>
      <c r="C46" s="147"/>
      <c r="D46" s="147"/>
      <c r="E46" s="173"/>
    </row>
    <row r="47" spans="1:5">
      <c r="A47" s="128" t="s">
        <v>159</v>
      </c>
      <c r="B47" s="148"/>
      <c r="C47" s="147"/>
      <c r="D47" s="147"/>
      <c r="E47" s="173"/>
    </row>
    <row r="48" spans="1:5" ht="17.100000000000001" customHeight="1">
      <c r="A48" s="126" t="s">
        <v>171</v>
      </c>
      <c r="B48" s="149">
        <f>SUM(B44:B47)</f>
        <v>0</v>
      </c>
      <c r="C48" s="149" t="str">
        <f>別紙2_3!M23</f>
        <v/>
      </c>
      <c r="D48" s="149">
        <f>MIN(B48,C48)</f>
        <v>0</v>
      </c>
      <c r="E48" s="172"/>
    </row>
    <row r="49" spans="1:5" ht="17.100000000000001" customHeight="1">
      <c r="A49" s="135" t="s">
        <v>178</v>
      </c>
      <c r="B49" s="150"/>
      <c r="C49" s="150"/>
      <c r="D49" s="150"/>
      <c r="E49" s="174"/>
    </row>
    <row r="50" spans="1:5">
      <c r="A50" s="132" t="s">
        <v>179</v>
      </c>
      <c r="B50" s="148"/>
      <c r="C50" s="147"/>
      <c r="D50" s="147"/>
      <c r="E50" s="171"/>
    </row>
    <row r="51" spans="1:5">
      <c r="A51" s="132" t="s">
        <v>180</v>
      </c>
      <c r="B51" s="148"/>
      <c r="C51" s="147"/>
      <c r="D51" s="147"/>
      <c r="E51" s="171"/>
    </row>
    <row r="52" spans="1:5" ht="17.100000000000001" customHeight="1">
      <c r="A52" s="128" t="s">
        <v>181</v>
      </c>
      <c r="B52" s="148"/>
      <c r="C52" s="147"/>
      <c r="D52" s="147"/>
      <c r="E52" s="171"/>
    </row>
    <row r="53" spans="1:5" ht="17.100000000000001" customHeight="1">
      <c r="A53" s="126" t="s">
        <v>171</v>
      </c>
      <c r="B53" s="149">
        <f>SUM(B50:B52)</f>
        <v>0</v>
      </c>
      <c r="C53" s="149">
        <f>別紙2_3!M25</f>
        <v>0</v>
      </c>
      <c r="D53" s="149">
        <f>MIN(B53,C53)</f>
        <v>0</v>
      </c>
      <c r="E53" s="172"/>
    </row>
    <row r="54" spans="1:5" ht="17.100000000000001" customHeight="1">
      <c r="A54" s="136" t="s">
        <v>189</v>
      </c>
      <c r="B54" s="150"/>
      <c r="C54" s="150"/>
      <c r="D54" s="150"/>
      <c r="E54" s="174"/>
    </row>
    <row r="55" spans="1:5" ht="36.75" customHeight="1">
      <c r="A55" s="131" t="s">
        <v>184</v>
      </c>
      <c r="B55" s="148"/>
      <c r="C55" s="147"/>
      <c r="D55" s="147"/>
      <c r="E55" s="171"/>
    </row>
    <row r="56" spans="1:5">
      <c r="A56" s="132" t="s">
        <v>185</v>
      </c>
      <c r="B56" s="148"/>
      <c r="C56" s="147"/>
      <c r="D56" s="147"/>
      <c r="E56" s="171"/>
    </row>
    <row r="57" spans="1:5" ht="17.100000000000001" customHeight="1">
      <c r="A57" s="128" t="s">
        <v>177</v>
      </c>
      <c r="B57" s="148"/>
      <c r="C57" s="147"/>
      <c r="D57" s="147"/>
      <c r="E57" s="171"/>
    </row>
    <row r="58" spans="1:5" ht="17.100000000000001" customHeight="1">
      <c r="A58" s="128" t="s">
        <v>186</v>
      </c>
      <c r="B58" s="148"/>
      <c r="C58" s="147"/>
      <c r="D58" s="147"/>
      <c r="E58" s="171"/>
    </row>
    <row r="59" spans="1:5" ht="17.100000000000001" customHeight="1">
      <c r="A59" s="128" t="s">
        <v>77</v>
      </c>
      <c r="B59" s="148"/>
      <c r="C59" s="147"/>
      <c r="D59" s="147"/>
      <c r="E59" s="171"/>
    </row>
    <row r="60" spans="1:5" ht="17.100000000000001" customHeight="1">
      <c r="A60" s="128" t="s">
        <v>188</v>
      </c>
      <c r="B60" s="148"/>
      <c r="C60" s="147"/>
      <c r="D60" s="147"/>
      <c r="E60" s="171"/>
    </row>
    <row r="61" spans="1:5" ht="51" customHeight="1">
      <c r="A61" s="132" t="s">
        <v>190</v>
      </c>
      <c r="B61" s="148"/>
      <c r="C61" s="147"/>
      <c r="D61" s="147"/>
      <c r="E61" s="171"/>
    </row>
    <row r="62" spans="1:5" ht="17.100000000000001" customHeight="1">
      <c r="A62" s="126" t="s">
        <v>171</v>
      </c>
      <c r="B62" s="149">
        <f>SUM(B55:B61)</f>
        <v>0</v>
      </c>
      <c r="C62" s="149">
        <f>別紙2_3!M27</f>
        <v>0</v>
      </c>
      <c r="D62" s="149">
        <f>MIN(B62,C62)</f>
        <v>0</v>
      </c>
      <c r="E62" s="172"/>
    </row>
    <row r="63" spans="1:5" ht="17.100000000000001" customHeight="1">
      <c r="A63" s="134" t="s">
        <v>191</v>
      </c>
      <c r="B63" s="147"/>
      <c r="C63" s="147"/>
      <c r="D63" s="147"/>
      <c r="E63" s="170"/>
    </row>
    <row r="64" spans="1:5" ht="17.100000000000001" customHeight="1">
      <c r="A64" s="128" t="s">
        <v>138</v>
      </c>
      <c r="B64" s="148"/>
      <c r="C64" s="147"/>
      <c r="D64" s="147"/>
      <c r="E64" s="171"/>
    </row>
    <row r="65" spans="1:5" ht="17.100000000000001" customHeight="1">
      <c r="A65" s="128" t="s">
        <v>139</v>
      </c>
      <c r="B65" s="148"/>
      <c r="C65" s="147"/>
      <c r="D65" s="147"/>
      <c r="E65" s="171"/>
    </row>
    <row r="66" spans="1:5" ht="17.100000000000001" customHeight="1">
      <c r="A66" s="128" t="s">
        <v>149</v>
      </c>
      <c r="B66" s="148"/>
      <c r="C66" s="147"/>
      <c r="D66" s="147"/>
      <c r="E66" s="171"/>
    </row>
    <row r="67" spans="1:5" ht="17.100000000000001" customHeight="1">
      <c r="A67" s="128" t="s">
        <v>150</v>
      </c>
      <c r="B67" s="148"/>
      <c r="C67" s="147"/>
      <c r="D67" s="147"/>
      <c r="E67" s="171"/>
    </row>
    <row r="68" spans="1:5" ht="17.100000000000001" customHeight="1">
      <c r="A68" s="128" t="s">
        <v>176</v>
      </c>
      <c r="B68" s="148"/>
      <c r="C68" s="147"/>
      <c r="D68" s="147"/>
      <c r="E68" s="171"/>
    </row>
    <row r="69" spans="1:5" ht="17.100000000000001" customHeight="1">
      <c r="A69" s="128" t="s">
        <v>177</v>
      </c>
      <c r="B69" s="148"/>
      <c r="C69" s="147"/>
      <c r="D69" s="147"/>
      <c r="E69" s="171"/>
    </row>
    <row r="70" spans="1:5" ht="17.100000000000001" customHeight="1">
      <c r="A70" s="128" t="s">
        <v>159</v>
      </c>
      <c r="B70" s="148"/>
      <c r="C70" s="147"/>
      <c r="D70" s="147"/>
      <c r="E70" s="171"/>
    </row>
    <row r="71" spans="1:5" ht="17.100000000000001" customHeight="1">
      <c r="A71" s="128" t="s">
        <v>76</v>
      </c>
      <c r="B71" s="148"/>
      <c r="C71" s="147"/>
      <c r="D71" s="147"/>
      <c r="E71" s="171"/>
    </row>
    <row r="72" spans="1:5" ht="17.100000000000001" customHeight="1">
      <c r="A72" s="128" t="s">
        <v>186</v>
      </c>
      <c r="B72" s="148"/>
      <c r="C72" s="147"/>
      <c r="D72" s="147"/>
      <c r="E72" s="171"/>
    </row>
    <row r="73" spans="1:5" ht="17.100000000000001" customHeight="1">
      <c r="A73" s="128" t="s">
        <v>164</v>
      </c>
      <c r="B73" s="148"/>
      <c r="C73" s="147"/>
      <c r="D73" s="147"/>
      <c r="E73" s="171"/>
    </row>
    <row r="74" spans="1:5" ht="17.100000000000001" customHeight="1">
      <c r="A74" s="126" t="s">
        <v>171</v>
      </c>
      <c r="B74" s="149">
        <f>SUM(B64:B73)</f>
        <v>0</v>
      </c>
      <c r="C74" s="149" t="str">
        <f>別紙2_3!M34</f>
        <v/>
      </c>
      <c r="D74" s="149">
        <f>MIN(B74,C74)</f>
        <v>0</v>
      </c>
      <c r="E74" s="172"/>
    </row>
    <row r="75" spans="1:5" ht="17.100000000000001" customHeight="1">
      <c r="A75" s="137" t="s">
        <v>192</v>
      </c>
      <c r="B75" s="151">
        <f>SUM(B39,B42,B48,B53,B62,B74,)</f>
        <v>0</v>
      </c>
      <c r="C75" s="151">
        <f>SUM(C39,C42,C48,C53,C62,C74,)</f>
        <v>0</v>
      </c>
      <c r="D75" s="151">
        <f>SUM(D39,D42,D48,D53,D62,D74,)</f>
        <v>0</v>
      </c>
      <c r="E75" s="175"/>
    </row>
    <row r="76" spans="1:5" ht="17.100000000000001" customHeight="1">
      <c r="A76" s="138" t="s">
        <v>193</v>
      </c>
      <c r="B76" s="152"/>
      <c r="C76" s="150"/>
      <c r="D76" s="150"/>
      <c r="E76" s="176"/>
    </row>
    <row r="77" spans="1:5" ht="17.100000000000001" customHeight="1">
      <c r="A77" s="139"/>
      <c r="B77" s="153"/>
      <c r="C77" s="154"/>
      <c r="D77" s="154"/>
      <c r="E77" s="177"/>
    </row>
    <row r="78" spans="1:5" ht="17.100000000000001" customHeight="1">
      <c r="A78" s="137" t="s">
        <v>192</v>
      </c>
      <c r="B78" s="149">
        <f>SUM(B77)</f>
        <v>0</v>
      </c>
      <c r="C78" s="149"/>
      <c r="D78" s="149"/>
      <c r="E78" s="172"/>
    </row>
    <row r="79" spans="1:5" ht="17.100000000000001" customHeight="1">
      <c r="A79" s="137" t="s">
        <v>195</v>
      </c>
      <c r="B79" s="154">
        <f>SUM(B75,B78)</f>
        <v>0</v>
      </c>
      <c r="C79" s="154"/>
      <c r="D79" s="154"/>
      <c r="E79" s="175"/>
    </row>
    <row r="80" spans="1:5" ht="17.100000000000001" customHeight="1">
      <c r="A80" s="140"/>
      <c r="B80" s="155"/>
      <c r="C80" s="155"/>
      <c r="D80" s="155"/>
      <c r="E80" s="167"/>
    </row>
    <row r="81" spans="1:5" ht="17.100000000000001" customHeight="1">
      <c r="A81" s="141" t="s">
        <v>197</v>
      </c>
      <c r="B81" s="155"/>
      <c r="C81" s="155"/>
      <c r="D81" s="155"/>
      <c r="E81" s="155"/>
    </row>
    <row r="82" spans="1:5" ht="17.100000000000001" customHeight="1">
      <c r="A82" s="142" t="s">
        <v>136</v>
      </c>
      <c r="B82" s="156" t="s">
        <v>226</v>
      </c>
      <c r="C82" s="159" t="s">
        <v>231</v>
      </c>
      <c r="D82" s="163"/>
      <c r="E82" s="178"/>
    </row>
    <row r="83" spans="1:5" ht="17.100000000000001" customHeight="1">
      <c r="A83" s="142"/>
      <c r="B83" s="150" t="s">
        <v>229</v>
      </c>
      <c r="C83" s="160"/>
      <c r="D83" s="164"/>
      <c r="E83" s="179"/>
    </row>
    <row r="84" spans="1:5" ht="17.100000000000001" customHeight="1">
      <c r="A84" s="143" t="s">
        <v>70</v>
      </c>
      <c r="B84" s="153"/>
      <c r="C84" s="161"/>
      <c r="D84" s="165"/>
      <c r="E84" s="180"/>
    </row>
    <row r="85" spans="1:5" ht="17.100000000000001" customHeight="1">
      <c r="A85" s="144" t="s">
        <v>198</v>
      </c>
      <c r="B85" s="157"/>
      <c r="C85" s="161"/>
      <c r="D85" s="165"/>
      <c r="E85" s="180"/>
    </row>
    <row r="86" spans="1:5" ht="17.100000000000001" customHeight="1">
      <c r="A86" s="145" t="s">
        <v>192</v>
      </c>
      <c r="B86" s="154">
        <f>SUM(B84:B85)</f>
        <v>0</v>
      </c>
      <c r="C86" s="162"/>
      <c r="D86" s="166"/>
      <c r="E86" s="181"/>
    </row>
    <row r="87" spans="1:5" ht="17.100000000000001" customHeight="1">
      <c r="A87" s="140"/>
      <c r="B87" s="155"/>
      <c r="C87" s="155"/>
      <c r="D87" s="155"/>
      <c r="E87" s="167"/>
    </row>
    <row r="88" spans="1:5">
      <c r="A88" s="125" t="s">
        <v>199</v>
      </c>
    </row>
    <row r="89" spans="1:5">
      <c r="A89" s="125" t="s">
        <v>200</v>
      </c>
    </row>
    <row r="90" spans="1:5">
      <c r="A90" s="125" t="s">
        <v>201</v>
      </c>
    </row>
    <row r="91" spans="1:5">
      <c r="A91" s="125" t="s">
        <v>203</v>
      </c>
    </row>
    <row r="92" spans="1:5">
      <c r="A92" s="125" t="s">
        <v>204</v>
      </c>
    </row>
    <row r="93" spans="1:5">
      <c r="A93" s="125" t="s">
        <v>205</v>
      </c>
    </row>
    <row r="94" spans="1:5">
      <c r="A94" s="125" t="s">
        <v>207</v>
      </c>
    </row>
    <row r="95" spans="1:5">
      <c r="A95" s="125" t="s">
        <v>210</v>
      </c>
    </row>
    <row r="96" spans="1:5">
      <c r="A96" s="125" t="s">
        <v>212</v>
      </c>
    </row>
    <row r="98" spans="1:1">
      <c r="A98" s="125" t="s">
        <v>214</v>
      </c>
    </row>
    <row r="99" spans="1:1">
      <c r="A99" s="125" t="s">
        <v>215</v>
      </c>
    </row>
    <row r="100" spans="1:1">
      <c r="A100" s="125" t="s">
        <v>217</v>
      </c>
    </row>
    <row r="101" spans="1:1">
      <c r="A101" s="125" t="s">
        <v>80</v>
      </c>
    </row>
    <row r="102" spans="1:1">
      <c r="A102" s="125" t="s">
        <v>105</v>
      </c>
    </row>
    <row r="103" spans="1:1">
      <c r="A103" s="125" t="s">
        <v>219</v>
      </c>
    </row>
    <row r="105" spans="1:1">
      <c r="A105" s="125" t="s">
        <v>221</v>
      </c>
    </row>
    <row r="106" spans="1:1">
      <c r="A106" s="125" t="s">
        <v>64</v>
      </c>
    </row>
    <row r="107" spans="1:1">
      <c r="A107" s="125" t="s">
        <v>222</v>
      </c>
    </row>
    <row r="108" spans="1:1">
      <c r="A108" s="125" t="s">
        <v>9</v>
      </c>
    </row>
    <row r="109" spans="1:1">
      <c r="A109" s="125" t="s">
        <v>224</v>
      </c>
    </row>
    <row r="111" spans="1:1">
      <c r="A111" s="125" t="s">
        <v>227</v>
      </c>
    </row>
  </sheetData>
  <mergeCells count="3">
    <mergeCell ref="C83:E83"/>
    <mergeCell ref="C84:E84"/>
    <mergeCell ref="C85:E85"/>
  </mergeCells>
  <phoneticPr fontId="5"/>
  <printOptions horizontalCentered="1"/>
  <pageMargins left="0.70866141732283472" right="0.70866141732283472" top="0.74803149606299213" bottom="0.74803149606299213" header="0.31496062992125984" footer="0.31496062992125984"/>
  <pageSetup paperSize="9" scale="71" fitToWidth="1" fitToHeight="0" orientation="portrait" usePrinterDefaults="1" blackAndWhite="1" r:id="rId1"/>
  <rowBreaks count="1" manualBreakCount="1">
    <brk id="4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N86"/>
  <sheetViews>
    <sheetView showGridLines="0" view="pageBreakPreview" zoomScaleSheetLayoutView="100" workbookViewId="0">
      <selection activeCell="B27" sqref="B27:R27"/>
    </sheetView>
  </sheetViews>
  <sheetFormatPr defaultColWidth="17.77734375" defaultRowHeight="13.5"/>
  <cols>
    <col min="1" max="1" width="14.77734375" style="2" customWidth="1"/>
    <col min="2" max="2" width="44.44140625" style="2" customWidth="1"/>
    <col min="3" max="3" width="12.21875" style="2" customWidth="1"/>
    <col min="4" max="4" width="8.21875" style="2" customWidth="1"/>
    <col min="5" max="5" width="11" style="182" customWidth="1"/>
    <col min="6" max="6" width="3.33203125" style="2" bestFit="1" customWidth="1"/>
    <col min="7" max="7" width="9.21875" style="2" customWidth="1"/>
    <col min="8" max="8" width="3.33203125" bestFit="1" customWidth="1"/>
    <col min="9" max="9" width="9.21875" style="2" customWidth="1"/>
    <col min="10" max="10" width="5" style="2" customWidth="1"/>
    <col min="11" max="11" width="9.21875" style="2" customWidth="1"/>
    <col min="12" max="12" width="3.33203125" style="2" bestFit="1" customWidth="1"/>
    <col min="13" max="13" width="12.33203125" style="182" bestFit="1" customWidth="1"/>
    <col min="14" max="16384" width="17.77734375" style="2"/>
  </cols>
  <sheetData>
    <row r="1" spans="1:14">
      <c r="H1" s="55"/>
    </row>
    <row r="2" spans="1:14">
      <c r="H2" s="55"/>
    </row>
    <row r="3" spans="1:14">
      <c r="A3" s="2" t="s">
        <v>20</v>
      </c>
      <c r="H3" s="2"/>
    </row>
    <row r="4" spans="1:14">
      <c r="A4" s="183" t="s">
        <v>233</v>
      </c>
      <c r="B4" s="188" t="s">
        <v>1</v>
      </c>
      <c r="C4" s="193"/>
      <c r="D4" s="193"/>
      <c r="E4" s="205"/>
      <c r="F4" s="193"/>
      <c r="G4" s="193"/>
      <c r="H4" s="193"/>
      <c r="I4" s="193"/>
      <c r="J4" s="193"/>
      <c r="K4" s="193"/>
      <c r="L4" s="193"/>
      <c r="M4" s="212"/>
    </row>
    <row r="5" spans="1:14">
      <c r="A5" s="184" t="s">
        <v>196</v>
      </c>
      <c r="B5" s="189" t="s">
        <v>493</v>
      </c>
      <c r="C5" s="194"/>
      <c r="D5" s="187"/>
      <c r="E5" s="206"/>
      <c r="F5" s="187"/>
      <c r="G5" s="187"/>
      <c r="H5" s="187"/>
      <c r="I5" s="187"/>
      <c r="J5" s="187"/>
      <c r="K5" s="187"/>
      <c r="L5" s="187"/>
      <c r="M5" s="213">
        <f>SUM(M7:M14)</f>
        <v>0</v>
      </c>
    </row>
    <row r="6" spans="1:14">
      <c r="A6" s="185"/>
      <c r="B6" s="185" t="s">
        <v>239</v>
      </c>
      <c r="C6" s="195"/>
      <c r="D6" s="125"/>
      <c r="E6" s="207"/>
      <c r="F6" s="125"/>
      <c r="G6" s="210" t="s">
        <v>274</v>
      </c>
      <c r="H6" s="125"/>
      <c r="I6" s="125" t="s">
        <v>277</v>
      </c>
      <c r="J6" s="125"/>
      <c r="K6" s="125"/>
      <c r="L6" s="125"/>
      <c r="M6" s="199"/>
    </row>
    <row r="7" spans="1:14">
      <c r="A7" s="185"/>
      <c r="B7" s="190" t="s">
        <v>84</v>
      </c>
      <c r="C7" s="196"/>
      <c r="D7" s="202" t="s">
        <v>267</v>
      </c>
      <c r="E7" s="207">
        <v>61000</v>
      </c>
      <c r="F7" s="125" t="s">
        <v>271</v>
      </c>
      <c r="G7" s="172">
        <f>'[1]別紙3-1'!I$20</f>
        <v>0</v>
      </c>
      <c r="H7" s="125" t="s">
        <v>271</v>
      </c>
      <c r="I7" s="211"/>
      <c r="J7" s="125"/>
      <c r="K7" s="125"/>
      <c r="L7" s="125" t="s">
        <v>284</v>
      </c>
      <c r="M7" s="199">
        <f>E7*G7*I7</f>
        <v>0</v>
      </c>
    </row>
    <row r="8" spans="1:14">
      <c r="A8" s="185"/>
      <c r="B8" s="190" t="s">
        <v>240</v>
      </c>
      <c r="C8" s="196"/>
      <c r="D8" s="202" t="s">
        <v>269</v>
      </c>
      <c r="E8" s="207">
        <v>25000</v>
      </c>
      <c r="F8" s="125" t="s">
        <v>271</v>
      </c>
      <c r="G8" s="172">
        <f>'[1]別紙3-1'!I$20</f>
        <v>0</v>
      </c>
      <c r="H8" s="125" t="s">
        <v>271</v>
      </c>
      <c r="I8" s="211"/>
      <c r="J8" s="125"/>
      <c r="K8" s="125"/>
      <c r="L8" s="125" t="s">
        <v>284</v>
      </c>
      <c r="M8" s="199">
        <f>E8*G8*I8</f>
        <v>0</v>
      </c>
    </row>
    <row r="9" spans="1:14">
      <c r="A9" s="185"/>
      <c r="B9" s="190" t="s">
        <v>494</v>
      </c>
      <c r="C9" s="197">
        <v>3000</v>
      </c>
      <c r="D9" s="202"/>
      <c r="E9" s="207">
        <v>3000</v>
      </c>
      <c r="F9" s="125" t="s">
        <v>271</v>
      </c>
      <c r="G9" s="172"/>
      <c r="H9" s="125"/>
      <c r="I9" s="211"/>
      <c r="J9" s="125"/>
      <c r="K9" s="125"/>
      <c r="L9" s="125" t="s">
        <v>284</v>
      </c>
      <c r="M9" s="199">
        <f>IF(I9="○",C9*G9,0)</f>
        <v>0</v>
      </c>
    </row>
    <row r="10" spans="1:14">
      <c r="A10" s="185"/>
      <c r="B10" s="185" t="s">
        <v>241</v>
      </c>
      <c r="C10" s="195"/>
      <c r="D10" s="202"/>
      <c r="E10" s="207"/>
      <c r="F10" s="125"/>
      <c r="G10" s="210" t="s">
        <v>275</v>
      </c>
      <c r="H10" s="125"/>
      <c r="I10" s="125"/>
      <c r="J10" s="125"/>
      <c r="K10" s="125"/>
      <c r="L10" s="125"/>
      <c r="M10" s="199"/>
    </row>
    <row r="11" spans="1:14">
      <c r="A11" s="185"/>
      <c r="B11" s="190" t="s">
        <v>243</v>
      </c>
      <c r="C11" s="196"/>
      <c r="D11" s="202"/>
      <c r="E11" s="207">
        <v>3700</v>
      </c>
      <c r="F11" s="125" t="s">
        <v>271</v>
      </c>
      <c r="G11" s="172">
        <f>'[1]別紙3-1'!I20</f>
        <v>0</v>
      </c>
      <c r="H11" s="125"/>
      <c r="I11" s="125"/>
      <c r="J11" s="125"/>
      <c r="K11" s="125"/>
      <c r="L11" s="125" t="s">
        <v>284</v>
      </c>
      <c r="M11" s="199">
        <f>E11*G11</f>
        <v>0</v>
      </c>
    </row>
    <row r="12" spans="1:14">
      <c r="A12" s="185"/>
      <c r="B12" s="185" t="s">
        <v>245</v>
      </c>
      <c r="C12" s="195"/>
      <c r="D12" s="202"/>
      <c r="E12" s="207"/>
      <c r="F12" s="125"/>
      <c r="G12" s="210" t="s">
        <v>274</v>
      </c>
      <c r="H12" s="125"/>
      <c r="I12" s="125" t="s">
        <v>277</v>
      </c>
      <c r="J12" s="125"/>
      <c r="K12" s="125"/>
      <c r="L12" s="125"/>
      <c r="M12" s="199"/>
    </row>
    <row r="13" spans="1:14">
      <c r="A13" s="185"/>
      <c r="B13" s="190" t="s">
        <v>84</v>
      </c>
      <c r="C13" s="196"/>
      <c r="D13" s="202" t="s">
        <v>267</v>
      </c>
      <c r="E13" s="207">
        <v>61000</v>
      </c>
      <c r="F13" s="125" t="s">
        <v>271</v>
      </c>
      <c r="G13" s="172">
        <f>SUMIF('[1]別紙3-1'!E$35:E$46,"医師",'[1]別紙3-1'!J$35:J$46)</f>
        <v>0</v>
      </c>
      <c r="H13" s="125" t="s">
        <v>271</v>
      </c>
      <c r="I13" s="211"/>
      <c r="J13" s="125"/>
      <c r="K13" s="125"/>
      <c r="L13" s="125" t="s">
        <v>284</v>
      </c>
      <c r="M13" s="199">
        <f>E13*G13*I13</f>
        <v>0</v>
      </c>
    </row>
    <row r="14" spans="1:14">
      <c r="A14" s="185"/>
      <c r="B14" s="190" t="s">
        <v>240</v>
      </c>
      <c r="C14" s="196"/>
      <c r="D14" s="202" t="s">
        <v>269</v>
      </c>
      <c r="E14" s="207">
        <v>25000</v>
      </c>
      <c r="F14" s="125" t="s">
        <v>271</v>
      </c>
      <c r="G14" s="172">
        <f>SUMIF('[1]別紙3-1'!E$35:E$46,"その他",'[1]別紙3-1'!J$35:J$46)</f>
        <v>0</v>
      </c>
      <c r="H14" s="125" t="s">
        <v>271</v>
      </c>
      <c r="I14" s="211"/>
      <c r="J14" s="125"/>
      <c r="K14" s="125"/>
      <c r="L14" s="125" t="s">
        <v>284</v>
      </c>
      <c r="M14" s="199">
        <f>E14*G14*I14</f>
        <v>0</v>
      </c>
    </row>
    <row r="15" spans="1:14">
      <c r="A15" s="185"/>
      <c r="B15" s="190" t="s">
        <v>494</v>
      </c>
      <c r="C15" s="197">
        <v>3000</v>
      </c>
      <c r="D15" s="202"/>
      <c r="E15" s="207">
        <v>3000</v>
      </c>
      <c r="F15" s="125" t="s">
        <v>271</v>
      </c>
      <c r="G15" s="172"/>
      <c r="H15" s="125" t="s">
        <v>271</v>
      </c>
      <c r="I15" s="211"/>
      <c r="J15" s="125"/>
      <c r="K15" s="125"/>
      <c r="L15" s="125" t="s">
        <v>284</v>
      </c>
      <c r="M15" s="199">
        <f>IF(I15="○",C15*G15,0)</f>
        <v>0</v>
      </c>
      <c r="N15" s="216"/>
    </row>
    <row r="16" spans="1:14">
      <c r="A16" s="186"/>
      <c r="B16" s="186"/>
      <c r="C16" s="198"/>
      <c r="D16" s="203"/>
      <c r="E16" s="208"/>
      <c r="F16" s="203"/>
      <c r="G16" s="203"/>
      <c r="H16" s="203"/>
      <c r="I16" s="203"/>
      <c r="J16" s="203"/>
      <c r="K16" s="203"/>
      <c r="L16" s="203"/>
      <c r="M16" s="214"/>
    </row>
    <row r="17" spans="1:13">
      <c r="A17" s="184" t="s">
        <v>52</v>
      </c>
      <c r="B17" s="184" t="s">
        <v>273</v>
      </c>
      <c r="C17" s="194"/>
      <c r="D17" s="187"/>
      <c r="E17" s="206"/>
      <c r="F17" s="187"/>
      <c r="G17" s="187"/>
      <c r="H17" s="187"/>
      <c r="I17" s="187"/>
      <c r="J17" s="187"/>
      <c r="K17" s="187"/>
      <c r="L17" s="187"/>
      <c r="M17" s="213" t="str">
        <f>M19</f>
        <v/>
      </c>
    </row>
    <row r="18" spans="1:13">
      <c r="A18" s="185"/>
      <c r="B18" s="185" t="s">
        <v>246</v>
      </c>
      <c r="C18" s="195"/>
      <c r="D18" s="125"/>
      <c r="E18" s="207"/>
      <c r="F18" s="125"/>
      <c r="G18" s="125" t="s">
        <v>246</v>
      </c>
      <c r="H18" s="125"/>
      <c r="I18" s="125"/>
      <c r="J18" s="125"/>
      <c r="K18" s="125"/>
      <c r="L18" s="125"/>
      <c r="M18" s="199"/>
    </row>
    <row r="19" spans="1:13">
      <c r="A19" s="185"/>
      <c r="B19" s="190" t="s">
        <v>248</v>
      </c>
      <c r="C19" s="199">
        <v>414000</v>
      </c>
      <c r="D19" s="125"/>
      <c r="E19" s="207"/>
      <c r="F19" s="125"/>
      <c r="G19" s="211"/>
      <c r="H19" s="125"/>
      <c r="I19" s="125"/>
      <c r="J19" s="125"/>
      <c r="K19" s="125"/>
      <c r="L19" s="125"/>
      <c r="M19" s="199" t="str">
        <f>IF(G19&gt;=150,C19,IF(G19&gt;=75,C20,IF(G19&gt;=50,C21,"")))</f>
        <v/>
      </c>
    </row>
    <row r="20" spans="1:13">
      <c r="A20" s="185"/>
      <c r="B20" s="190" t="s">
        <v>249</v>
      </c>
      <c r="C20" s="199">
        <v>310000</v>
      </c>
      <c r="D20" s="125"/>
      <c r="E20" s="207"/>
      <c r="F20" s="125"/>
      <c r="G20" s="125"/>
      <c r="H20" s="125"/>
      <c r="I20" s="125"/>
      <c r="J20" s="125"/>
      <c r="K20" s="125"/>
      <c r="L20" s="125"/>
      <c r="M20" s="199"/>
    </row>
    <row r="21" spans="1:13">
      <c r="A21" s="185"/>
      <c r="B21" s="190" t="s">
        <v>251</v>
      </c>
      <c r="C21" s="199">
        <v>207000</v>
      </c>
      <c r="D21" s="125"/>
      <c r="E21" s="207"/>
      <c r="F21" s="125"/>
      <c r="G21" s="125"/>
      <c r="H21" s="125"/>
      <c r="I21" s="125"/>
      <c r="J21" s="125"/>
      <c r="K21" s="125"/>
      <c r="L21" s="125"/>
      <c r="M21" s="199"/>
    </row>
    <row r="22" spans="1:13" ht="14.25" customHeight="1">
      <c r="A22" s="186"/>
      <c r="B22" s="191"/>
      <c r="C22" s="200"/>
      <c r="D22" s="203"/>
      <c r="E22" s="208"/>
      <c r="F22" s="203"/>
      <c r="G22" s="203"/>
      <c r="H22" s="203"/>
      <c r="I22" s="203"/>
      <c r="J22" s="203"/>
      <c r="K22" s="203"/>
      <c r="L22" s="203"/>
      <c r="M22" s="214"/>
    </row>
    <row r="23" spans="1:13" ht="13.5" customHeight="1">
      <c r="A23" s="184" t="s">
        <v>235</v>
      </c>
      <c r="B23" s="184" t="s">
        <v>40</v>
      </c>
      <c r="C23" s="199">
        <v>56000</v>
      </c>
      <c r="D23" s="187"/>
      <c r="E23" s="206"/>
      <c r="F23" s="187"/>
      <c r="G23" s="187"/>
      <c r="H23" s="187"/>
      <c r="I23" s="187"/>
      <c r="J23" s="187"/>
      <c r="K23" s="187"/>
      <c r="L23" s="187"/>
      <c r="M23" s="213" t="str">
        <f>IF('[1]別紙3-2'!B48&gt;0,'[1]別紙3-3'!C23,"")</f>
        <v/>
      </c>
    </row>
    <row r="24" spans="1:13" ht="14.25" customHeight="1">
      <c r="A24" s="186"/>
      <c r="B24" s="186"/>
      <c r="C24" s="198"/>
      <c r="D24" s="203"/>
      <c r="E24" s="208"/>
      <c r="F24" s="203"/>
      <c r="G24" s="203"/>
      <c r="H24" s="203"/>
      <c r="I24" s="203"/>
      <c r="J24" s="203"/>
      <c r="K24" s="203"/>
      <c r="L24" s="203"/>
      <c r="M24" s="214"/>
    </row>
    <row r="25" spans="1:13">
      <c r="A25" s="184" t="s">
        <v>236</v>
      </c>
      <c r="B25" s="184" t="s">
        <v>253</v>
      </c>
      <c r="C25" s="194"/>
      <c r="D25" s="187"/>
      <c r="E25" s="206"/>
      <c r="F25" s="187"/>
      <c r="G25" s="187"/>
      <c r="H25" s="187"/>
      <c r="I25" s="187"/>
      <c r="J25" s="187"/>
      <c r="K25" s="187"/>
      <c r="L25" s="187"/>
      <c r="M25" s="213">
        <f>'[1]別紙3-2'!B53</f>
        <v>0</v>
      </c>
    </row>
    <row r="26" spans="1:13">
      <c r="A26" s="186"/>
      <c r="B26" s="186"/>
      <c r="C26" s="198"/>
      <c r="D26" s="203"/>
      <c r="E26" s="208"/>
      <c r="F26" s="203"/>
      <c r="G26" s="203"/>
      <c r="H26" s="203"/>
      <c r="I26" s="203"/>
      <c r="J26" s="203"/>
      <c r="K26" s="203"/>
      <c r="L26" s="203"/>
      <c r="M26" s="214"/>
    </row>
    <row r="27" spans="1:13" ht="27">
      <c r="A27" s="184" t="s">
        <v>495</v>
      </c>
      <c r="B27" s="184" t="s">
        <v>97</v>
      </c>
      <c r="C27" s="194"/>
      <c r="D27" s="187"/>
      <c r="E27" s="206"/>
      <c r="F27" s="187"/>
      <c r="G27" s="187"/>
      <c r="H27" s="187"/>
      <c r="I27" s="187"/>
      <c r="J27" s="187"/>
      <c r="K27" s="187"/>
      <c r="L27" s="187"/>
      <c r="M27" s="213">
        <f>SUM(M30,M32)</f>
        <v>0</v>
      </c>
    </row>
    <row r="28" spans="1:13">
      <c r="A28" s="185"/>
      <c r="B28" s="185" t="s">
        <v>79</v>
      </c>
      <c r="C28" s="195"/>
      <c r="D28" s="125"/>
      <c r="E28" s="207"/>
      <c r="F28" s="125"/>
      <c r="G28" s="125"/>
      <c r="H28" s="125"/>
      <c r="I28" s="125"/>
      <c r="J28" s="125"/>
      <c r="K28" s="125"/>
      <c r="L28" s="125"/>
      <c r="M28" s="199"/>
    </row>
    <row r="29" spans="1:13">
      <c r="A29" s="185"/>
      <c r="B29" s="185" t="s">
        <v>258</v>
      </c>
      <c r="C29" s="195"/>
      <c r="D29" s="125"/>
      <c r="E29" s="207"/>
      <c r="F29" s="125"/>
      <c r="G29" s="125"/>
      <c r="H29" s="125"/>
      <c r="I29" s="125" t="s">
        <v>280</v>
      </c>
      <c r="J29" s="125"/>
      <c r="K29" s="125"/>
      <c r="L29" s="125"/>
      <c r="M29" s="199"/>
    </row>
    <row r="30" spans="1:13">
      <c r="A30" s="185"/>
      <c r="B30" s="190" t="s">
        <v>261</v>
      </c>
      <c r="C30" s="196"/>
      <c r="D30" s="204" t="s">
        <v>270</v>
      </c>
      <c r="E30" s="207">
        <v>912810</v>
      </c>
      <c r="F30" s="125" t="s">
        <v>238</v>
      </c>
      <c r="G30" s="207">
        <v>76420</v>
      </c>
      <c r="H30" s="125" t="s">
        <v>276</v>
      </c>
      <c r="I30" s="211"/>
      <c r="J30" s="125"/>
      <c r="K30" s="125"/>
      <c r="L30" s="125" t="s">
        <v>284</v>
      </c>
      <c r="M30" s="199">
        <f>(E30+G30)*I30</f>
        <v>0</v>
      </c>
    </row>
    <row r="31" spans="1:13">
      <c r="A31" s="185"/>
      <c r="B31" s="185" t="s">
        <v>489</v>
      </c>
      <c r="C31" s="195"/>
      <c r="D31" s="125"/>
      <c r="E31" s="207"/>
      <c r="F31" s="125"/>
      <c r="G31" s="125"/>
      <c r="H31" s="125"/>
      <c r="I31" s="210" t="s">
        <v>283</v>
      </c>
      <c r="J31" s="125"/>
      <c r="K31" s="125" t="s">
        <v>280</v>
      </c>
      <c r="L31" s="125"/>
      <c r="M31" s="199"/>
    </row>
    <row r="32" spans="1:13">
      <c r="A32" s="185"/>
      <c r="B32" s="190" t="s">
        <v>265</v>
      </c>
      <c r="C32" s="196"/>
      <c r="D32" s="204" t="s">
        <v>270</v>
      </c>
      <c r="E32" s="207">
        <v>456400</v>
      </c>
      <c r="F32" s="125" t="s">
        <v>238</v>
      </c>
      <c r="G32" s="207">
        <v>38210</v>
      </c>
      <c r="H32" s="125" t="s">
        <v>271</v>
      </c>
      <c r="I32" s="211"/>
      <c r="J32" s="125" t="s">
        <v>276</v>
      </c>
      <c r="K32" s="211"/>
      <c r="L32" s="125" t="s">
        <v>284</v>
      </c>
      <c r="M32" s="199">
        <f>(E32+G32*I32)*K32</f>
        <v>0</v>
      </c>
    </row>
    <row r="33" spans="1:13" ht="14.25" customHeight="1">
      <c r="A33" s="186"/>
      <c r="B33" s="186"/>
      <c r="C33" s="198"/>
      <c r="D33" s="203"/>
      <c r="E33" s="208"/>
      <c r="F33" s="203"/>
      <c r="G33" s="203"/>
      <c r="H33" s="203"/>
      <c r="I33" s="203"/>
      <c r="J33" s="203"/>
      <c r="K33" s="203"/>
      <c r="L33" s="203"/>
      <c r="M33" s="214"/>
    </row>
    <row r="34" spans="1:13" ht="40.5">
      <c r="A34" s="184" t="s">
        <v>116</v>
      </c>
      <c r="B34" s="184" t="s">
        <v>496</v>
      </c>
      <c r="C34" s="201">
        <v>2253000</v>
      </c>
      <c r="D34" s="187"/>
      <c r="E34" s="206"/>
      <c r="F34" s="187"/>
      <c r="G34" s="187"/>
      <c r="H34" s="187"/>
      <c r="I34" s="187"/>
      <c r="J34" s="187"/>
      <c r="K34" s="187"/>
      <c r="L34" s="187"/>
      <c r="M34" s="213" t="str">
        <f>IF('[1]別紙3-2'!B74&gt;0,'[1]別紙3-3'!C34,"")</f>
        <v/>
      </c>
    </row>
    <row r="35" spans="1:13">
      <c r="A35" s="186"/>
      <c r="B35" s="186"/>
      <c r="C35" s="198"/>
      <c r="D35" s="203"/>
      <c r="E35" s="208"/>
      <c r="F35" s="203"/>
      <c r="G35" s="203"/>
      <c r="H35" s="203"/>
      <c r="I35" s="203"/>
      <c r="J35" s="203"/>
      <c r="K35" s="203"/>
      <c r="L35" s="203"/>
      <c r="M35" s="214"/>
    </row>
    <row r="36" spans="1:13">
      <c r="A36" s="187"/>
      <c r="B36" s="187"/>
      <c r="C36" s="125"/>
      <c r="D36" s="125"/>
      <c r="E36" s="207"/>
      <c r="F36" s="125"/>
      <c r="G36" s="125"/>
      <c r="H36" s="125"/>
      <c r="I36" s="125"/>
      <c r="J36" s="125"/>
      <c r="K36" s="125"/>
      <c r="L36" s="125"/>
      <c r="M36" s="207"/>
    </row>
    <row r="37" spans="1:13">
      <c r="A37" s="172" t="s">
        <v>15</v>
      </c>
      <c r="B37" s="192"/>
      <c r="C37" s="192"/>
      <c r="D37" s="192"/>
      <c r="E37" s="209"/>
      <c r="F37" s="192"/>
      <c r="G37" s="192"/>
      <c r="H37" s="192"/>
      <c r="I37" s="192"/>
      <c r="J37" s="192"/>
      <c r="K37" s="192"/>
      <c r="L37" s="192"/>
      <c r="M37" s="215">
        <f>SUM(M5,M17,M23,M25,M27,M34)</f>
        <v>0</v>
      </c>
    </row>
    <row r="38" spans="1:13">
      <c r="H38" s="2"/>
    </row>
    <row r="39" spans="1:13">
      <c r="H39" s="2"/>
    </row>
    <row r="40" spans="1:13">
      <c r="H40" s="2"/>
    </row>
    <row r="41" spans="1:13">
      <c r="H41" s="2"/>
    </row>
    <row r="42" spans="1:13">
      <c r="H42" s="2"/>
    </row>
    <row r="43" spans="1:13">
      <c r="H43" s="2"/>
    </row>
    <row r="44" spans="1:13">
      <c r="H44" s="2"/>
    </row>
    <row r="45" spans="1:13">
      <c r="H45" s="2"/>
    </row>
    <row r="46" spans="1:13">
      <c r="H46" s="2"/>
    </row>
    <row r="47" spans="1:13">
      <c r="H47" s="2"/>
    </row>
    <row r="48" spans="1:13">
      <c r="H48" s="2"/>
    </row>
    <row r="49" spans="8:8">
      <c r="H49" s="2"/>
    </row>
    <row r="50" spans="8:8">
      <c r="H50" s="2"/>
    </row>
    <row r="51" spans="8:8">
      <c r="H51" s="2"/>
    </row>
    <row r="52" spans="8:8">
      <c r="H52" s="2"/>
    </row>
    <row r="53" spans="8:8">
      <c r="H53" s="2"/>
    </row>
    <row r="54" spans="8:8">
      <c r="H54" s="2"/>
    </row>
    <row r="55" spans="8:8">
      <c r="H55" s="2"/>
    </row>
    <row r="56" spans="8:8">
      <c r="H56" s="2"/>
    </row>
    <row r="57" spans="8:8">
      <c r="H57" s="2"/>
    </row>
    <row r="58" spans="8:8">
      <c r="H58" s="2"/>
    </row>
    <row r="59" spans="8:8">
      <c r="H59" s="2"/>
    </row>
    <row r="60" spans="8:8">
      <c r="H60" s="2"/>
    </row>
    <row r="61" spans="8:8">
      <c r="H61" s="2"/>
    </row>
    <row r="62" spans="8:8">
      <c r="H62" s="2"/>
    </row>
    <row r="63" spans="8:8">
      <c r="H63" s="2"/>
    </row>
    <row r="64" spans="8:8">
      <c r="H64" s="2"/>
    </row>
    <row r="65" spans="8:8">
      <c r="H65" s="2"/>
    </row>
    <row r="66" spans="8:8">
      <c r="H66" s="2"/>
    </row>
    <row r="67" spans="8:8">
      <c r="H67" s="2"/>
    </row>
    <row r="68" spans="8:8">
      <c r="H68" s="2"/>
    </row>
    <row r="69" spans="8:8">
      <c r="H69" s="2"/>
    </row>
    <row r="70" spans="8:8">
      <c r="H70" s="2"/>
    </row>
    <row r="71" spans="8:8">
      <c r="H71" s="2"/>
    </row>
    <row r="72" spans="8:8">
      <c r="H72" s="2"/>
    </row>
    <row r="73" spans="8:8">
      <c r="H73" s="2"/>
    </row>
    <row r="74" spans="8:8">
      <c r="H74" s="2"/>
    </row>
    <row r="75" spans="8:8">
      <c r="H75" s="2"/>
    </row>
    <row r="76" spans="8:8">
      <c r="H76" s="2"/>
    </row>
    <row r="77" spans="8:8">
      <c r="H77" s="2"/>
    </row>
    <row r="78" spans="8:8">
      <c r="H78" s="2"/>
    </row>
    <row r="79" spans="8:8">
      <c r="H79" s="2"/>
    </row>
    <row r="80" spans="8:8">
      <c r="H80" s="2"/>
    </row>
    <row r="81" spans="8:8">
      <c r="H81" s="2"/>
    </row>
    <row r="82" spans="8:8">
      <c r="H82" s="2"/>
    </row>
    <row r="83" spans="8:8">
      <c r="H83" s="2"/>
    </row>
    <row r="84" spans="8:8">
      <c r="H84" s="2"/>
    </row>
    <row r="85" spans="8:8">
      <c r="H85" s="2"/>
    </row>
    <row r="86" spans="8:8">
      <c r="H86" s="2"/>
    </row>
  </sheetData>
  <phoneticPr fontId="5"/>
  <dataValidations count="1">
    <dataValidation type="list" allowBlank="1" showDropDown="0" showInputMessage="1" showErrorMessage="1" sqref="I9 I15">
      <formula1>"○, "</formula1>
    </dataValidation>
  </dataValidations>
  <printOptions horizontalCentered="1"/>
  <pageMargins left="0.51181102362204722" right="0.51181102362204722" top="0.74803149606299213" bottom="0.55118110236220474" header="0.31496062992125984" footer="0.31496062992125984"/>
  <pageSetup paperSize="9" scale="95"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P20"/>
  <sheetViews>
    <sheetView showGridLines="0" view="pageBreakPreview" zoomScale="120" zoomScaleSheetLayoutView="120" workbookViewId="0">
      <selection activeCell="B27" sqref="B27:R27"/>
    </sheetView>
  </sheetViews>
  <sheetFormatPr defaultRowHeight="13.5"/>
  <cols>
    <col min="1" max="1" width="15.88671875" customWidth="1"/>
    <col min="2" max="2" width="12.6640625" customWidth="1"/>
    <col min="3" max="3" width="11.88671875" customWidth="1"/>
    <col min="4" max="4" width="8.77734375" customWidth="1"/>
    <col min="5" max="5" width="6" bestFit="1" customWidth="1"/>
    <col min="6" max="6" width="3.44140625" bestFit="1" customWidth="1"/>
    <col min="7" max="8" width="6" bestFit="1" customWidth="1"/>
    <col min="9" max="9" width="3.44140625" bestFit="1" customWidth="1"/>
    <col min="10" max="10" width="6" bestFit="1" customWidth="1"/>
    <col min="11" max="11" width="19.21875" bestFit="1" customWidth="1"/>
    <col min="12" max="13" width="8.6640625" customWidth="1"/>
    <col min="14" max="14" width="15.109375" bestFit="1" customWidth="1"/>
    <col min="15" max="15" width="12.44140625" customWidth="1"/>
  </cols>
  <sheetData>
    <row r="1" spans="1:16" ht="14.25">
      <c r="A1" s="54" t="s">
        <v>326</v>
      </c>
    </row>
    <row r="2" spans="1:16" ht="14.25">
      <c r="A2" s="217" t="s">
        <v>327</v>
      </c>
      <c r="B2" s="219"/>
      <c r="C2" s="219"/>
      <c r="D2" s="219"/>
      <c r="E2" s="219"/>
      <c r="F2" s="219"/>
      <c r="G2" s="219"/>
      <c r="H2" s="219"/>
      <c r="I2" s="219"/>
      <c r="J2" s="219"/>
      <c r="K2" s="219"/>
      <c r="L2" s="219"/>
      <c r="M2" s="219"/>
      <c r="N2" s="219"/>
      <c r="O2" s="219"/>
      <c r="P2" s="230"/>
    </row>
    <row r="3" spans="1:16">
      <c r="O3" s="228" t="s">
        <v>343</v>
      </c>
    </row>
    <row r="4" spans="1:16">
      <c r="A4" s="125" t="s">
        <v>156</v>
      </c>
      <c r="O4" s="13"/>
    </row>
    <row r="5" spans="1:16" ht="24.9" customHeight="1">
      <c r="A5" s="59" t="s">
        <v>330</v>
      </c>
      <c r="B5" s="59" t="s">
        <v>339</v>
      </c>
      <c r="C5" s="59" t="s">
        <v>216</v>
      </c>
      <c r="D5" s="102" t="s">
        <v>297</v>
      </c>
      <c r="E5" s="221" t="s">
        <v>285</v>
      </c>
      <c r="F5" s="223"/>
      <c r="G5" s="223"/>
      <c r="H5" s="224"/>
      <c r="I5" s="226"/>
      <c r="J5" s="226"/>
      <c r="K5" s="59" t="s">
        <v>341</v>
      </c>
      <c r="L5" s="102" t="s">
        <v>36</v>
      </c>
      <c r="M5" s="102" t="s">
        <v>129</v>
      </c>
      <c r="N5" s="92" t="s">
        <v>342</v>
      </c>
      <c r="O5" s="102" t="s">
        <v>345</v>
      </c>
    </row>
    <row r="6" spans="1:16" ht="24.9" customHeight="1">
      <c r="A6" s="78"/>
      <c r="B6" s="78"/>
      <c r="C6" s="78"/>
      <c r="D6" s="78"/>
      <c r="E6" s="221" t="s">
        <v>340</v>
      </c>
      <c r="F6" s="223"/>
      <c r="G6" s="224"/>
      <c r="H6" s="221" t="s">
        <v>134</v>
      </c>
      <c r="I6" s="223"/>
      <c r="J6" s="224"/>
      <c r="K6" s="78"/>
      <c r="L6" s="78"/>
      <c r="M6" s="78"/>
      <c r="N6" s="93"/>
      <c r="O6" s="78"/>
    </row>
    <row r="7" spans="1:16" ht="37.5" customHeight="1">
      <c r="A7" s="218"/>
      <c r="B7" s="68"/>
      <c r="C7" s="68"/>
      <c r="D7" s="220"/>
      <c r="E7" s="222"/>
      <c r="F7" s="83"/>
      <c r="G7" s="225"/>
      <c r="H7" s="222"/>
      <c r="I7" s="83"/>
      <c r="J7" s="225"/>
      <c r="K7" s="68"/>
      <c r="L7" s="227"/>
      <c r="M7" s="227"/>
      <c r="N7" s="71"/>
      <c r="O7" s="229"/>
    </row>
    <row r="8" spans="1:16" ht="37.5" customHeight="1">
      <c r="A8" s="218"/>
      <c r="B8" s="68"/>
      <c r="C8" s="68"/>
      <c r="D8" s="220"/>
      <c r="E8" s="222"/>
      <c r="F8" s="83"/>
      <c r="G8" s="225"/>
      <c r="H8" s="222"/>
      <c r="I8" s="83"/>
      <c r="J8" s="225"/>
      <c r="K8" s="68"/>
      <c r="L8" s="227"/>
      <c r="M8" s="227"/>
      <c r="N8" s="71"/>
      <c r="O8" s="229"/>
    </row>
    <row r="9" spans="1:16" ht="37.5" customHeight="1">
      <c r="A9" s="218"/>
      <c r="B9" s="68"/>
      <c r="C9" s="68"/>
      <c r="D9" s="220"/>
      <c r="E9" s="222"/>
      <c r="F9" s="83"/>
      <c r="G9" s="225"/>
      <c r="H9" s="222"/>
      <c r="I9" s="83"/>
      <c r="J9" s="225"/>
      <c r="K9" s="68"/>
      <c r="L9" s="227"/>
      <c r="M9" s="227"/>
      <c r="N9" s="71"/>
      <c r="O9" s="229"/>
    </row>
    <row r="10" spans="1:16" ht="37.5" customHeight="1">
      <c r="A10" s="218"/>
      <c r="B10" s="68"/>
      <c r="C10" s="68"/>
      <c r="D10" s="220"/>
      <c r="E10" s="222"/>
      <c r="F10" s="83"/>
      <c r="G10" s="225"/>
      <c r="H10" s="222"/>
      <c r="I10" s="83"/>
      <c r="J10" s="225"/>
      <c r="K10" s="68"/>
      <c r="L10" s="227"/>
      <c r="M10" s="227"/>
      <c r="N10" s="71"/>
      <c r="O10" s="229"/>
    </row>
    <row r="11" spans="1:16" ht="37.5" customHeight="1">
      <c r="A11" s="218"/>
      <c r="B11" s="68"/>
      <c r="C11" s="68"/>
      <c r="D11" s="220"/>
      <c r="E11" s="222"/>
      <c r="F11" s="83"/>
      <c r="G11" s="225"/>
      <c r="H11" s="222"/>
      <c r="I11" s="83"/>
      <c r="J11" s="225"/>
      <c r="K11" s="68"/>
      <c r="L11" s="227"/>
      <c r="M11" s="227"/>
      <c r="N11" s="71"/>
      <c r="O11" s="229"/>
    </row>
    <row r="12" spans="1:16" ht="37.5" customHeight="1">
      <c r="A12" s="218"/>
      <c r="B12" s="68"/>
      <c r="C12" s="68"/>
      <c r="D12" s="220"/>
      <c r="E12" s="222"/>
      <c r="F12" s="83"/>
      <c r="G12" s="225"/>
      <c r="H12" s="222"/>
      <c r="I12" s="83"/>
      <c r="J12" s="225"/>
      <c r="K12" s="68"/>
      <c r="L12" s="227"/>
      <c r="M12" s="227"/>
      <c r="N12" s="71"/>
      <c r="O12" s="229"/>
    </row>
    <row r="13" spans="1:16" ht="37.5" customHeight="1">
      <c r="A13" s="218"/>
      <c r="B13" s="68"/>
      <c r="C13" s="68"/>
      <c r="D13" s="220"/>
      <c r="E13" s="222"/>
      <c r="F13" s="83"/>
      <c r="G13" s="225"/>
      <c r="H13" s="222"/>
      <c r="I13" s="83"/>
      <c r="J13" s="225"/>
      <c r="K13" s="68"/>
      <c r="L13" s="227"/>
      <c r="M13" s="227"/>
      <c r="N13" s="71"/>
      <c r="O13" s="229"/>
    </row>
    <row r="15" spans="1:16">
      <c r="A15" t="s">
        <v>331</v>
      </c>
    </row>
    <row r="16" spans="1:16">
      <c r="A16" t="s">
        <v>182</v>
      </c>
    </row>
    <row r="17" spans="1:1">
      <c r="A17" t="s">
        <v>334</v>
      </c>
    </row>
    <row r="18" spans="1:1">
      <c r="A18" t="s">
        <v>336</v>
      </c>
    </row>
    <row r="19" spans="1:1">
      <c r="A19" t="s">
        <v>170</v>
      </c>
    </row>
    <row r="20" spans="1:1">
      <c r="A20" t="s">
        <v>95</v>
      </c>
    </row>
  </sheetData>
  <mergeCells count="9">
    <mergeCell ref="A5:A6"/>
    <mergeCell ref="B5:B6"/>
    <mergeCell ref="C5:C6"/>
    <mergeCell ref="D5:D6"/>
    <mergeCell ref="K5:K6"/>
    <mergeCell ref="L5:L6"/>
    <mergeCell ref="M5:M6"/>
    <mergeCell ref="N5:N6"/>
    <mergeCell ref="O5:O6"/>
  </mergeCells>
  <phoneticPr fontId="5"/>
  <printOptions horizontalCentered="1"/>
  <pageMargins left="0.51181102362204722" right="0.51181102362204722" top="0.74803149606299213" bottom="0.74803149606299213" header="0.31496062992125984" footer="0.31496062992125984"/>
  <pageSetup paperSize="9" scale="96" fitToWidth="1" fitToHeight="0" orientation="landscape" usePrinterDefaults="1"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3:IV73"/>
  <sheetViews>
    <sheetView showGridLines="0" view="pageBreakPreview" zoomScaleSheetLayoutView="100" workbookViewId="0">
      <selection activeCell="C24" sqref="C24"/>
    </sheetView>
  </sheetViews>
  <sheetFormatPr defaultColWidth="9" defaultRowHeight="13.5"/>
  <cols>
    <col min="1" max="1" width="30.6640625" style="125" customWidth="1"/>
    <col min="2" max="4" width="13" style="125" customWidth="1"/>
    <col min="5" max="5" width="45.77734375" style="125" customWidth="1"/>
    <col min="6" max="256" width="9" style="125"/>
  </cols>
  <sheetData>
    <row r="3" spans="1:5" ht="14.25">
      <c r="A3" s="231" t="s">
        <v>133</v>
      </c>
      <c r="B3" s="234"/>
      <c r="C3" s="234"/>
      <c r="D3" s="234"/>
      <c r="E3" s="234"/>
    </row>
    <row r="4" spans="1:5">
      <c r="E4" s="168" t="s">
        <v>122</v>
      </c>
    </row>
    <row r="5" spans="1:5">
      <c r="A5" s="125" t="s">
        <v>135</v>
      </c>
    </row>
    <row r="6" spans="1:5" ht="56.25" customHeight="1">
      <c r="A6" s="126" t="s">
        <v>136</v>
      </c>
      <c r="B6" s="101" t="s">
        <v>228</v>
      </c>
      <c r="C6" s="158" t="s">
        <v>354</v>
      </c>
      <c r="D6" s="158" t="s">
        <v>355</v>
      </c>
      <c r="E6" s="169" t="s">
        <v>231</v>
      </c>
    </row>
    <row r="7" spans="1:5" ht="17.100000000000001" customHeight="1">
      <c r="A7" s="127"/>
      <c r="B7" s="147" t="s">
        <v>229</v>
      </c>
      <c r="C7" s="147" t="s">
        <v>229</v>
      </c>
      <c r="D7" s="147" t="s">
        <v>229</v>
      </c>
      <c r="E7" s="170"/>
    </row>
    <row r="8" spans="1:5" ht="17.100000000000001" customHeight="1">
      <c r="A8" s="127" t="s">
        <v>206</v>
      </c>
      <c r="B8" s="147"/>
      <c r="C8" s="147"/>
      <c r="D8" s="147"/>
      <c r="E8" s="170"/>
    </row>
    <row r="9" spans="1:5" ht="17.100000000000001" customHeight="1">
      <c r="A9" s="128" t="s">
        <v>138</v>
      </c>
      <c r="B9" s="148"/>
      <c r="C9" s="147"/>
      <c r="D9" s="147"/>
      <c r="E9" s="171"/>
    </row>
    <row r="10" spans="1:5" ht="17.100000000000001" customHeight="1">
      <c r="A10" s="128" t="s">
        <v>141</v>
      </c>
      <c r="B10" s="148"/>
      <c r="C10" s="147"/>
      <c r="D10" s="147"/>
      <c r="E10" s="171"/>
    </row>
    <row r="11" spans="1:5" ht="17.100000000000001" customHeight="1">
      <c r="A11" s="128" t="s">
        <v>144</v>
      </c>
      <c r="B11" s="148"/>
      <c r="C11" s="147"/>
      <c r="D11" s="147"/>
      <c r="E11" s="171"/>
    </row>
    <row r="12" spans="1:5" ht="17.100000000000001" customHeight="1">
      <c r="A12" s="128" t="s">
        <v>348</v>
      </c>
      <c r="B12" s="148"/>
      <c r="C12" s="147"/>
      <c r="D12" s="147"/>
      <c r="E12" s="171"/>
    </row>
    <row r="13" spans="1:5" ht="17.100000000000001" customHeight="1">
      <c r="A13" s="128" t="s">
        <v>147</v>
      </c>
      <c r="B13" s="148"/>
      <c r="C13" s="147"/>
      <c r="D13" s="147"/>
      <c r="E13" s="171"/>
    </row>
    <row r="14" spans="1:5" ht="17.100000000000001" customHeight="1">
      <c r="A14" s="128" t="s">
        <v>349</v>
      </c>
      <c r="B14" s="148"/>
      <c r="C14" s="147"/>
      <c r="D14" s="147"/>
      <c r="E14" s="171"/>
    </row>
    <row r="15" spans="1:5" ht="17.100000000000001" customHeight="1">
      <c r="A15" s="128" t="s">
        <v>141</v>
      </c>
      <c r="B15" s="148"/>
      <c r="C15" s="147"/>
      <c r="D15" s="147"/>
      <c r="E15" s="171"/>
    </row>
    <row r="16" spans="1:5" ht="17.100000000000001" customHeight="1">
      <c r="A16" s="128" t="s">
        <v>144</v>
      </c>
      <c r="B16" s="148"/>
      <c r="C16" s="147"/>
      <c r="D16" s="147"/>
      <c r="E16" s="171"/>
    </row>
    <row r="17" spans="1:5" ht="17.100000000000001" customHeight="1">
      <c r="A17" s="128" t="s">
        <v>348</v>
      </c>
      <c r="B17" s="148"/>
      <c r="C17" s="147"/>
      <c r="D17" s="147"/>
      <c r="E17" s="171"/>
    </row>
    <row r="18" spans="1:5" ht="17.100000000000001" customHeight="1">
      <c r="A18" s="128" t="s">
        <v>147</v>
      </c>
      <c r="B18" s="148"/>
      <c r="C18" s="147"/>
      <c r="D18" s="147"/>
      <c r="E18" s="171"/>
    </row>
    <row r="19" spans="1:5" ht="17.100000000000001" customHeight="1">
      <c r="A19" s="128" t="s">
        <v>149</v>
      </c>
      <c r="B19" s="148"/>
      <c r="C19" s="147"/>
      <c r="D19" s="147"/>
      <c r="E19" s="171"/>
    </row>
    <row r="20" spans="1:5" ht="17.100000000000001" customHeight="1">
      <c r="A20" s="128" t="s">
        <v>150</v>
      </c>
      <c r="B20" s="148"/>
      <c r="C20" s="147"/>
      <c r="D20" s="147"/>
      <c r="E20" s="171"/>
    </row>
    <row r="21" spans="1:5" ht="17.100000000000001" customHeight="1">
      <c r="A21" s="129" t="s">
        <v>313</v>
      </c>
      <c r="B21" s="148"/>
      <c r="C21" s="147"/>
      <c r="D21" s="147"/>
      <c r="E21" s="171"/>
    </row>
    <row r="22" spans="1:5" ht="46.5" customHeight="1">
      <c r="A22" s="130" t="s">
        <v>67</v>
      </c>
      <c r="B22" s="148"/>
      <c r="C22" s="147"/>
      <c r="D22" s="147"/>
      <c r="E22" s="171"/>
    </row>
    <row r="23" spans="1:5" ht="30" customHeight="1">
      <c r="A23" s="131" t="s">
        <v>479</v>
      </c>
      <c r="B23" s="148"/>
      <c r="C23" s="147"/>
      <c r="D23" s="147"/>
      <c r="E23" s="171"/>
    </row>
    <row r="24" spans="1:5" ht="30" customHeight="1">
      <c r="A24" s="131" t="s">
        <v>157</v>
      </c>
      <c r="B24" s="148"/>
      <c r="C24" s="147"/>
      <c r="D24" s="147"/>
      <c r="E24" s="171"/>
    </row>
    <row r="25" spans="1:5" ht="17.100000000000001" customHeight="1">
      <c r="A25" s="133" t="s">
        <v>159</v>
      </c>
      <c r="B25" s="148"/>
      <c r="C25" s="147"/>
      <c r="D25" s="147"/>
      <c r="E25" s="171"/>
    </row>
    <row r="26" spans="1:5" ht="17.100000000000001" customHeight="1">
      <c r="A26" s="133" t="s">
        <v>158</v>
      </c>
      <c r="B26" s="148"/>
      <c r="C26" s="147"/>
      <c r="D26" s="147"/>
      <c r="E26" s="171"/>
    </row>
    <row r="27" spans="1:5" ht="33" customHeight="1">
      <c r="A27" s="131" t="s">
        <v>409</v>
      </c>
      <c r="B27" s="148"/>
      <c r="C27" s="147"/>
      <c r="D27" s="147"/>
      <c r="E27" s="171"/>
    </row>
    <row r="28" spans="1:5" ht="17.100000000000001" customHeight="1">
      <c r="A28" s="128" t="s">
        <v>164</v>
      </c>
      <c r="B28" s="148"/>
      <c r="C28" s="147"/>
      <c r="D28" s="147"/>
      <c r="E28" s="171"/>
    </row>
    <row r="29" spans="1:5" ht="17.100000000000001" customHeight="1">
      <c r="A29" s="128" t="s">
        <v>141</v>
      </c>
      <c r="B29" s="148"/>
      <c r="C29" s="147"/>
      <c r="D29" s="147"/>
      <c r="E29" s="171"/>
    </row>
    <row r="30" spans="1:5" ht="17.100000000000001" customHeight="1">
      <c r="A30" s="128" t="s">
        <v>144</v>
      </c>
      <c r="B30" s="148"/>
      <c r="C30" s="147"/>
      <c r="D30" s="147"/>
      <c r="E30" s="171"/>
    </row>
    <row r="31" spans="1:5" ht="17.100000000000001" customHeight="1">
      <c r="A31" s="128" t="s">
        <v>348</v>
      </c>
      <c r="B31" s="148"/>
      <c r="C31" s="147"/>
      <c r="D31" s="147"/>
      <c r="E31" s="171"/>
    </row>
    <row r="32" spans="1:5" ht="17.100000000000001" customHeight="1">
      <c r="A32" s="128" t="s">
        <v>147</v>
      </c>
      <c r="B32" s="148"/>
      <c r="C32" s="147"/>
      <c r="D32" s="147"/>
      <c r="E32" s="171"/>
    </row>
    <row r="33" spans="1:5" ht="27.75" customHeight="1">
      <c r="A33" s="131" t="s">
        <v>488</v>
      </c>
      <c r="B33" s="148"/>
      <c r="C33" s="147"/>
      <c r="D33" s="147"/>
      <c r="E33" s="171"/>
    </row>
    <row r="34" spans="1:5" ht="17.100000000000001" customHeight="1">
      <c r="A34" s="128" t="s">
        <v>168</v>
      </c>
      <c r="B34" s="148"/>
      <c r="C34" s="147"/>
      <c r="D34" s="147"/>
      <c r="E34" s="171"/>
    </row>
    <row r="35" spans="1:5" ht="17.100000000000001" customHeight="1">
      <c r="A35" s="126" t="s">
        <v>171</v>
      </c>
      <c r="B35" s="149">
        <f>SUM(B9:B34)</f>
        <v>0</v>
      </c>
      <c r="C35" s="149">
        <f>別紙3_3!L5</f>
        <v>0</v>
      </c>
      <c r="D35" s="149">
        <f>MIN(B35,C35)</f>
        <v>0</v>
      </c>
      <c r="E35" s="172"/>
    </row>
    <row r="36" spans="1:5" ht="17.100000000000001" customHeight="1">
      <c r="A36" s="134" t="s">
        <v>174</v>
      </c>
      <c r="B36" s="147"/>
      <c r="C36" s="147"/>
      <c r="D36" s="147"/>
      <c r="E36" s="170"/>
    </row>
    <row r="37" spans="1:5" ht="27">
      <c r="A37" s="131" t="s">
        <v>350</v>
      </c>
      <c r="B37" s="148"/>
      <c r="C37" s="147"/>
      <c r="D37" s="147"/>
      <c r="E37" s="171"/>
    </row>
    <row r="38" spans="1:5" ht="27">
      <c r="A38" s="130" t="s">
        <v>335</v>
      </c>
      <c r="B38" s="148"/>
      <c r="C38" s="147"/>
      <c r="D38" s="147"/>
      <c r="E38" s="171"/>
    </row>
    <row r="39" spans="1:5" ht="17.100000000000001" customHeight="1">
      <c r="A39" s="128" t="s">
        <v>111</v>
      </c>
      <c r="B39" s="148"/>
      <c r="C39" s="147"/>
      <c r="D39" s="147"/>
      <c r="E39" s="171"/>
    </row>
    <row r="40" spans="1:5" ht="17.100000000000001" customHeight="1">
      <c r="A40" s="126" t="s">
        <v>171</v>
      </c>
      <c r="B40" s="149">
        <f>SUM(B37:B39)</f>
        <v>0</v>
      </c>
      <c r="C40" s="149" t="str">
        <f>別紙3_3!L19</f>
        <v/>
      </c>
      <c r="D40" s="149">
        <f>MIN(B40,C40)</f>
        <v>0</v>
      </c>
      <c r="E40" s="172"/>
    </row>
    <row r="41" spans="1:5" ht="17.100000000000001" customHeight="1">
      <c r="A41" s="135" t="s">
        <v>178</v>
      </c>
      <c r="B41" s="150"/>
      <c r="C41" s="150"/>
      <c r="D41" s="150"/>
      <c r="E41" s="174"/>
    </row>
    <row r="42" spans="1:5" ht="35.25" customHeight="1">
      <c r="A42" s="132" t="s">
        <v>351</v>
      </c>
      <c r="B42" s="148"/>
      <c r="C42" s="147"/>
      <c r="D42" s="147"/>
      <c r="E42" s="171"/>
    </row>
    <row r="43" spans="1:5" ht="17.100000000000001" customHeight="1">
      <c r="A43" s="128" t="s">
        <v>180</v>
      </c>
      <c r="B43" s="148"/>
      <c r="C43" s="147"/>
      <c r="D43" s="147"/>
      <c r="E43" s="171"/>
    </row>
    <row r="44" spans="1:5" ht="17.100000000000001" customHeight="1">
      <c r="A44" s="128" t="s">
        <v>181</v>
      </c>
      <c r="B44" s="148"/>
      <c r="C44" s="147"/>
      <c r="D44" s="147"/>
      <c r="E44" s="171"/>
    </row>
    <row r="45" spans="1:5" ht="17.100000000000001" customHeight="1">
      <c r="A45" s="133" t="s">
        <v>352</v>
      </c>
      <c r="B45" s="148"/>
      <c r="C45" s="147"/>
      <c r="D45" s="147"/>
      <c r="E45" s="171"/>
    </row>
    <row r="46" spans="1:5" ht="17.100000000000001" customHeight="1">
      <c r="A46" s="126" t="s">
        <v>171</v>
      </c>
      <c r="B46" s="149">
        <f>SUM(B42:B45)</f>
        <v>0</v>
      </c>
      <c r="C46" s="149">
        <f>別紙3_3!L23</f>
        <v>0</v>
      </c>
      <c r="D46" s="149">
        <f>MIN(B46,C46)</f>
        <v>0</v>
      </c>
      <c r="E46" s="172"/>
    </row>
    <row r="47" spans="1:5" ht="17.100000000000001" customHeight="1">
      <c r="A47" s="136" t="s">
        <v>189</v>
      </c>
      <c r="B47" s="150"/>
      <c r="C47" s="150"/>
      <c r="D47" s="150"/>
      <c r="E47" s="174"/>
    </row>
    <row r="48" spans="1:5" ht="30" customHeight="1">
      <c r="A48" s="132" t="s">
        <v>353</v>
      </c>
      <c r="B48" s="148"/>
      <c r="C48" s="147"/>
      <c r="D48" s="147"/>
      <c r="E48" s="171"/>
    </row>
    <row r="49" spans="1:256" ht="17.100000000000001" customHeight="1">
      <c r="A49" s="128" t="s">
        <v>177</v>
      </c>
      <c r="B49" s="148"/>
      <c r="C49" s="147"/>
      <c r="D49" s="147"/>
      <c r="E49" s="171"/>
    </row>
    <row r="50" spans="1:256" ht="17.100000000000001" customHeight="1">
      <c r="A50" s="128" t="s">
        <v>186</v>
      </c>
      <c r="B50" s="148"/>
      <c r="C50" s="147"/>
      <c r="D50" s="147"/>
      <c r="E50" s="171"/>
    </row>
    <row r="51" spans="1:256" ht="17.100000000000001" customHeight="1">
      <c r="A51" s="128" t="s">
        <v>77</v>
      </c>
      <c r="B51" s="148"/>
      <c r="C51" s="147"/>
      <c r="D51" s="147"/>
      <c r="E51" s="171"/>
    </row>
    <row r="52" spans="1:256" ht="17.100000000000001" customHeight="1">
      <c r="A52" s="128" t="s">
        <v>7</v>
      </c>
      <c r="B52" s="148"/>
      <c r="C52" s="147"/>
      <c r="D52" s="147"/>
      <c r="E52" s="171"/>
    </row>
    <row r="53" spans="1:256" ht="17.100000000000001" customHeight="1">
      <c r="A53" s="126" t="s">
        <v>171</v>
      </c>
      <c r="B53" s="149">
        <f>SUM(B48:B52)</f>
        <v>0</v>
      </c>
      <c r="C53" s="149">
        <f>別紙3_3!L25</f>
        <v>0</v>
      </c>
      <c r="D53" s="149">
        <f>MIN(B53,C53)</f>
        <v>0</v>
      </c>
      <c r="E53" s="172"/>
    </row>
    <row r="54" spans="1:256" ht="17.100000000000001" customHeight="1">
      <c r="A54" s="137" t="s">
        <v>192</v>
      </c>
      <c r="B54" s="235">
        <f>SUM(B35,B40,B46,B53)</f>
        <v>0</v>
      </c>
      <c r="C54" s="235">
        <f>SUM(C35,C40,C46,C53)</f>
        <v>0</v>
      </c>
      <c r="D54" s="235">
        <f>SUM(D35,D40,D46,D53)</f>
        <v>0</v>
      </c>
      <c r="E54" s="175"/>
    </row>
    <row r="55" spans="1:256" s="0" customFormat="1" ht="17.100000000000001" customHeight="1">
      <c r="A55" s="232" t="s">
        <v>193</v>
      </c>
      <c r="B55" s="236"/>
      <c r="C55" s="239"/>
      <c r="D55" s="239"/>
      <c r="E55" s="240"/>
    </row>
    <row r="56" spans="1:256" s="0" customFormat="1" ht="17.100000000000001" customHeight="1">
      <c r="A56" s="233"/>
      <c r="B56" s="237"/>
      <c r="C56" s="238"/>
      <c r="D56" s="238"/>
      <c r="E56" s="89"/>
    </row>
    <row r="57" spans="1:256" ht="17.100000000000001" customHeight="1">
      <c r="A57" s="137" t="s">
        <v>192</v>
      </c>
      <c r="B57" s="149">
        <f>SUM(B56)</f>
        <v>0</v>
      </c>
      <c r="C57" s="149">
        <f>SUM(C56)</f>
        <v>0</v>
      </c>
      <c r="D57" s="149">
        <f>SUM(D56)</f>
        <v>0</v>
      </c>
      <c r="E57" s="172"/>
    </row>
    <row r="58" spans="1:256" s="0" customFormat="1" ht="17.100000000000001" customHeight="1">
      <c r="A58" s="78" t="s">
        <v>195</v>
      </c>
      <c r="B58" s="238">
        <f>SUM(B54,B57)</f>
        <v>0</v>
      </c>
      <c r="C58" s="238">
        <f>SUM(C54,C57)</f>
        <v>0</v>
      </c>
      <c r="D58" s="238">
        <f>SUM(D54,D57)</f>
        <v>0</v>
      </c>
      <c r="E58" s="90"/>
    </row>
    <row r="59" spans="1:256" ht="17.100000000000001" customHeight="1">
      <c r="A59" s="140"/>
      <c r="B59" s="155"/>
      <c r="C59" s="155"/>
      <c r="D59" s="155"/>
      <c r="E59" s="167"/>
    </row>
    <row r="60" spans="1:256" ht="17.100000000000001" customHeight="1">
      <c r="A60" s="141" t="s">
        <v>197</v>
      </c>
      <c r="B60" s="155"/>
      <c r="C60" s="155"/>
      <c r="D60" s="155"/>
      <c r="E60" s="167"/>
    </row>
    <row r="61" spans="1:256" ht="17.100000000000001" customHeight="1">
      <c r="A61" s="142" t="s">
        <v>136</v>
      </c>
      <c r="B61" s="156" t="s">
        <v>226</v>
      </c>
      <c r="C61" s="159" t="s">
        <v>231</v>
      </c>
      <c r="D61" s="163"/>
      <c r="E61" s="178"/>
    </row>
    <row r="62" spans="1:256" ht="17.100000000000001" customHeight="1">
      <c r="A62" s="142"/>
      <c r="B62" s="150" t="s">
        <v>229</v>
      </c>
      <c r="C62" s="160"/>
      <c r="D62" s="164"/>
      <c r="E62" s="179"/>
    </row>
    <row r="63" spans="1:256" ht="17.100000000000001" customHeight="1">
      <c r="A63" s="143" t="s">
        <v>70</v>
      </c>
      <c r="B63" s="153"/>
      <c r="C63" s="161"/>
      <c r="D63" s="165"/>
      <c r="E63" s="180"/>
    </row>
    <row r="64" spans="1:256" ht="17.100000000000001" customHeight="1">
      <c r="A64" s="144" t="s">
        <v>198</v>
      </c>
      <c r="B64" s="157"/>
      <c r="C64" s="161"/>
      <c r="D64" s="165"/>
      <c r="E64" s="180"/>
    </row>
    <row r="65" spans="1:5" ht="17.100000000000001" customHeight="1">
      <c r="A65" s="145" t="s">
        <v>192</v>
      </c>
      <c r="B65" s="154">
        <f>SUM(B63:B64)</f>
        <v>0</v>
      </c>
      <c r="C65" s="162"/>
      <c r="D65" s="166"/>
      <c r="E65" s="181"/>
    </row>
    <row r="66" spans="1:5" ht="17.100000000000001" customHeight="1">
      <c r="A66" s="140"/>
      <c r="B66" s="155"/>
      <c r="C66" s="155"/>
      <c r="D66" s="155"/>
      <c r="E66" s="167"/>
    </row>
    <row r="67" spans="1:5">
      <c r="A67" s="125" t="s">
        <v>128</v>
      </c>
    </row>
    <row r="68" spans="1:5">
      <c r="A68" s="125" t="s">
        <v>338</v>
      </c>
    </row>
    <row r="69" spans="1:5">
      <c r="A69" s="125" t="s">
        <v>485</v>
      </c>
    </row>
    <row r="70" spans="1:5">
      <c r="A70" s="125" t="s">
        <v>413</v>
      </c>
    </row>
    <row r="71" spans="1:5">
      <c r="A71" s="125" t="s">
        <v>282</v>
      </c>
    </row>
    <row r="72" spans="1:5">
      <c r="A72" s="125" t="s">
        <v>68</v>
      </c>
    </row>
    <row r="73" spans="1:5">
      <c r="A73" s="125" t="s">
        <v>209</v>
      </c>
    </row>
  </sheetData>
  <mergeCells count="3">
    <mergeCell ref="C62:E62"/>
    <mergeCell ref="C63:E63"/>
    <mergeCell ref="C64:E64"/>
  </mergeCells>
  <phoneticPr fontId="5"/>
  <printOptions horizontalCentered="1"/>
  <pageMargins left="0.70866141732283472" right="0.70866141732283472" top="0.74803149606299213" bottom="0.74803149606299213" header="0.31496062992125984" footer="0.31496062992125984"/>
  <pageSetup paperSize="9" scale="77" fitToWidth="1" fitToHeight="0" orientation="portrait" usePrinterDefaults="1" blackAndWhite="1" r:id="rId1"/>
  <rowBreaks count="1" manualBreakCount="1">
    <brk id="4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M32"/>
  <sheetViews>
    <sheetView showGridLines="0" view="pageBreakPreview" zoomScaleSheetLayoutView="100" workbookViewId="0">
      <selection activeCell="B27" sqref="B27:R27"/>
    </sheetView>
  </sheetViews>
  <sheetFormatPr defaultColWidth="9" defaultRowHeight="13.5"/>
  <cols>
    <col min="1" max="1" width="13.77734375" style="55" customWidth="1"/>
    <col min="2" max="2" width="5.33203125" style="55" customWidth="1"/>
    <col min="3" max="3" width="46.33203125" style="55" bestFit="1" customWidth="1"/>
    <col min="4" max="4" width="9.77734375" style="55" bestFit="1" customWidth="1"/>
    <col min="5" max="5" width="11.375" style="55" bestFit="1" customWidth="1"/>
    <col min="6" max="6" width="4.33203125" style="55" bestFit="1" customWidth="1"/>
    <col min="7" max="7" width="9" style="55"/>
    <col min="8" max="8" width="3.33203125" style="55" bestFit="1" customWidth="1"/>
    <col min="9" max="9" width="11" style="55" bestFit="1" customWidth="1"/>
    <col min="10" max="10" width="2.44140625" style="55" bestFit="1" customWidth="1"/>
    <col min="11" max="11" width="3.33203125" style="55" bestFit="1" customWidth="1"/>
    <col min="12" max="12" width="12.33203125" style="55" bestFit="1" customWidth="1"/>
    <col min="13" max="13" width="7.21875" style="55" customWidth="1"/>
    <col min="14" max="14" width="17.109375" style="55" customWidth="1"/>
    <col min="15" max="16384" width="9" style="55"/>
  </cols>
  <sheetData>
    <row r="2" spans="1:13" ht="14.25">
      <c r="A2" s="241" t="s">
        <v>303</v>
      </c>
      <c r="B2" s="241"/>
      <c r="C2" s="241"/>
      <c r="D2" s="241"/>
      <c r="E2" s="241"/>
      <c r="F2" s="241"/>
      <c r="G2" s="241"/>
      <c r="H2" s="241"/>
      <c r="I2" s="241"/>
      <c r="J2" s="241"/>
      <c r="K2" s="241"/>
      <c r="L2" s="241"/>
    </row>
    <row r="3" spans="1:13">
      <c r="A3" s="2"/>
      <c r="B3" s="2"/>
    </row>
    <row r="4" spans="1:13">
      <c r="A4" s="102" t="s">
        <v>233</v>
      </c>
      <c r="B4" s="74" t="s">
        <v>1</v>
      </c>
      <c r="C4" s="83"/>
      <c r="D4" s="83"/>
      <c r="E4" s="83"/>
      <c r="F4" s="83"/>
      <c r="G4" s="83"/>
      <c r="H4" s="83"/>
      <c r="I4" s="83"/>
      <c r="J4" s="83"/>
      <c r="K4" s="83"/>
      <c r="L4" s="113"/>
    </row>
    <row r="5" spans="1:13" ht="13.5" customHeight="1">
      <c r="A5" s="66" t="s">
        <v>57</v>
      </c>
      <c r="B5" s="243" t="s">
        <v>256</v>
      </c>
      <c r="C5" s="250"/>
      <c r="D5" s="258"/>
      <c r="E5" s="262"/>
      <c r="F5" s="262"/>
      <c r="G5" s="262"/>
      <c r="H5" s="262"/>
      <c r="I5" s="262"/>
      <c r="J5" s="262"/>
      <c r="K5" s="262"/>
      <c r="L5" s="267">
        <f>IFERROR(SUM(L8:L14),"")</f>
        <v>0</v>
      </c>
    </row>
    <row r="6" spans="1:13">
      <c r="A6" s="242"/>
      <c r="B6" s="244"/>
      <c r="C6" s="251"/>
      <c r="D6" s="259"/>
      <c r="L6" s="259"/>
    </row>
    <row r="7" spans="1:13">
      <c r="A7" s="242"/>
      <c r="B7" s="245" t="s">
        <v>264</v>
      </c>
      <c r="C7" s="252"/>
      <c r="D7" s="259"/>
      <c r="I7" s="55" t="s">
        <v>368</v>
      </c>
      <c r="L7" s="259"/>
    </row>
    <row r="8" spans="1:13">
      <c r="A8" s="242"/>
      <c r="B8" s="246" t="s">
        <v>347</v>
      </c>
      <c r="C8" s="253"/>
      <c r="D8" s="259"/>
      <c r="E8" s="263">
        <v>6200000</v>
      </c>
      <c r="F8" s="265" t="s">
        <v>367</v>
      </c>
      <c r="G8" s="263">
        <v>71000</v>
      </c>
      <c r="H8" s="55" t="s">
        <v>271</v>
      </c>
      <c r="I8" s="68"/>
      <c r="J8" s="55" t="s">
        <v>372</v>
      </c>
      <c r="K8" s="55" t="s">
        <v>284</v>
      </c>
      <c r="L8" s="261" t="str">
        <f>IF(I8="","0",E8+(G8*I8))</f>
        <v>0</v>
      </c>
    </row>
    <row r="9" spans="1:13">
      <c r="A9" s="242"/>
      <c r="B9" s="246" t="s">
        <v>356</v>
      </c>
      <c r="C9" s="253"/>
      <c r="D9" s="259"/>
      <c r="L9" s="259"/>
    </row>
    <row r="10" spans="1:13">
      <c r="A10" s="242"/>
      <c r="B10" s="246" t="s">
        <v>357</v>
      </c>
      <c r="C10" s="253"/>
      <c r="D10" s="259"/>
      <c r="E10" s="263">
        <v>6200000</v>
      </c>
      <c r="F10" s="265" t="s">
        <v>367</v>
      </c>
      <c r="G10" s="263">
        <v>77000</v>
      </c>
      <c r="H10" s="55" t="s">
        <v>271</v>
      </c>
      <c r="I10" s="68"/>
      <c r="J10" s="55" t="s">
        <v>372</v>
      </c>
      <c r="K10" s="55" t="s">
        <v>284</v>
      </c>
      <c r="L10" s="261" t="str">
        <f>IF(I10="","0",E10+(G10*I10))</f>
        <v>0</v>
      </c>
    </row>
    <row r="11" spans="1:13">
      <c r="A11" s="242"/>
      <c r="B11" s="246" t="s">
        <v>230</v>
      </c>
      <c r="C11" s="253"/>
      <c r="D11" s="259"/>
      <c r="L11" s="259"/>
    </row>
    <row r="12" spans="1:13">
      <c r="A12" s="242"/>
      <c r="B12" s="246" t="s">
        <v>359</v>
      </c>
      <c r="C12" s="253"/>
      <c r="D12" s="259"/>
      <c r="E12" s="263">
        <v>6200000</v>
      </c>
      <c r="F12" s="265" t="s">
        <v>367</v>
      </c>
      <c r="G12" s="263">
        <v>87000</v>
      </c>
      <c r="H12" s="55" t="s">
        <v>271</v>
      </c>
      <c r="I12" s="68"/>
      <c r="J12" s="55" t="s">
        <v>372</v>
      </c>
      <c r="K12" s="55" t="s">
        <v>284</v>
      </c>
      <c r="L12" s="261" t="str">
        <f>IF(I12="","0",E12+(G12*I12))</f>
        <v>0</v>
      </c>
    </row>
    <row r="13" spans="1:13">
      <c r="A13" s="242"/>
      <c r="B13" s="246" t="s">
        <v>360</v>
      </c>
      <c r="C13" s="253"/>
      <c r="D13" s="259"/>
      <c r="G13" s="55" t="s">
        <v>194</v>
      </c>
      <c r="L13" s="259"/>
    </row>
    <row r="14" spans="1:13">
      <c r="A14" s="242"/>
      <c r="B14" s="247" t="s">
        <v>28</v>
      </c>
      <c r="C14" s="254"/>
      <c r="D14" s="259"/>
      <c r="E14" s="263">
        <v>25000</v>
      </c>
      <c r="F14" s="55" t="s">
        <v>271</v>
      </c>
      <c r="G14" s="68"/>
      <c r="K14" s="55" t="s">
        <v>284</v>
      </c>
      <c r="L14" s="261">
        <f>E14*G14</f>
        <v>0</v>
      </c>
    </row>
    <row r="15" spans="1:13">
      <c r="A15" s="242"/>
      <c r="B15" s="246" t="s">
        <v>361</v>
      </c>
      <c r="C15" s="253"/>
      <c r="D15" s="259"/>
      <c r="L15" s="259"/>
      <c r="M15" s="55" t="s">
        <v>60</v>
      </c>
    </row>
    <row r="16" spans="1:13">
      <c r="A16" s="121"/>
      <c r="B16" s="70"/>
      <c r="C16" s="255"/>
      <c r="D16" s="260"/>
      <c r="E16" s="264"/>
      <c r="F16" s="264"/>
      <c r="G16" s="264"/>
      <c r="H16" s="264"/>
      <c r="I16" s="264"/>
      <c r="J16" s="264"/>
      <c r="K16" s="264"/>
      <c r="L16" s="260"/>
    </row>
    <row r="17" spans="1:12">
      <c r="A17" s="66" t="s">
        <v>52</v>
      </c>
      <c r="B17" s="243" t="s">
        <v>363</v>
      </c>
      <c r="C17" s="250"/>
      <c r="D17" s="258"/>
      <c r="E17" s="262"/>
      <c r="F17" s="262"/>
      <c r="G17" s="262"/>
      <c r="H17" s="262"/>
      <c r="I17" s="262"/>
      <c r="J17" s="262"/>
      <c r="K17" s="262"/>
      <c r="L17" s="268"/>
    </row>
    <row r="18" spans="1:12">
      <c r="A18" s="242"/>
      <c r="B18" s="244"/>
      <c r="C18" s="251"/>
      <c r="D18" s="259"/>
      <c r="I18" s="55" t="s">
        <v>300</v>
      </c>
      <c r="L18" s="259"/>
    </row>
    <row r="19" spans="1:12">
      <c r="A19" s="242"/>
      <c r="B19" s="248">
        <v>1</v>
      </c>
      <c r="C19" s="256" t="s">
        <v>165</v>
      </c>
      <c r="D19" s="261">
        <v>65000</v>
      </c>
      <c r="I19" s="266"/>
      <c r="L19" s="269" t="str">
        <f>IF(I19&gt;=260,D21,IF(I19&gt;=130,D20,IF(I19&gt;=1,D19,"")))</f>
        <v/>
      </c>
    </row>
    <row r="20" spans="1:12">
      <c r="A20" s="242"/>
      <c r="B20" s="248">
        <v>2</v>
      </c>
      <c r="C20" s="256" t="s">
        <v>225</v>
      </c>
      <c r="D20" s="261">
        <v>130000</v>
      </c>
      <c r="L20" s="259"/>
    </row>
    <row r="21" spans="1:12">
      <c r="A21" s="242"/>
      <c r="B21" s="248">
        <v>3</v>
      </c>
      <c r="C21" s="256" t="s">
        <v>366</v>
      </c>
      <c r="D21" s="261">
        <v>195000</v>
      </c>
      <c r="L21" s="259"/>
    </row>
    <row r="22" spans="1:12">
      <c r="A22" s="121"/>
      <c r="B22" s="70"/>
      <c r="C22" s="255"/>
      <c r="D22" s="260"/>
      <c r="E22" s="264"/>
      <c r="F22" s="264"/>
      <c r="G22" s="264"/>
      <c r="H22" s="264"/>
      <c r="I22" s="264"/>
      <c r="J22" s="264"/>
      <c r="K22" s="264"/>
      <c r="L22" s="260"/>
    </row>
    <row r="23" spans="1:12">
      <c r="A23" s="66" t="s">
        <v>236</v>
      </c>
      <c r="B23" s="243" t="s">
        <v>253</v>
      </c>
      <c r="C23" s="250"/>
      <c r="D23" s="258"/>
      <c r="E23" s="262"/>
      <c r="F23" s="262"/>
      <c r="G23" s="262"/>
      <c r="H23" s="262"/>
      <c r="I23" s="262"/>
      <c r="J23" s="262"/>
      <c r="K23" s="262"/>
      <c r="L23" s="270"/>
    </row>
    <row r="24" spans="1:12">
      <c r="A24" s="121"/>
      <c r="B24" s="70"/>
      <c r="C24" s="255"/>
      <c r="D24" s="260"/>
      <c r="E24" s="264"/>
      <c r="F24" s="264"/>
      <c r="G24" s="264"/>
      <c r="H24" s="264"/>
      <c r="I24" s="264"/>
      <c r="J24" s="264"/>
      <c r="K24" s="264"/>
      <c r="L24" s="260"/>
    </row>
    <row r="25" spans="1:12" ht="27">
      <c r="A25" s="66" t="s">
        <v>319</v>
      </c>
      <c r="B25" s="243" t="s">
        <v>256</v>
      </c>
      <c r="C25" s="250"/>
      <c r="D25" s="258"/>
      <c r="E25" s="262"/>
      <c r="F25" s="262"/>
      <c r="G25" s="262"/>
      <c r="H25" s="262"/>
      <c r="I25" s="262"/>
      <c r="J25" s="262"/>
      <c r="K25" s="262"/>
      <c r="L25" s="267">
        <f>SUM(L27,L31)</f>
        <v>0</v>
      </c>
    </row>
    <row r="26" spans="1:12">
      <c r="A26" s="242"/>
      <c r="B26" s="244"/>
      <c r="C26" s="251"/>
      <c r="D26" s="259"/>
      <c r="G26" s="55" t="s">
        <v>280</v>
      </c>
      <c r="I26" s="55" t="s">
        <v>370</v>
      </c>
      <c r="L26" s="259"/>
    </row>
    <row r="27" spans="1:12">
      <c r="A27" s="242"/>
      <c r="B27" s="247" t="s">
        <v>364</v>
      </c>
      <c r="C27" s="254"/>
      <c r="D27" s="259"/>
      <c r="E27" s="263">
        <v>37290</v>
      </c>
      <c r="F27" s="55" t="s">
        <v>271</v>
      </c>
      <c r="G27" s="68"/>
      <c r="H27" s="55" t="s">
        <v>238</v>
      </c>
      <c r="I27" s="68"/>
      <c r="K27" s="55" t="s">
        <v>284</v>
      </c>
      <c r="L27" s="261">
        <f>IF(I27="導入初年度",E27*G27+45450,E27*G27)</f>
        <v>0</v>
      </c>
    </row>
    <row r="28" spans="1:12">
      <c r="A28" s="242"/>
      <c r="B28" s="247" t="s">
        <v>242</v>
      </c>
      <c r="C28" s="254"/>
      <c r="D28" s="259"/>
      <c r="L28" s="259"/>
    </row>
    <row r="29" spans="1:12">
      <c r="A29" s="242"/>
      <c r="B29" s="247" t="s">
        <v>346</v>
      </c>
      <c r="C29" s="254"/>
      <c r="D29" s="259"/>
      <c r="L29" s="259"/>
    </row>
    <row r="30" spans="1:12">
      <c r="A30" s="242"/>
      <c r="B30" s="247"/>
      <c r="C30" s="254"/>
      <c r="D30" s="259"/>
      <c r="G30" s="55" t="s">
        <v>280</v>
      </c>
      <c r="L30" s="259"/>
    </row>
    <row r="31" spans="1:12">
      <c r="A31" s="242"/>
      <c r="B31" s="247" t="s">
        <v>490</v>
      </c>
      <c r="C31" s="254"/>
      <c r="D31" s="259"/>
      <c r="E31" s="263">
        <v>297430</v>
      </c>
      <c r="F31" s="55" t="s">
        <v>271</v>
      </c>
      <c r="G31" s="68"/>
      <c r="K31" s="55" t="s">
        <v>284</v>
      </c>
      <c r="L31" s="261">
        <f>E31*G31</f>
        <v>0</v>
      </c>
    </row>
    <row r="32" spans="1:12">
      <c r="A32" s="121"/>
      <c r="B32" s="249" t="s">
        <v>365</v>
      </c>
      <c r="C32" s="257"/>
      <c r="D32" s="260"/>
      <c r="E32" s="264"/>
      <c r="F32" s="264"/>
      <c r="G32" s="264"/>
      <c r="H32" s="264"/>
      <c r="I32" s="264"/>
      <c r="J32" s="264"/>
      <c r="K32" s="264"/>
      <c r="L32" s="260"/>
    </row>
  </sheetData>
  <mergeCells count="26">
    <mergeCell ref="B4:L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22:C22"/>
    <mergeCell ref="B23:C23"/>
    <mergeCell ref="B24:C24"/>
    <mergeCell ref="B25:C25"/>
    <mergeCell ref="B26:C26"/>
    <mergeCell ref="B27:C27"/>
    <mergeCell ref="B28:C28"/>
    <mergeCell ref="B29:C29"/>
    <mergeCell ref="B30:C30"/>
    <mergeCell ref="B31:C31"/>
    <mergeCell ref="B32:C32"/>
  </mergeCells>
  <phoneticPr fontId="5"/>
  <dataValidations count="6">
    <dataValidation type="decimal" allowBlank="1" showDropDown="0" showInputMessage="1" showErrorMessage="1" sqref="I8">
      <formula1>1</formula1>
      <formula2>129</formula2>
    </dataValidation>
    <dataValidation type="decimal" allowBlank="1" showDropDown="0" showInputMessage="1" showErrorMessage="1" sqref="I10">
      <formula1>130</formula1>
      <formula2>259</formula2>
    </dataValidation>
    <dataValidation type="decimal" allowBlank="1" showDropDown="0" showInputMessage="1" showErrorMessage="1" sqref="I12">
      <formula1>260</formula1>
      <formula2>366</formula2>
    </dataValidation>
    <dataValidation type="whole" allowBlank="1" showDropDown="0" showInputMessage="1" showErrorMessage="1" sqref="G14">
      <formula1>1</formula1>
      <formula2>366</formula2>
    </dataValidation>
    <dataValidation type="list" allowBlank="1" showDropDown="0" showInputMessage="1" showErrorMessage="1" sqref="I27">
      <formula1>"導入初年度,導入済"</formula1>
    </dataValidation>
    <dataValidation type="decimal" allowBlank="1" showDropDown="0" showInputMessage="1" showErrorMessage="1" sqref="I19">
      <formula1>1</formula1>
      <formula2>365</formula2>
    </dataValidation>
  </dataValidations>
  <pageMargins left="0.70866141732283472" right="0.70866141732283472" top="0.74803149606299213" bottom="0.74803149606299213" header="0.31496062992125984" footer="0.31496062992125984"/>
  <pageSetup paperSize="9" fitToWidth="1" fitToHeight="0" orientation="landscape" usePrinterDefaults="1"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N31"/>
  <sheetViews>
    <sheetView showGridLines="0" view="pageBreakPreview" zoomScaleSheetLayoutView="100" workbookViewId="0">
      <selection activeCell="B27" sqref="B27:R27"/>
    </sheetView>
  </sheetViews>
  <sheetFormatPr defaultRowHeight="13.5"/>
  <cols>
    <col min="1" max="6" width="9" style="125" customWidth="1"/>
    <col min="7" max="7" width="10.25" style="125" bestFit="1" customWidth="1"/>
    <col min="8" max="8" width="10.625" style="125" customWidth="1"/>
    <col min="9" max="9" width="5.25" style="125" bestFit="1" customWidth="1"/>
    <col min="10" max="10" width="9" style="125" bestFit="1" customWidth="1"/>
    <col min="11" max="13" width="8.625" style="125" customWidth="1"/>
    <col min="14" max="14" width="14.625" style="125" customWidth="1"/>
    <col min="15" max="16384" width="9" style="125" customWidth="1"/>
  </cols>
  <sheetData>
    <row r="1" spans="1:14">
      <c r="A1" s="271" t="s">
        <v>124</v>
      </c>
      <c r="B1" s="271"/>
      <c r="C1" s="271"/>
      <c r="D1" s="271"/>
      <c r="E1" s="271"/>
      <c r="F1" s="271"/>
      <c r="G1" s="271"/>
      <c r="H1" s="271"/>
      <c r="I1" s="271"/>
      <c r="J1" s="271"/>
      <c r="K1" s="271"/>
      <c r="L1" s="271"/>
      <c r="M1" s="271"/>
      <c r="N1" s="271"/>
    </row>
    <row r="2" spans="1:14">
      <c r="A2" s="271"/>
      <c r="B2" s="271"/>
      <c r="C2" s="271"/>
      <c r="D2" s="271"/>
      <c r="E2" s="271"/>
      <c r="F2" s="271"/>
      <c r="G2" s="271"/>
      <c r="H2" s="271"/>
      <c r="I2" s="271"/>
      <c r="J2" s="271"/>
      <c r="K2" s="271"/>
      <c r="L2" s="271"/>
      <c r="M2" s="271"/>
      <c r="N2" s="271"/>
    </row>
    <row r="3" spans="1:14">
      <c r="A3" s="272" t="s">
        <v>218</v>
      </c>
      <c r="B3" s="278"/>
      <c r="C3" s="278"/>
      <c r="D3" s="278"/>
      <c r="E3" s="278"/>
      <c r="F3" s="278"/>
      <c r="G3" s="278"/>
      <c r="H3" s="278"/>
      <c r="I3" s="278"/>
      <c r="J3" s="278"/>
      <c r="K3" s="278"/>
      <c r="L3" s="278"/>
      <c r="M3" s="278"/>
      <c r="N3" s="278"/>
    </row>
    <row r="4" spans="1:14">
      <c r="A4" s="271"/>
      <c r="B4" s="271"/>
      <c r="C4" s="271"/>
      <c r="D4" s="271"/>
      <c r="E4" s="271"/>
      <c r="F4" s="271"/>
      <c r="G4" s="271"/>
      <c r="H4" s="271"/>
      <c r="I4" s="271"/>
      <c r="J4" s="271"/>
      <c r="K4" s="271"/>
      <c r="L4" s="271"/>
      <c r="M4" s="271"/>
      <c r="N4" s="271"/>
    </row>
    <row r="5" spans="1:14">
      <c r="A5" s="125" t="s">
        <v>156</v>
      </c>
      <c r="B5" s="271"/>
      <c r="C5" s="271"/>
      <c r="D5" s="271"/>
      <c r="E5" s="271"/>
      <c r="F5" s="271"/>
      <c r="G5" s="271"/>
      <c r="H5" s="271"/>
      <c r="I5" s="271"/>
      <c r="J5" s="271"/>
      <c r="K5" s="303"/>
      <c r="L5" s="271"/>
      <c r="M5" s="306"/>
      <c r="N5" s="307" t="s">
        <v>458</v>
      </c>
    </row>
    <row r="6" spans="1:14" ht="50.1" customHeight="1">
      <c r="A6" s="273" t="s">
        <v>373</v>
      </c>
      <c r="B6" s="279" t="s">
        <v>127</v>
      </c>
      <c r="C6" s="279" t="s">
        <v>386</v>
      </c>
      <c r="D6" s="274" t="s">
        <v>387</v>
      </c>
      <c r="E6" s="285" t="s">
        <v>388</v>
      </c>
      <c r="F6" s="286"/>
      <c r="G6" s="287"/>
      <c r="H6" s="292" t="s">
        <v>247</v>
      </c>
      <c r="I6" s="297" t="s">
        <v>391</v>
      </c>
      <c r="J6" s="302"/>
      <c r="K6" s="285" t="s">
        <v>362</v>
      </c>
      <c r="L6" s="286"/>
      <c r="M6" s="287"/>
      <c r="N6" s="274" t="s">
        <v>131</v>
      </c>
    </row>
    <row r="7" spans="1:14" ht="72" customHeight="1">
      <c r="A7" s="274"/>
      <c r="B7" s="280"/>
      <c r="C7" s="283"/>
      <c r="D7" s="274"/>
      <c r="E7" s="274" t="s">
        <v>389</v>
      </c>
      <c r="F7" s="274" t="s">
        <v>390</v>
      </c>
      <c r="G7" s="274" t="s">
        <v>302</v>
      </c>
      <c r="H7" s="293"/>
      <c r="I7" s="298" t="s">
        <v>333</v>
      </c>
      <c r="J7" s="298" t="s">
        <v>396</v>
      </c>
      <c r="K7" s="273" t="s">
        <v>281</v>
      </c>
      <c r="L7" s="273" t="s">
        <v>397</v>
      </c>
      <c r="M7" s="274" t="s">
        <v>399</v>
      </c>
      <c r="N7" s="274"/>
    </row>
    <row r="8" spans="1:14" ht="14.25" customHeight="1">
      <c r="A8" s="275"/>
      <c r="B8" s="275"/>
      <c r="C8" s="279"/>
      <c r="D8" s="275"/>
      <c r="E8" s="275"/>
      <c r="F8" s="275"/>
      <c r="G8" s="288" t="s">
        <v>101</v>
      </c>
      <c r="H8" s="294"/>
      <c r="I8" s="299" t="s">
        <v>392</v>
      </c>
      <c r="J8" s="299" t="s">
        <v>374</v>
      </c>
      <c r="K8" s="304" t="s">
        <v>101</v>
      </c>
      <c r="L8" s="304" t="s">
        <v>101</v>
      </c>
      <c r="M8" s="288" t="s">
        <v>101</v>
      </c>
      <c r="N8" s="275"/>
    </row>
    <row r="9" spans="1:14" ht="14.25" customHeight="1">
      <c r="A9" s="276"/>
      <c r="B9" s="276"/>
      <c r="C9" s="284"/>
      <c r="D9" s="276"/>
      <c r="E9" s="276"/>
      <c r="F9" s="276"/>
      <c r="G9" s="289"/>
      <c r="H9" s="295"/>
      <c r="I9" s="300"/>
      <c r="J9" s="300"/>
      <c r="K9" s="305"/>
      <c r="L9" s="305"/>
      <c r="M9" s="289"/>
      <c r="N9" s="276"/>
    </row>
    <row r="10" spans="1:14">
      <c r="A10" s="277"/>
      <c r="B10" s="281"/>
      <c r="C10" s="277"/>
      <c r="D10" s="282"/>
      <c r="E10" s="282"/>
      <c r="F10" s="282"/>
      <c r="G10" s="290"/>
      <c r="H10" s="291"/>
      <c r="I10" s="301"/>
      <c r="J10" s="282"/>
      <c r="K10" s="301"/>
      <c r="L10" s="282"/>
      <c r="M10" s="301"/>
      <c r="N10" s="282"/>
    </row>
    <row r="11" spans="1:14" ht="14.25" customHeight="1">
      <c r="A11" s="276"/>
      <c r="B11" s="276"/>
      <c r="C11" s="284"/>
      <c r="D11" s="276"/>
      <c r="E11" s="276"/>
      <c r="F11" s="276"/>
      <c r="G11" s="289"/>
      <c r="H11" s="295"/>
      <c r="I11" s="300"/>
      <c r="J11" s="300"/>
      <c r="K11" s="305"/>
      <c r="L11" s="305"/>
      <c r="M11" s="289"/>
      <c r="N11" s="276"/>
    </row>
    <row r="12" spans="1:14">
      <c r="A12" s="277"/>
      <c r="B12" s="281"/>
      <c r="C12" s="277"/>
      <c r="D12" s="282"/>
      <c r="E12" s="282"/>
      <c r="F12" s="282"/>
      <c r="G12" s="290"/>
      <c r="H12" s="291"/>
      <c r="I12" s="282"/>
      <c r="J12" s="282"/>
      <c r="K12" s="282"/>
      <c r="L12" s="282"/>
      <c r="M12" s="282"/>
      <c r="N12" s="308"/>
    </row>
    <row r="13" spans="1:14" ht="14.25" customHeight="1">
      <c r="A13" s="276"/>
      <c r="B13" s="276"/>
      <c r="C13" s="284"/>
      <c r="D13" s="276"/>
      <c r="E13" s="276"/>
      <c r="F13" s="276"/>
      <c r="G13" s="289"/>
      <c r="H13" s="295"/>
      <c r="I13" s="300"/>
      <c r="J13" s="300"/>
      <c r="K13" s="305"/>
      <c r="L13" s="305"/>
      <c r="M13" s="289"/>
      <c r="N13" s="276"/>
    </row>
    <row r="14" spans="1:14">
      <c r="A14" s="277"/>
      <c r="B14" s="281"/>
      <c r="C14" s="277"/>
      <c r="D14" s="282"/>
      <c r="E14" s="282"/>
      <c r="F14" s="282"/>
      <c r="G14" s="290"/>
      <c r="H14" s="291"/>
      <c r="I14" s="282"/>
      <c r="J14" s="282"/>
      <c r="K14" s="282"/>
      <c r="L14" s="282"/>
      <c r="M14" s="282"/>
      <c r="N14" s="308"/>
    </row>
    <row r="15" spans="1:14" ht="14.25" customHeight="1">
      <c r="A15" s="276"/>
      <c r="B15" s="276"/>
      <c r="C15" s="284"/>
      <c r="D15" s="276"/>
      <c r="E15" s="276"/>
      <c r="F15" s="276"/>
      <c r="G15" s="289"/>
      <c r="H15" s="295"/>
      <c r="I15" s="300"/>
      <c r="J15" s="300"/>
      <c r="K15" s="305"/>
      <c r="L15" s="305"/>
      <c r="M15" s="289"/>
      <c r="N15" s="276"/>
    </row>
    <row r="16" spans="1:14" ht="27" customHeight="1">
      <c r="A16" s="277"/>
      <c r="B16" s="282"/>
      <c r="C16" s="277"/>
      <c r="D16" s="282"/>
      <c r="E16" s="282"/>
      <c r="F16" s="282"/>
      <c r="G16" s="291"/>
      <c r="H16" s="296"/>
      <c r="I16" s="282"/>
      <c r="J16" s="282"/>
      <c r="K16" s="282"/>
      <c r="L16" s="282"/>
      <c r="M16" s="282"/>
      <c r="N16" s="308"/>
    </row>
    <row r="17" spans="1:14">
      <c r="A17" s="271" t="s">
        <v>375</v>
      </c>
      <c r="B17" s="271"/>
      <c r="C17" s="271"/>
      <c r="D17" s="271"/>
      <c r="E17" s="271"/>
      <c r="F17" s="271"/>
      <c r="G17" s="271"/>
      <c r="H17" s="271"/>
      <c r="I17" s="271"/>
      <c r="J17" s="271"/>
      <c r="K17" s="271"/>
      <c r="L17" s="271"/>
      <c r="M17" s="271"/>
      <c r="N17" s="271"/>
    </row>
    <row r="18" spans="1:14">
      <c r="A18" s="271"/>
      <c r="B18" s="271"/>
      <c r="C18" s="271"/>
      <c r="D18" s="271"/>
      <c r="E18" s="271"/>
      <c r="F18" s="271"/>
      <c r="G18" s="271"/>
      <c r="H18" s="271"/>
      <c r="I18" s="271"/>
      <c r="J18" s="271"/>
      <c r="K18" s="271"/>
      <c r="L18" s="271"/>
      <c r="M18" s="271"/>
      <c r="N18" s="271"/>
    </row>
    <row r="19" spans="1:14">
      <c r="A19" s="271" t="s">
        <v>377</v>
      </c>
      <c r="B19" s="271"/>
      <c r="C19" s="271"/>
      <c r="D19" s="271"/>
      <c r="E19" s="271"/>
      <c r="F19" s="271"/>
      <c r="G19" s="271"/>
      <c r="H19" s="271"/>
      <c r="I19" s="271"/>
      <c r="J19" s="271"/>
      <c r="K19" s="271"/>
      <c r="L19" s="271"/>
      <c r="M19" s="271"/>
      <c r="N19" s="271"/>
    </row>
    <row r="20" spans="1:14">
      <c r="A20" s="271" t="s">
        <v>8</v>
      </c>
      <c r="B20" s="271"/>
      <c r="C20" s="271"/>
      <c r="D20" s="271"/>
      <c r="E20" s="271"/>
      <c r="F20" s="271"/>
      <c r="G20" s="271"/>
      <c r="H20" s="271"/>
      <c r="I20" s="271"/>
      <c r="J20" s="271"/>
      <c r="K20" s="271"/>
      <c r="L20" s="271"/>
      <c r="M20" s="271"/>
      <c r="N20" s="271"/>
    </row>
    <row r="21" spans="1:14">
      <c r="A21" s="271" t="s">
        <v>293</v>
      </c>
      <c r="B21" s="271"/>
      <c r="C21" s="271"/>
      <c r="D21" s="271"/>
      <c r="E21" s="271"/>
      <c r="F21" s="271"/>
      <c r="G21" s="271"/>
      <c r="H21" s="271"/>
      <c r="I21" s="271"/>
      <c r="J21" s="271"/>
      <c r="K21" s="271"/>
      <c r="L21" s="271"/>
      <c r="M21" s="271"/>
      <c r="N21" s="271"/>
    </row>
    <row r="22" spans="1:14">
      <c r="A22" s="271" t="s">
        <v>172</v>
      </c>
      <c r="B22" s="271"/>
      <c r="C22" s="271"/>
      <c r="D22" s="271"/>
      <c r="E22" s="271"/>
      <c r="F22" s="271"/>
      <c r="G22" s="271"/>
      <c r="H22" s="271"/>
      <c r="I22" s="271"/>
      <c r="J22" s="271"/>
      <c r="K22" s="271"/>
      <c r="L22" s="271"/>
      <c r="M22" s="271"/>
      <c r="N22" s="271"/>
    </row>
    <row r="23" spans="1:14">
      <c r="A23" s="271" t="s">
        <v>379</v>
      </c>
      <c r="B23" s="271"/>
      <c r="C23" s="271"/>
      <c r="D23" s="271"/>
      <c r="E23" s="271"/>
      <c r="F23" s="271"/>
      <c r="G23" s="271"/>
      <c r="H23" s="271"/>
      <c r="I23" s="271"/>
      <c r="J23" s="271"/>
      <c r="K23" s="271"/>
      <c r="L23" s="271"/>
      <c r="M23" s="271"/>
      <c r="N23" s="271"/>
    </row>
    <row r="24" spans="1:14">
      <c r="A24" s="271" t="s">
        <v>380</v>
      </c>
      <c r="B24" s="271"/>
      <c r="C24" s="271"/>
      <c r="D24" s="271"/>
      <c r="E24" s="271"/>
      <c r="F24" s="271"/>
      <c r="G24" s="271"/>
      <c r="H24" s="271"/>
      <c r="I24" s="271"/>
      <c r="J24" s="271"/>
      <c r="K24" s="271"/>
      <c r="L24" s="271"/>
      <c r="M24" s="271"/>
      <c r="N24" s="271"/>
    </row>
    <row r="25" spans="1:14">
      <c r="A25" s="271" t="s">
        <v>371</v>
      </c>
      <c r="B25" s="271"/>
      <c r="C25" s="271"/>
      <c r="D25" s="271"/>
      <c r="E25" s="271"/>
      <c r="F25" s="271"/>
      <c r="G25" s="271"/>
      <c r="H25" s="271"/>
      <c r="I25" s="271"/>
      <c r="J25" s="271"/>
      <c r="K25" s="271"/>
      <c r="L25" s="271"/>
      <c r="M25" s="271"/>
      <c r="N25" s="271"/>
    </row>
    <row r="26" spans="1:14">
      <c r="A26" s="271" t="s">
        <v>382</v>
      </c>
      <c r="B26" s="271"/>
      <c r="C26" s="271"/>
      <c r="D26" s="271"/>
      <c r="E26" s="271"/>
      <c r="F26" s="271"/>
      <c r="G26" s="271"/>
      <c r="H26" s="271"/>
      <c r="I26" s="271"/>
      <c r="J26" s="271"/>
      <c r="K26" s="271"/>
      <c r="L26" s="271"/>
      <c r="M26" s="271"/>
      <c r="N26" s="271"/>
    </row>
    <row r="27" spans="1:14">
      <c r="A27" s="271" t="s">
        <v>383</v>
      </c>
      <c r="B27" s="271"/>
      <c r="C27" s="271"/>
      <c r="D27" s="271"/>
      <c r="E27" s="271"/>
      <c r="F27" s="271"/>
      <c r="G27" s="271"/>
      <c r="H27" s="271"/>
      <c r="I27" s="271"/>
      <c r="J27" s="271"/>
      <c r="K27" s="271"/>
      <c r="L27" s="271"/>
      <c r="M27" s="271"/>
      <c r="N27" s="271"/>
    </row>
    <row r="28" spans="1:14">
      <c r="A28" s="271" t="s">
        <v>384</v>
      </c>
      <c r="B28" s="271"/>
      <c r="C28" s="271"/>
      <c r="D28" s="271"/>
      <c r="E28" s="271"/>
      <c r="F28" s="271"/>
      <c r="G28" s="271"/>
      <c r="H28" s="271"/>
      <c r="I28" s="271"/>
      <c r="J28" s="271"/>
      <c r="K28" s="271"/>
      <c r="L28" s="271"/>
      <c r="M28" s="271"/>
      <c r="N28" s="271"/>
    </row>
    <row r="29" spans="1:14">
      <c r="A29" s="271" t="s">
        <v>385</v>
      </c>
      <c r="B29" s="271"/>
      <c r="C29" s="271"/>
      <c r="D29" s="271"/>
      <c r="E29" s="271"/>
      <c r="F29" s="271"/>
      <c r="G29" s="271"/>
      <c r="H29" s="271"/>
      <c r="I29" s="271"/>
      <c r="J29" s="271"/>
      <c r="K29" s="271"/>
      <c r="L29" s="271"/>
      <c r="M29" s="271"/>
      <c r="N29" s="271"/>
    </row>
    <row r="30" spans="1:14">
      <c r="A30" s="271" t="s">
        <v>279</v>
      </c>
      <c r="B30" s="271"/>
      <c r="C30" s="271"/>
      <c r="D30" s="271"/>
      <c r="E30" s="271"/>
      <c r="F30" s="271"/>
      <c r="G30" s="271"/>
      <c r="H30" s="271"/>
      <c r="I30" s="271"/>
      <c r="J30" s="271"/>
      <c r="K30" s="271"/>
      <c r="L30" s="271"/>
      <c r="M30" s="271"/>
      <c r="N30" s="271"/>
    </row>
    <row r="31" spans="1:14">
      <c r="A31" s="271" t="s">
        <v>85</v>
      </c>
      <c r="B31" s="271"/>
      <c r="C31" s="271"/>
      <c r="D31" s="271"/>
      <c r="E31" s="271"/>
      <c r="F31" s="271"/>
      <c r="G31" s="271"/>
      <c r="H31" s="271"/>
      <c r="I31" s="271"/>
      <c r="J31" s="271"/>
      <c r="K31" s="271"/>
      <c r="L31" s="271"/>
      <c r="M31" s="271"/>
      <c r="N31" s="271"/>
    </row>
  </sheetData>
  <mergeCells count="9">
    <mergeCell ref="E6:G6"/>
    <mergeCell ref="I6:J6"/>
    <mergeCell ref="K6:M6"/>
    <mergeCell ref="A6:A7"/>
    <mergeCell ref="B6:B7"/>
    <mergeCell ref="C6:C7"/>
    <mergeCell ref="D6:D7"/>
    <mergeCell ref="H6:H7"/>
    <mergeCell ref="N6:N7"/>
  </mergeCells>
  <phoneticPr fontId="5"/>
  <dataValidations count="4">
    <dataValidation type="list" allowBlank="1" showDropDown="0" showInputMessage="1" showErrorMessage="1" sqref="D10:D16">
      <formula1>"直接,委託"</formula1>
    </dataValidation>
    <dataValidation type="whole" operator="greaterThanOrEqual" allowBlank="1" showDropDown="0" showInputMessage="1" showErrorMessage="1" sqref="J10 J12 J14 J16">
      <formula1>15</formula1>
    </dataValidation>
    <dataValidation type="whole" operator="greaterThanOrEqual" allowBlank="1" showDropDown="0" showInputMessage="1" showErrorMessage="1" sqref="I10 I12 I14 I16">
      <formula1>4</formula1>
    </dataValidation>
    <dataValidation type="list" allowBlank="1" showDropDown="0" showInputMessage="1" showErrorMessage="1" sqref="A16 A12 A10 A14">
      <formula1>"患者輸送車,患者輸送艇"</formula1>
    </dataValidation>
  </dataValidations>
  <printOptions horizontalCentered="1"/>
  <pageMargins left="0.70866141732283472" right="0.70866141732283472" top="0.74803149606299213" bottom="0.74803149606299213" header="0.31496062992125984" footer="0.31496062992125984"/>
  <pageSetup paperSize="9" scale="93" fitToWidth="1" fitToHeight="1" orientation="landscape"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E37"/>
  <sheetViews>
    <sheetView showGridLines="0" view="pageBreakPreview" zoomScaleSheetLayoutView="100" workbookViewId="0">
      <selection activeCell="B27" sqref="B27:R27"/>
    </sheetView>
  </sheetViews>
  <sheetFormatPr defaultRowHeight="13.5"/>
  <cols>
    <col min="1" max="1" width="17.625" style="125" customWidth="1"/>
    <col min="2" max="4" width="11.5" style="125" customWidth="1"/>
    <col min="5" max="5" width="33.25" style="125" customWidth="1"/>
    <col min="6" max="16384" width="9" style="125" customWidth="1"/>
  </cols>
  <sheetData>
    <row r="1" spans="1:5">
      <c r="A1" s="271"/>
      <c r="B1" s="271"/>
      <c r="C1" s="271"/>
      <c r="D1" s="271"/>
      <c r="E1" s="271"/>
    </row>
    <row r="2" spans="1:5">
      <c r="A2" s="271"/>
      <c r="B2" s="271"/>
      <c r="C2" s="271"/>
      <c r="D2" s="271"/>
      <c r="E2" s="271"/>
    </row>
    <row r="3" spans="1:5">
      <c r="A3" s="271" t="s">
        <v>400</v>
      </c>
      <c r="B3" s="271"/>
      <c r="C3" s="271"/>
      <c r="D3" s="271"/>
      <c r="E3" s="271"/>
    </row>
    <row r="4" spans="1:5">
      <c r="A4" s="271"/>
      <c r="B4" s="271"/>
      <c r="C4" s="271"/>
      <c r="D4" s="271"/>
      <c r="E4" s="345"/>
    </row>
    <row r="5" spans="1:5">
      <c r="A5" s="271" t="s">
        <v>135</v>
      </c>
      <c r="B5" s="271"/>
      <c r="C5" s="271"/>
      <c r="D5" s="271"/>
      <c r="E5" s="271" t="s">
        <v>369</v>
      </c>
    </row>
    <row r="6" spans="1:5" ht="76.5" customHeight="1">
      <c r="A6" s="285" t="s">
        <v>136</v>
      </c>
      <c r="B6" s="273" t="s">
        <v>39</v>
      </c>
      <c r="C6" s="332" t="s">
        <v>120</v>
      </c>
      <c r="D6" s="332" t="s">
        <v>100</v>
      </c>
      <c r="E6" s="287" t="s">
        <v>231</v>
      </c>
    </row>
    <row r="7" spans="1:5" ht="17.100000000000001" customHeight="1">
      <c r="A7" s="309" t="s">
        <v>206</v>
      </c>
      <c r="B7" s="322" t="s">
        <v>229</v>
      </c>
      <c r="C7" s="322" t="s">
        <v>229</v>
      </c>
      <c r="D7" s="322" t="s">
        <v>229</v>
      </c>
      <c r="E7" s="346"/>
    </row>
    <row r="8" spans="1:5" ht="17.100000000000001" customHeight="1">
      <c r="A8" s="310" t="s">
        <v>138</v>
      </c>
      <c r="B8" s="323"/>
      <c r="C8" s="333" t="s">
        <v>373</v>
      </c>
      <c r="D8" s="322"/>
      <c r="E8" s="347"/>
    </row>
    <row r="9" spans="1:5" ht="17.100000000000001" customHeight="1">
      <c r="A9" s="310" t="s">
        <v>139</v>
      </c>
      <c r="B9" s="323"/>
      <c r="C9" s="334"/>
      <c r="D9" s="322"/>
      <c r="E9" s="347"/>
    </row>
    <row r="10" spans="1:5" ht="17.100000000000001" customHeight="1">
      <c r="A10" s="310" t="s">
        <v>149</v>
      </c>
      <c r="B10" s="323"/>
      <c r="C10" s="322"/>
      <c r="D10" s="322"/>
      <c r="E10" s="347"/>
    </row>
    <row r="11" spans="1:5" ht="17.100000000000001" customHeight="1">
      <c r="A11" s="310" t="s">
        <v>150</v>
      </c>
      <c r="B11" s="323"/>
      <c r="C11" s="322"/>
      <c r="D11" s="322"/>
      <c r="E11" s="347"/>
    </row>
    <row r="12" spans="1:5" ht="17.100000000000001" customHeight="1">
      <c r="A12" s="310" t="s">
        <v>176</v>
      </c>
      <c r="B12" s="323"/>
      <c r="C12" s="322"/>
      <c r="D12" s="322"/>
      <c r="E12" s="347"/>
    </row>
    <row r="13" spans="1:5" ht="17.100000000000001" customHeight="1">
      <c r="A13" s="311" t="s">
        <v>177</v>
      </c>
      <c r="B13" s="323"/>
      <c r="C13" s="322"/>
      <c r="D13" s="322"/>
      <c r="E13" s="347"/>
    </row>
    <row r="14" spans="1:5" ht="17.100000000000001" customHeight="1">
      <c r="A14" s="311" t="s">
        <v>77</v>
      </c>
      <c r="B14" s="323"/>
      <c r="C14" s="322"/>
      <c r="D14" s="322"/>
      <c r="E14" s="347"/>
    </row>
    <row r="15" spans="1:5" ht="17.100000000000001" customHeight="1">
      <c r="A15" s="311" t="s">
        <v>164</v>
      </c>
      <c r="B15" s="323"/>
      <c r="C15" s="322"/>
      <c r="D15" s="322"/>
      <c r="E15" s="347"/>
    </row>
    <row r="16" spans="1:5" ht="17.100000000000001" customHeight="1">
      <c r="A16" s="312" t="s">
        <v>402</v>
      </c>
      <c r="B16" s="323"/>
      <c r="C16" s="322"/>
      <c r="D16" s="322"/>
      <c r="E16" s="347"/>
    </row>
    <row r="17" spans="1:5" ht="17.100000000000001" customHeight="1">
      <c r="A17" s="313" t="s">
        <v>167</v>
      </c>
      <c r="B17" s="323"/>
      <c r="C17" s="322"/>
      <c r="D17" s="322"/>
      <c r="E17" s="347"/>
    </row>
    <row r="18" spans="1:5" ht="17.100000000000001" customHeight="1">
      <c r="A18" s="313" t="s">
        <v>168</v>
      </c>
      <c r="B18" s="323"/>
      <c r="C18" s="322"/>
      <c r="D18" s="322"/>
      <c r="E18" s="347"/>
    </row>
    <row r="19" spans="1:5" ht="17.100000000000001" customHeight="1">
      <c r="A19" s="274" t="s">
        <v>15</v>
      </c>
      <c r="B19" s="324">
        <f>SUM(B8:B18)</f>
        <v>0</v>
      </c>
      <c r="C19" s="324" t="str">
        <f>IF(C9="患者輸送車",765000,IF(C9="患者輸送艇",1289000,IF(C9="患者輸送航空機",2771000,"")))</f>
        <v/>
      </c>
      <c r="D19" s="324">
        <f>MIN(B19,C19)</f>
        <v>0</v>
      </c>
      <c r="E19" s="348"/>
    </row>
    <row r="20" spans="1:5" ht="17.100000000000001" customHeight="1">
      <c r="A20" s="314" t="s">
        <v>269</v>
      </c>
      <c r="B20" s="325"/>
      <c r="C20" s="330"/>
      <c r="D20" s="330"/>
      <c r="E20" s="349"/>
    </row>
    <row r="21" spans="1:5" ht="17.100000000000001" customHeight="1">
      <c r="A21" s="315"/>
      <c r="B21" s="326"/>
      <c r="C21" s="327"/>
      <c r="D21" s="327"/>
      <c r="E21" s="350"/>
    </row>
    <row r="22" spans="1:5" ht="17.100000000000001" customHeight="1">
      <c r="A22" s="274" t="s">
        <v>15</v>
      </c>
      <c r="B22" s="324">
        <f>SUM(B21)</f>
        <v>0</v>
      </c>
      <c r="C22" s="324"/>
      <c r="D22" s="324"/>
      <c r="E22" s="348"/>
    </row>
    <row r="23" spans="1:5" ht="17.100000000000001" customHeight="1">
      <c r="A23" s="316" t="s">
        <v>195</v>
      </c>
      <c r="B23" s="327">
        <f>SUM(B19,B22)</f>
        <v>0</v>
      </c>
      <c r="C23" s="327"/>
      <c r="D23" s="327"/>
      <c r="E23" s="351"/>
    </row>
    <row r="24" spans="1:5" ht="17.100000000000001" customHeight="1">
      <c r="A24" s="317"/>
      <c r="B24" s="328"/>
      <c r="C24" s="328"/>
      <c r="D24" s="328"/>
      <c r="E24" s="345"/>
    </row>
    <row r="25" spans="1:5" ht="17.100000000000001" customHeight="1">
      <c r="A25" s="318" t="s">
        <v>197</v>
      </c>
      <c r="B25" s="328"/>
      <c r="C25" s="328"/>
      <c r="D25" s="328"/>
      <c r="E25" s="345"/>
    </row>
    <row r="26" spans="1:5" ht="17.100000000000001" customHeight="1">
      <c r="A26" s="319" t="s">
        <v>136</v>
      </c>
      <c r="B26" s="329" t="s">
        <v>226</v>
      </c>
      <c r="C26" s="335" t="s">
        <v>231</v>
      </c>
      <c r="D26" s="340"/>
      <c r="E26" s="352"/>
    </row>
    <row r="27" spans="1:5" ht="17.100000000000001" customHeight="1">
      <c r="A27" s="319"/>
      <c r="B27" s="330" t="s">
        <v>229</v>
      </c>
      <c r="C27" s="336"/>
      <c r="D27" s="341"/>
      <c r="E27" s="353"/>
    </row>
    <row r="28" spans="1:5" ht="17.100000000000001" customHeight="1">
      <c r="A28" s="320" t="s">
        <v>317</v>
      </c>
      <c r="B28" s="326"/>
      <c r="C28" s="337"/>
      <c r="D28" s="342"/>
      <c r="E28" s="354"/>
    </row>
    <row r="29" spans="1:5" ht="17.100000000000001" customHeight="1">
      <c r="A29" s="321" t="s">
        <v>198</v>
      </c>
      <c r="B29" s="331"/>
      <c r="C29" s="338"/>
      <c r="D29" s="343"/>
      <c r="E29" s="355"/>
    </row>
    <row r="30" spans="1:5" ht="17.100000000000001" customHeight="1">
      <c r="A30" s="293" t="s">
        <v>15</v>
      </c>
      <c r="B30" s="327">
        <f>SUM(B28:B29)</f>
        <v>0</v>
      </c>
      <c r="C30" s="339"/>
      <c r="D30" s="344"/>
      <c r="E30" s="356"/>
    </row>
    <row r="31" spans="1:5">
      <c r="A31" s="271" t="s">
        <v>403</v>
      </c>
      <c r="B31" s="271"/>
      <c r="C31" s="271"/>
      <c r="D31" s="271"/>
      <c r="E31" s="271"/>
    </row>
    <row r="32" spans="1:5">
      <c r="A32" s="271" t="s">
        <v>404</v>
      </c>
      <c r="B32" s="271"/>
      <c r="C32" s="271"/>
      <c r="D32" s="271"/>
      <c r="E32" s="271"/>
    </row>
    <row r="33" spans="1:5">
      <c r="A33" s="271" t="s">
        <v>405</v>
      </c>
      <c r="B33" s="271"/>
      <c r="C33" s="271"/>
      <c r="D33" s="271"/>
      <c r="E33" s="271"/>
    </row>
    <row r="34" spans="1:5">
      <c r="A34" s="271" t="s">
        <v>406</v>
      </c>
      <c r="B34" s="271"/>
      <c r="C34" s="271"/>
      <c r="D34" s="271"/>
      <c r="E34" s="271"/>
    </row>
    <row r="35" spans="1:5">
      <c r="A35" s="271" t="s">
        <v>398</v>
      </c>
      <c r="B35" s="271"/>
      <c r="C35" s="271"/>
      <c r="D35" s="271"/>
      <c r="E35" s="271"/>
    </row>
    <row r="36" spans="1:5">
      <c r="A36" s="271"/>
      <c r="B36" s="271"/>
      <c r="C36" s="271"/>
      <c r="D36" s="271"/>
      <c r="E36" s="271"/>
    </row>
    <row r="37" spans="1:5">
      <c r="A37" s="271"/>
      <c r="B37" s="271"/>
      <c r="C37" s="271"/>
      <c r="D37" s="271"/>
      <c r="E37" s="271"/>
    </row>
  </sheetData>
  <mergeCells count="3">
    <mergeCell ref="C27:E27"/>
    <mergeCell ref="C28:E28"/>
    <mergeCell ref="C29:E29"/>
  </mergeCells>
  <phoneticPr fontId="5"/>
  <dataValidations count="1">
    <dataValidation type="list" allowBlank="1" showDropDown="0" showInputMessage="1" showErrorMessage="1" sqref="C9">
      <formula1>"患者輸送車,患者輸送艇,患者輸送航空機"</formula1>
    </dataValidation>
  </dataValidations>
  <printOptions horizontalCentered="1"/>
  <pageMargins left="0.70866141732283472" right="0.70866141732283472" top="0.74803149606299213" bottom="0.74803149606299213" header="0.31496062992125984" footer="0.31496062992125984"/>
  <pageSetup paperSize="9" scale="95"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24</vt:i4>
      </vt:variant>
    </vt:vector>
  </HeadingPairs>
  <TitlesOfParts>
    <vt:vector size="24" baseType="lpstr">
      <vt:lpstr>別紙1</vt:lpstr>
      <vt:lpstr>別紙２_1</vt:lpstr>
      <vt:lpstr>別紙2_2</vt:lpstr>
      <vt:lpstr>別紙2_3</vt:lpstr>
      <vt:lpstr>別紙3_1</vt:lpstr>
      <vt:lpstr>別紙3_2</vt:lpstr>
      <vt:lpstr>別紙3_3</vt:lpstr>
      <vt:lpstr>別紙4_1</vt:lpstr>
      <vt:lpstr>別紙4_2</vt:lpstr>
      <vt:lpstr>別紙5_1</vt:lpstr>
      <vt:lpstr>別紙5_2</vt:lpstr>
      <vt:lpstr>別紙6</vt:lpstr>
      <vt:lpstr>別紙7_1</vt:lpstr>
      <vt:lpstr>別紙７_2</vt:lpstr>
      <vt:lpstr>別紙7_3</vt:lpstr>
      <vt:lpstr>別紙8_1</vt:lpstr>
      <vt:lpstr>別紙8_2</vt:lpstr>
      <vt:lpstr>別紙8_3</vt:lpstr>
      <vt:lpstr>別紙9</vt:lpstr>
      <vt:lpstr>別紙9_2</vt:lpstr>
      <vt:lpstr>別紙10_1</vt:lpstr>
      <vt:lpstr>別紙10_2</vt:lpstr>
      <vt:lpstr>歳入歳出予算書</vt:lpstr>
      <vt:lpstr>歳入歳出決算書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490177</dc:creator>
  <cp:lastModifiedBy>508913</cp:lastModifiedBy>
  <dcterms:created xsi:type="dcterms:W3CDTF">2021-12-23T11:08:35Z</dcterms:created>
  <dcterms:modified xsi:type="dcterms:W3CDTF">2025-10-20T00:56:42Z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3.0.4.0</vt:lpwstr>
      <vt:lpwstr>3.1.9.0</vt:lpwstr>
    </vt:vector>
  </property>
  <property fmtid="{DCFEDD21-7773-49B2-8022-6FC58DB5260B}" pid="3" name="LastSavedVersion">
    <vt:lpwstr>3.1.9.0</vt:lpwstr>
  </property>
  <property fmtid="{DCFEDD21-7773-49B2-8022-6FC58DB5260B}" pid="4" name="LastSavedDate">
    <vt:filetime>2025-10-20T00:56:42Z</vt:filetime>
  </property>
</Properties>
</file>