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bookViews>
    <workbookView xWindow="-120" yWindow="-120" windowWidth="29040" windowHeight="15840" tabRatio="689" firstSheet="3" activeTab="3"/>
  </bookViews>
  <sheets>
    <sheet name="Sheet1" sheetId="145" state="hidden" r:id="rId1"/>
    <sheet name="別紙2-１-1　事業計画書（総括）" sheetId="224" state="hidden" r:id="rId2"/>
    <sheet name="別紙2-１-2(1) 介護ロボット等導入支援　総表（直接補助）" sheetId="208" state="hidden" r:id="rId3"/>
    <sheet name="別紙2-１-2(2) 介護ロボット等導入支援　総表（間接補助）" sheetId="221" r:id="rId4"/>
    <sheet name="別紙2-１-２(3)　介護ロボット等導入支援 事業計画書" sheetId="210" r:id="rId5"/>
    <sheet name="別紙2-１-２(4)　介護ロボット等導入支援 積算内訳書" sheetId="211" r:id="rId6"/>
    <sheet name="別紙2-１-２(5) 導入促進（体験会等）事業計画書" sheetId="212" state="hidden" r:id="rId7"/>
    <sheet name="別紙２-１-２(6) 導入促進（コンサルタント等）事業計画書" sheetId="213" state="hidden" r:id="rId8"/>
    <sheet name="別紙2-１-３(1)　ICT導入支援　総表（直接補助）" sheetId="215" state="hidden" r:id="rId9"/>
    <sheet name="別紙2-１-３(2)　ICT導入支援　総表（間接補助）" sheetId="222" r:id="rId10"/>
    <sheet name="別紙2-１-３(3)　ICT導入支援事業計画書 " sheetId="216" r:id="rId11"/>
    <sheet name="別紙2-１-３(4)　ICT導入モデル積算内訳書" sheetId="217" r:id="rId12"/>
    <sheet name="別紙2-１-４(1)　パッケージ型導入支援　総表（直接補助）" sheetId="201" state="hidden" r:id="rId13"/>
    <sheet name="別紙2-１-４(2)　パッケージ型導入支援　総表（間接補助）" sheetId="223" r:id="rId14"/>
    <sheet name="別紙2-１-４(3)　パッケージ型導入支援 事業計画 " sheetId="219" r:id="rId15"/>
    <sheet name="別紙2-１-４(4)　パッケージ型導入支援 積算内訳" sheetId="220" r:id="rId16"/>
  </sheets>
  <definedNames>
    <definedName name="重度訪問介護">'別紙2-１-４(1)　パッケージ型導入支援　総表（直接補助）'!$L$48:$L$53</definedName>
    <definedName name="重度訪問介護" localSheetId="2">'別紙2-１-2(1) 介護ロボット等導入支援　総表（直接補助）'!$G$52:$G$57</definedName>
    <definedName name="障害者支援施設">'別紙2-１-４(1)　パッケージ型導入支援　総表（直接補助）'!$D$48:$D$54</definedName>
    <definedName name="障害者支援施設" localSheetId="2">'別紙2-１-2(1) 介護ロボット等導入支援　総表（直接補助）'!$D$52:$D$58</definedName>
    <definedName name="グループホーム">'別紙2-１-４(1)　パッケージ型導入支援　総表（直接補助）'!$E$48:$E$54</definedName>
    <definedName name="グループホーム" localSheetId="2">'別紙2-１-2(1) 介護ロボット等導入支援　総表（直接補助）'!$E$52:$E$58</definedName>
    <definedName name="居宅介護">'別紙2-１-４(1)　パッケージ型導入支援　総表（直接補助）'!$F$48:$F$53</definedName>
    <definedName name="居宅介護" localSheetId="2">'別紙2-１-2(1) 介護ロボット等導入支援　総表（直接補助）'!$F$52:$F$57</definedName>
    <definedName name="重度障害者等包括支援">'別紙2-１-４(1)　パッケージ型導入支援　総表（直接補助）'!$N$48:$N$53</definedName>
    <definedName name="重度障害者等包括支援" localSheetId="2">'別紙2-１-2(1) 介護ロボット等導入支援　総表（直接補助）'!$I$52:$I$57</definedName>
    <definedName name="短期入所">'別紙2-１-４(1)　パッケージ型導入支援　総表（直接補助）'!$M$48:$M$53</definedName>
    <definedName name="短期入所" localSheetId="2">'別紙2-１-2(1) 介護ロボット等導入支援　総表（直接補助）'!$H$52:$H$57</definedName>
    <definedName name="重度訪問介護" localSheetId="3">'別紙2-１-2(2) 介護ロボット等導入支援　総表（間接補助）'!$G$52:$G$57</definedName>
    <definedName name="障害者支援施設" localSheetId="3">'別紙2-１-2(2) 介護ロボット等導入支援　総表（間接補助）'!$D$52:$D$58</definedName>
    <definedName name="グループホーム" localSheetId="3">'別紙2-１-2(2) 介護ロボット等導入支援　総表（間接補助）'!$E$52:$E$58</definedName>
    <definedName name="居宅介護" localSheetId="3">'別紙2-１-2(2) 介護ロボット等導入支援　総表（間接補助）'!$F$52:$F$57</definedName>
    <definedName name="重度障害者等包括支援" localSheetId="3">'別紙2-１-2(2) 介護ロボット等導入支援　総表（間接補助）'!$I$52:$I$57</definedName>
    <definedName name="短期入所" localSheetId="3">'別紙2-１-2(2) 介護ロボット等導入支援　総表（間接補助）'!$H$52:$H$57</definedName>
    <definedName name="重度訪問介護" localSheetId="13">'別紙2-１-４(2)　パッケージ型導入支援　総表（間接補助）'!$L$51:$L$56</definedName>
    <definedName name="障害者支援施設" localSheetId="13">'別紙2-１-４(2)　パッケージ型導入支援　総表（間接補助）'!$D$51:$D$57</definedName>
    <definedName name="グループホーム" localSheetId="13">'別紙2-１-４(2)　パッケージ型導入支援　総表（間接補助）'!$E$51:$E$57</definedName>
    <definedName name="居宅介護" localSheetId="13">'別紙2-１-４(2)　パッケージ型導入支援　総表（間接補助）'!$F$51:$F$56</definedName>
    <definedName name="障害児入所施設">'別紙2-１-４(1)　パッケージ型導入支援　総表（直接補助）'!$O$48:$O$53</definedName>
    <definedName name="障害児入所施設" localSheetId="13">'別紙2-１-４(2)　パッケージ型導入支援　総表（間接補助）'!$O$51:$O$56</definedName>
    <definedName name="重度障害者等包括支援" localSheetId="13">'別紙2-１-４(2)　パッケージ型導入支援　総表（間接補助）'!$N$51:$N$56</definedName>
    <definedName name="短期入所" localSheetId="13">'別紙2-１-４(2)　パッケージ型導入支援　総表（間接補助）'!$M$51:$M$56</definedName>
    <definedName name="_Order1" hidden="1">255</definedName>
    <definedName name="_Order2" hidden="1">255</definedName>
    <definedName name="_xlnm.Print_Area" localSheetId="12">'別紙2-１-４(1)　パッケージ型導入支援　総表（直接補助）'!$A$1:$X$73</definedName>
    <definedName name="_xlnm.Print_Area" localSheetId="2">'別紙2-１-2(1) 介護ロボット等導入支援　総表（直接補助）'!$A$1:$R$39</definedName>
    <definedName name="_xlnm.Print_Area" localSheetId="4">'別紙2-１-２(3)　介護ロボット等導入支援 事業計画書'!$A$1:$N$92</definedName>
    <definedName name="_xlnm.Print_Area" localSheetId="5">'別紙2-１-２(4)　介護ロボット等導入支援 積算内訳書'!$A$1:$W$36</definedName>
    <definedName name="_xlnm.Print_Area" localSheetId="6">'別紙2-１-２(5) 導入促進（体験会等）事業計画書'!$A$1:$C$15</definedName>
    <definedName name="_xlnm.Print_Area" localSheetId="7">'別紙２-１-２(6) 導入促進（コンサルタント等）事業計画書'!$A$1:$C$15</definedName>
    <definedName name="_xlnm.Print_Area" localSheetId="8">'別紙2-１-３(1)　ICT導入支援　総表（直接補助）'!$A$1:$L$46</definedName>
    <definedName name="_xlnm.Print_Area" localSheetId="10">'別紙2-１-３(3)　ICT導入支援事業計画書 '!$A$1:$K$105</definedName>
    <definedName name="_xlnm.Print_Area" localSheetId="11">'別紙2-１-３(4)　ICT導入モデル積算内訳書'!$A$1:$W$41</definedName>
    <definedName name="_xlnm.Print_Area" localSheetId="14">'別紙2-１-４(3)　パッケージ型導入支援 事業計画 '!$A$1:$N$108</definedName>
    <definedName name="_xlnm.Print_Area" localSheetId="15">'別紙2-１-４(4)　パッケージ型導入支援 積算内訳'!$A$1:$W$60</definedName>
    <definedName name="_xlnm.Print_Area" localSheetId="3">'別紙2-１-2(2) 介護ロボット等導入支援　総表（間接補助）'!$A$1:$R$42</definedName>
    <definedName name="_xlnm.Print_Area" localSheetId="9">'別紙2-１-３(2)　ICT導入支援　総表（間接補助）'!$A$1:$L$46</definedName>
    <definedName name="_xlnm.Print_Area" localSheetId="13">'別紙2-１-４(2)　パッケージ型導入支援　総表（間接補助）'!$A$1:$X$78</definedName>
    <definedName name="_xlnm.Print_Area" localSheetId="1">'別紙2-１-1　事業計画書（総括）'!$A$1:$M$38</definedName>
    <definedName name="Z_47FCC03C_D0C5_4EDB_A4E2_3D3093571492_.wvu.PrintArea" localSheetId="1" hidden="1">'別紙2-１-1　事業計画書（総括）'!$A$1:$K$15</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520902</author>
  </authors>
  <commentList>
    <comment ref="M20" authorId="0">
      <text>
        <r>
          <rPr>
            <sz val="14"/>
            <color auto="1"/>
            <rFont val="ＭＳ Ｐゴシック"/>
          </rPr>
          <t>税込み金額を記載してください</t>
        </r>
      </text>
    </comment>
  </commentList>
</comments>
</file>

<file path=xl/comments2.xml><?xml version="1.0" encoding="utf-8"?>
<comments xmlns="http://schemas.openxmlformats.org/spreadsheetml/2006/main">
  <authors>
    <author>520902</author>
  </authors>
  <commentList>
    <comment ref="M20" authorId="0">
      <text>
        <r>
          <rPr>
            <sz val="14"/>
            <color auto="1"/>
            <rFont val="ＭＳ Ｐゴシック"/>
          </rPr>
          <t>税</t>
        </r>
        <r>
          <rPr>
            <sz val="14"/>
            <color auto="1"/>
            <rFont val="ＭＳ Ｐゴシック"/>
          </rPr>
          <t>込み金額を記載してください</t>
        </r>
      </text>
    </comment>
  </commentList>
</comments>
</file>

<file path=xl/comments3.xml><?xml version="1.0" encoding="utf-8"?>
<comments xmlns="http://schemas.openxmlformats.org/spreadsheetml/2006/main">
  <authors>
    <author>520902</author>
  </authors>
  <commentList>
    <comment ref="M21" authorId="0">
      <text>
        <r>
          <rPr>
            <sz val="14"/>
            <color auto="1"/>
            <rFont val="ＭＳ Ｐゴシック"/>
          </rPr>
          <t>税</t>
        </r>
        <r>
          <rPr>
            <sz val="14"/>
            <color auto="1"/>
            <rFont val="ＭＳ Ｐゴシック"/>
          </rPr>
          <t>込み金額を記載してください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<sst xmlns="http://schemas.openxmlformats.org/spreadsheetml/2006/main" xmlns:r="http://schemas.openxmlformats.org/officeDocument/2006/relationships" count="347" uniqueCount="347">
  <si>
    <t>（※）補助上限額は、体験会等と併せて2,530千円</t>
    <rPh sb="3" eb="5">
      <t>ホジョ</t>
    </rPh>
    <rPh sb="5" eb="7">
      <t>ジョウゲン</t>
    </rPh>
    <rPh sb="7" eb="8">
      <t>ガク</t>
    </rPh>
    <rPh sb="10" eb="12">
      <t>タイケン</t>
    </rPh>
    <rPh sb="12" eb="13">
      <t>カイ</t>
    </rPh>
    <rPh sb="13" eb="14">
      <t>トウ</t>
    </rPh>
    <rPh sb="15" eb="16">
      <t>アワ</t>
    </rPh>
    <rPh sb="23" eb="25">
      <t>センエン</t>
    </rPh>
    <phoneticPr fontId="3"/>
  </si>
  <si>
    <t>※委託の場合は、委託費の内訳も記載すること。</t>
  </si>
  <si>
    <t>数量</t>
    <rPh sb="0" eb="2">
      <t>スウリョウ</t>
    </rPh>
    <phoneticPr fontId="3"/>
  </si>
  <si>
    <t>上限額</t>
    <rPh sb="0" eb="3">
      <t>ジョウゲンガク</t>
    </rPh>
    <phoneticPr fontId="3"/>
  </si>
  <si>
    <t>1.介護テクノロジー導入支援事業（直接補助事業分）</t>
    <rPh sb="2" eb="4">
      <t>カイゴ</t>
    </rPh>
    <rPh sb="10" eb="12">
      <t>ドウニュウ</t>
    </rPh>
    <rPh sb="12" eb="14">
      <t>シエン</t>
    </rPh>
    <rPh sb="14" eb="16">
      <t>ジギョウ</t>
    </rPh>
    <phoneticPr fontId="3"/>
  </si>
  <si>
    <r>
      <rPr>
        <b/>
        <sz val="14"/>
        <color auto="1"/>
        <rFont val="ＭＳ Ｐゴシック"/>
      </rPr>
      <t>備考</t>
    </r>
    <r>
      <rPr>
        <b/>
        <sz val="12"/>
        <color auto="1"/>
        <rFont val="ＭＳ Ｐゴシック"/>
      </rPr>
      <t xml:space="preserve">
（特別な事情等があれば記載）</t>
    </r>
    <rPh sb="0" eb="2">
      <t>ビコウ</t>
    </rPh>
    <rPh sb="4" eb="6">
      <t>トクベツ</t>
    </rPh>
    <rPh sb="7" eb="9">
      <t>ジジョウ</t>
    </rPh>
    <rPh sb="9" eb="10">
      <t>トウ</t>
    </rPh>
    <rPh sb="14" eb="16">
      <t>キサイ</t>
    </rPh>
    <phoneticPr fontId="3"/>
  </si>
  <si>
    <t>２　排泄介助・支援</t>
    <rPh sb="2" eb="4">
      <t>ハイセツ</t>
    </rPh>
    <rPh sb="4" eb="6">
      <t>カイジョ</t>
    </rPh>
    <rPh sb="7" eb="9">
      <t>シエン</t>
    </rPh>
    <phoneticPr fontId="3"/>
  </si>
  <si>
    <t>＜施設・事業所別の補助上限額＞
（障害者支援施設：210万円
グループホーム：150万円
その他事業所：120万円）
（Ｊ）</t>
    <rPh sb="1" eb="3">
      <t>シセツ</t>
    </rPh>
    <rPh sb="4" eb="7">
      <t>ジギョウショ</t>
    </rPh>
    <rPh sb="7" eb="8">
      <t>ベツ</t>
    </rPh>
    <rPh sb="9" eb="11">
      <t>ホジョ</t>
    </rPh>
    <rPh sb="11" eb="14">
      <t>ジョウゲンガク</t>
    </rPh>
    <rPh sb="17" eb="20">
      <t>ショウガイシャ</t>
    </rPh>
    <rPh sb="20" eb="22">
      <t>シエン</t>
    </rPh>
    <rPh sb="22" eb="24">
      <t>シセツ</t>
    </rPh>
    <rPh sb="28" eb="30">
      <t>マンエン</t>
    </rPh>
    <rPh sb="42" eb="44">
      <t>マンエン</t>
    </rPh>
    <rPh sb="47" eb="48">
      <t>タ</t>
    </rPh>
    <rPh sb="48" eb="51">
      <t>ジギョウショ</t>
    </rPh>
    <rPh sb="55" eb="57">
      <t>マンエン</t>
    </rPh>
    <phoneticPr fontId="3"/>
  </si>
  <si>
    <t>対象経費支出予定額</t>
    <rPh sb="0" eb="2">
      <t>タイショウ</t>
    </rPh>
    <rPh sb="2" eb="4">
      <t>ケイヒ</t>
    </rPh>
    <rPh sb="4" eb="6">
      <t>シシュツ</t>
    </rPh>
    <rPh sb="6" eb="8">
      <t>ヨテイ</t>
    </rPh>
    <rPh sb="8" eb="9">
      <t>ガク</t>
    </rPh>
    <phoneticPr fontId="3"/>
  </si>
  <si>
    <t>　　　　　　円</t>
    <rPh sb="6" eb="7">
      <t>エン</t>
    </rPh>
    <phoneticPr fontId="3"/>
  </si>
  <si>
    <t>移動支援</t>
    <rPh sb="0" eb="2">
      <t>イドウ</t>
    </rPh>
    <rPh sb="2" eb="4">
      <t>シエン</t>
    </rPh>
    <phoneticPr fontId="3"/>
  </si>
  <si>
    <t>施設・事業所名</t>
    <rPh sb="0" eb="2">
      <t>シセツ</t>
    </rPh>
    <rPh sb="3" eb="6">
      <t>ジギョウショ</t>
    </rPh>
    <rPh sb="6" eb="7">
      <t>メイ</t>
    </rPh>
    <phoneticPr fontId="3"/>
  </si>
  <si>
    <r>
      <t>参考情報：令和元年度から令和６年度に係るICT導入モデル事業補助実績</t>
    </r>
    <r>
      <rPr>
        <sz val="12"/>
        <color auto="1"/>
        <rFont val="ＭＳ Ｐゴシック"/>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3" eb="25">
      <t>ドウニュウ</t>
    </rPh>
    <rPh sb="28" eb="30">
      <t>ジギョウ</t>
    </rPh>
    <rPh sb="30" eb="32">
      <t>ホジョ</t>
    </rPh>
    <rPh sb="32" eb="34">
      <t>ジッセキ</t>
    </rPh>
    <rPh sb="35" eb="38">
      <t>フクスウカイ</t>
    </rPh>
    <rPh sb="38" eb="40">
      <t>ホジョ</t>
    </rPh>
    <rPh sb="41" eb="42">
      <t>ウ</t>
    </rPh>
    <rPh sb="46" eb="48">
      <t>バアイ</t>
    </rPh>
    <rPh sb="49" eb="51">
      <t>ホジョ</t>
    </rPh>
    <rPh sb="51" eb="53">
      <t>ネンド</t>
    </rPh>
    <rPh sb="54" eb="56">
      <t>チョッキン</t>
    </rPh>
    <rPh sb="57" eb="59">
      <t>センタク</t>
    </rPh>
    <phoneticPr fontId="3"/>
  </si>
  <si>
    <t>（別紙２－１－１）</t>
    <rPh sb="1" eb="3">
      <t>ベッシ</t>
    </rPh>
    <phoneticPr fontId="3"/>
  </si>
  <si>
    <t>担当課室名</t>
    <rPh sb="0" eb="2">
      <t>タントウ</t>
    </rPh>
    <rPh sb="2" eb="4">
      <t>カシツ</t>
    </rPh>
    <rPh sb="4" eb="5">
      <t>メイ</t>
    </rPh>
    <phoneticPr fontId="3"/>
  </si>
  <si>
    <t>連絡先（電話番号）</t>
    <rPh sb="0" eb="3">
      <t>レンラクサキ</t>
    </rPh>
    <rPh sb="4" eb="6">
      <t>デンワ</t>
    </rPh>
    <rPh sb="6" eb="8">
      <t>バンゴウ</t>
    </rPh>
    <phoneticPr fontId="3"/>
  </si>
  <si>
    <t>（２）ICTの導入支援事業</t>
  </si>
  <si>
    <t>　　ICT導入を希望する障害福祉サービス事業者等を対象にICT導入に伴う研修会を開催する。</t>
  </si>
  <si>
    <t>自治体名：</t>
    <rPh sb="0" eb="3">
      <t>ジチタイ</t>
    </rPh>
    <rPh sb="3" eb="4">
      <t>メイ</t>
    </rPh>
    <phoneticPr fontId="3"/>
  </si>
  <si>
    <t>．申請情報</t>
    <rPh sb="1" eb="3">
      <t>シンセイ</t>
    </rPh>
    <rPh sb="3" eb="5">
      <t>ジョウホウ</t>
    </rPh>
    <phoneticPr fontId="3"/>
  </si>
  <si>
    <t>初期設定に要する費用
（Ｄ）</t>
    <rPh sb="0" eb="2">
      <t>ショキ</t>
    </rPh>
    <rPh sb="2" eb="4">
      <t>セッテイ</t>
    </rPh>
    <rPh sb="5" eb="6">
      <t>ヨウ</t>
    </rPh>
    <rPh sb="8" eb="10">
      <t>ヒヨウ</t>
    </rPh>
    <phoneticPr fontId="3"/>
  </si>
  <si>
    <t>（注２）</t>
    <rPh sb="1" eb="2">
      <t>チュウ</t>
    </rPh>
    <phoneticPr fontId="3"/>
  </si>
  <si>
    <t>メールアドレス</t>
  </si>
  <si>
    <t>グループホーム</t>
  </si>
  <si>
    <t>　</t>
  </si>
  <si>
    <t>担当者氏名</t>
    <rPh sb="0" eb="3">
      <t>タントウシャ</t>
    </rPh>
    <rPh sb="3" eb="5">
      <t>シメイ</t>
    </rPh>
    <phoneticPr fontId="3"/>
  </si>
  <si>
    <t>ＡＩカメラ等（防犯、虐待防止、事故防止など、利用者の安心安全のために活用するカメラ）</t>
    <rPh sb="5" eb="6">
      <t>トウ</t>
    </rPh>
    <rPh sb="7" eb="9">
      <t>ボウハン</t>
    </rPh>
    <rPh sb="10" eb="12">
      <t>ギャクタイ</t>
    </rPh>
    <rPh sb="12" eb="14">
      <t>ボウシ</t>
    </rPh>
    <rPh sb="15" eb="17">
      <t>ジコ</t>
    </rPh>
    <rPh sb="17" eb="19">
      <t>ボウシ</t>
    </rPh>
    <rPh sb="22" eb="25">
      <t>リヨウシャ</t>
    </rPh>
    <rPh sb="26" eb="28">
      <t>アンシン</t>
    </rPh>
    <rPh sb="28" eb="30">
      <t>アンゼン</t>
    </rPh>
    <rPh sb="34" eb="36">
      <t>カツヨウ</t>
    </rPh>
    <phoneticPr fontId="3"/>
  </si>
  <si>
    <t>（別紙２－１－２（５））</t>
    <rPh sb="1" eb="3">
      <t>ベッシ</t>
    </rPh>
    <phoneticPr fontId="3"/>
  </si>
  <si>
    <t>国庫補助
基本額</t>
    <rPh sb="0" eb="1">
      <t>クニ</t>
    </rPh>
    <rPh sb="1" eb="2">
      <t>コ</t>
    </rPh>
    <rPh sb="2" eb="3">
      <t>ホ</t>
    </rPh>
    <rPh sb="3" eb="4">
      <t>スケ</t>
    </rPh>
    <rPh sb="5" eb="6">
      <t>モト</t>
    </rPh>
    <rPh sb="6" eb="7">
      <t>ホン</t>
    </rPh>
    <rPh sb="7" eb="8">
      <t>ガク</t>
    </rPh>
    <phoneticPr fontId="3"/>
  </si>
  <si>
    <t>　　  機器名：</t>
    <rPh sb="4" eb="7">
      <t>キキメイ</t>
    </rPh>
    <phoneticPr fontId="3"/>
  </si>
  <si>
    <t>１台当たりの上限額
（30万円又は100万円以内）
（Ｆ）</t>
    <rPh sb="1" eb="2">
      <t>ダイ</t>
    </rPh>
    <rPh sb="2" eb="3">
      <t>ア</t>
    </rPh>
    <rPh sb="6" eb="8">
      <t>ジョウゲン</t>
    </rPh>
    <rPh sb="8" eb="9">
      <t>ガク</t>
    </rPh>
    <rPh sb="13" eb="15">
      <t>マンエン</t>
    </rPh>
    <rPh sb="15" eb="16">
      <t>マタ</t>
    </rPh>
    <rPh sb="20" eb="22">
      <t>マンエン</t>
    </rPh>
    <rPh sb="22" eb="24">
      <t>イナイ</t>
    </rPh>
    <phoneticPr fontId="3"/>
  </si>
  <si>
    <t>重度障害者等包括支援</t>
  </si>
  <si>
    <t>国庫補助
所要額</t>
    <rPh sb="0" eb="2">
      <t>コッコ</t>
    </rPh>
    <rPh sb="2" eb="4">
      <t>ホジョ</t>
    </rPh>
    <rPh sb="5" eb="8">
      <t>ショヨウガク</t>
    </rPh>
    <phoneticPr fontId="3"/>
  </si>
  <si>
    <t>（１）介護ロボット等の導入支援事業</t>
    <rPh sb="3" eb="5">
      <t>カイゴ</t>
    </rPh>
    <rPh sb="9" eb="10">
      <t>トウ</t>
    </rPh>
    <rPh sb="11" eb="13">
      <t>ドウニュウ</t>
    </rPh>
    <rPh sb="13" eb="15">
      <t>シエン</t>
    </rPh>
    <rPh sb="15" eb="17">
      <t>ジギョウ</t>
    </rPh>
    <phoneticPr fontId="3"/>
  </si>
  <si>
    <t>（３）介護テクノロジーのパッケージ型導入支援事業</t>
  </si>
  <si>
    <t>【介護ロボット等】</t>
    <rPh sb="1" eb="3">
      <t>カイゴ</t>
    </rPh>
    <rPh sb="7" eb="8">
      <t>トウ</t>
    </rPh>
    <phoneticPr fontId="3"/>
  </si>
  <si>
    <t>スマートフォン</t>
  </si>
  <si>
    <t>（直接補助＋間接補助）
国庫補助基本額</t>
    <rPh sb="12" eb="14">
      <t>コッコ</t>
    </rPh>
    <rPh sb="14" eb="16">
      <t>ホジョ</t>
    </rPh>
    <rPh sb="16" eb="19">
      <t>キホンガク</t>
    </rPh>
    <phoneticPr fontId="3"/>
  </si>
  <si>
    <t>　①　前記（４）に係る現在（パッケージ型による機器導入前）の業務時間内訳</t>
    <rPh sb="3" eb="5">
      <t>ゼンキ</t>
    </rPh>
    <rPh sb="9" eb="10">
      <t>カカ</t>
    </rPh>
    <rPh sb="11" eb="13">
      <t>ゲンザイ</t>
    </rPh>
    <rPh sb="19" eb="20">
      <t>ガタ</t>
    </rPh>
    <rPh sb="23" eb="25">
      <t>キキ</t>
    </rPh>
    <rPh sb="25" eb="28">
      <t>ドウニュウマエ</t>
    </rPh>
    <rPh sb="30" eb="32">
      <t>ギョウム</t>
    </rPh>
    <rPh sb="32" eb="34">
      <t>ジカン</t>
    </rPh>
    <rPh sb="34" eb="36">
      <t>ウチワケ</t>
    </rPh>
    <phoneticPr fontId="3"/>
  </si>
  <si>
    <t>国庫補助基本額（単位：円）
（補助上限額：2,530千円）</t>
    <rPh sb="0" eb="2">
      <t>コッコ</t>
    </rPh>
    <rPh sb="2" eb="4">
      <t>ホジョ</t>
    </rPh>
    <rPh sb="4" eb="6">
      <t>キホン</t>
    </rPh>
    <rPh sb="6" eb="7">
      <t>ガク</t>
    </rPh>
    <phoneticPr fontId="3"/>
  </si>
  <si>
    <t>国庫補助基本計(L)</t>
    <rPh sb="0" eb="2">
      <t>コッコ</t>
    </rPh>
    <rPh sb="2" eb="4">
      <t>ホジョ</t>
    </rPh>
    <rPh sb="4" eb="6">
      <t>キホン</t>
    </rPh>
    <rPh sb="6" eb="7">
      <t>ケイ</t>
    </rPh>
    <phoneticPr fontId="3"/>
  </si>
  <si>
    <t>（※その他を選択した場合に記入　　　　）</t>
  </si>
  <si>
    <t>（直接補助＋間接補助）
国庫補助所要額</t>
    <rPh sb="12" eb="14">
      <t>コッコ</t>
    </rPh>
    <rPh sb="14" eb="16">
      <t>ホジョ</t>
    </rPh>
    <rPh sb="16" eb="19">
      <t>ショヨウガク</t>
    </rPh>
    <phoneticPr fontId="3"/>
  </si>
  <si>
    <t>（４）都道府県等が行う介護ロボット等導入促進のための事業</t>
  </si>
  <si>
    <t>令和７年度（令和６年度からの繰越分）障害福祉分野の介護テクノロジー導入支援事業　事業計画書（総括表）</t>
  </si>
  <si>
    <t>通信環境整備費用（合計）</t>
    <rPh sb="0" eb="2">
      <t>ツウシン</t>
    </rPh>
    <rPh sb="2" eb="4">
      <t>カンキョウ</t>
    </rPh>
    <rPh sb="4" eb="6">
      <t>セイビ</t>
    </rPh>
    <rPh sb="6" eb="8">
      <t>ヒヨウ</t>
    </rPh>
    <rPh sb="9" eb="11">
      <t>ゴウケイ</t>
    </rPh>
    <phoneticPr fontId="3"/>
  </si>
  <si>
    <t>　介護ロボット等の導入によって得られた生産性向上による業務効率化及び職員の業務負担軽減により超過勤務手当等の経費に金銭的剰余が出た場合
　には、当該費用を利用者が受ける障害福祉サービスの質の向上や職員の賃金改善に資する取組に適切に使用するとともに、その旨を職員等に周知する。</t>
    <rPh sb="1" eb="3">
      <t>カイゴ</t>
    </rPh>
    <rPh sb="7" eb="8">
      <t>トウ</t>
    </rPh>
    <rPh sb="9" eb="11">
      <t>ドウニュウ</t>
    </rPh>
    <rPh sb="15" eb="16">
      <t>エ</t>
    </rPh>
    <rPh sb="19" eb="22">
      <t>セイサンセイ</t>
    </rPh>
    <rPh sb="22" eb="24">
      <t>コウジョウ</t>
    </rPh>
    <rPh sb="27" eb="29">
      <t>ギョウム</t>
    </rPh>
    <rPh sb="29" eb="31">
      <t>コウリツ</t>
    </rPh>
    <rPh sb="31" eb="32">
      <t>カ</t>
    </rPh>
    <rPh sb="32" eb="33">
      <t>オヨ</t>
    </rPh>
    <rPh sb="34" eb="36">
      <t>ショクイン</t>
    </rPh>
    <rPh sb="50" eb="52">
      <t>テアテ</t>
    </rPh>
    <rPh sb="54" eb="56">
      <t>ケイヒ</t>
    </rPh>
    <rPh sb="77" eb="80">
      <t>リヨウシャ</t>
    </rPh>
    <rPh sb="81" eb="82">
      <t>ウ</t>
    </rPh>
    <rPh sb="84" eb="86">
      <t>ショウガイ</t>
    </rPh>
    <rPh sb="86" eb="88">
      <t>フクシ</t>
    </rPh>
    <rPh sb="126" eb="127">
      <t>ムネ</t>
    </rPh>
    <rPh sb="128" eb="130">
      <t>ショクイン</t>
    </rPh>
    <rPh sb="130" eb="131">
      <t>トウ</t>
    </rPh>
    <rPh sb="132" eb="134">
      <t>シュウチ</t>
    </rPh>
    <phoneticPr fontId="3"/>
  </si>
  <si>
    <t>導入機器名</t>
    <rPh sb="0" eb="2">
      <t>ドウニュウ</t>
    </rPh>
    <rPh sb="2" eb="4">
      <t>キキ</t>
    </rPh>
    <rPh sb="4" eb="5">
      <t>メイ</t>
    </rPh>
    <phoneticPr fontId="3"/>
  </si>
  <si>
    <t>（５）都道府県等が行うICT導入のための研修事業</t>
  </si>
  <si>
    <t>３　請求業務・勤怠管理・給与業務等</t>
    <rPh sb="2" eb="4">
      <t>セイキュウ</t>
    </rPh>
    <rPh sb="4" eb="6">
      <t>ギョウム</t>
    </rPh>
    <rPh sb="7" eb="9">
      <t>キンタイ</t>
    </rPh>
    <rPh sb="9" eb="11">
      <t>カンリ</t>
    </rPh>
    <rPh sb="12" eb="14">
      <t>キュウヨ</t>
    </rPh>
    <rPh sb="14" eb="17">
      <t>ギョウムトウ</t>
    </rPh>
    <phoneticPr fontId="3"/>
  </si>
  <si>
    <t>業務の統合化に係る取組（勤怠管理、シフト表作成、人事・給与業務など）</t>
    <rPh sb="0" eb="2">
      <t>ギョウム</t>
    </rPh>
    <phoneticPr fontId="3"/>
  </si>
  <si>
    <t>導入台数
（Ｃ）</t>
    <rPh sb="0" eb="2">
      <t>ドウニュウ</t>
    </rPh>
    <rPh sb="2" eb="4">
      <t>ダイスウ</t>
    </rPh>
    <phoneticPr fontId="3"/>
  </si>
  <si>
    <t>実施（予定）事業所数</t>
    <rPh sb="0" eb="2">
      <t>ジッシ</t>
    </rPh>
    <rPh sb="3" eb="5">
      <t>ヨテイ</t>
    </rPh>
    <rPh sb="6" eb="9">
      <t>ジギョウショ</t>
    </rPh>
    <rPh sb="9" eb="10">
      <t>スウ</t>
    </rPh>
    <phoneticPr fontId="3"/>
  </si>
  <si>
    <t>合　計</t>
    <rPh sb="0" eb="1">
      <t>ゴウ</t>
    </rPh>
    <rPh sb="2" eb="3">
      <t>ケイ</t>
    </rPh>
    <phoneticPr fontId="3"/>
  </si>
  <si>
    <t>障害者支援施設</t>
    <rPh sb="0" eb="7">
      <t>ショウガイシャシエンシセツ</t>
    </rPh>
    <phoneticPr fontId="3"/>
  </si>
  <si>
    <t>円</t>
    <rPh sb="0" eb="1">
      <t>エン</t>
    </rPh>
    <phoneticPr fontId="3"/>
  </si>
  <si>
    <t>補助予定事業所数</t>
    <rPh sb="0" eb="2">
      <t>ホジョ</t>
    </rPh>
    <rPh sb="2" eb="4">
      <t>ヨテイ</t>
    </rPh>
    <rPh sb="4" eb="7">
      <t>ジギョウショ</t>
    </rPh>
    <rPh sb="7" eb="8">
      <t>スウ</t>
    </rPh>
    <phoneticPr fontId="3"/>
  </si>
  <si>
    <t xml:space="preserve"> 　　　　　　円</t>
    <rPh sb="7" eb="8">
      <t>エン</t>
    </rPh>
    <phoneticPr fontId="3"/>
  </si>
  <si>
    <t>１台当たりの金額の選定額
（ＥとＦを比較し少ない方）
（Ｇ）</t>
    <rPh sb="1" eb="2">
      <t>ダイ</t>
    </rPh>
    <rPh sb="2" eb="3">
      <t>ア</t>
    </rPh>
    <rPh sb="6" eb="8">
      <t>キンガク</t>
    </rPh>
    <rPh sb="9" eb="11">
      <t>センテイ</t>
    </rPh>
    <rPh sb="11" eb="12">
      <t>ガク</t>
    </rPh>
    <rPh sb="18" eb="20">
      <t>ヒカク</t>
    </rPh>
    <rPh sb="21" eb="22">
      <t>スク</t>
    </rPh>
    <rPh sb="24" eb="25">
      <t>ホウ</t>
    </rPh>
    <phoneticPr fontId="3"/>
  </si>
  <si>
    <t>見守り機器の導入に伴う通信環境整備に係る経費（積算内訳）</t>
    <rPh sb="0" eb="2">
      <t>ミマモ</t>
    </rPh>
    <rPh sb="20" eb="22">
      <t>ケイヒ</t>
    </rPh>
    <rPh sb="23" eb="25">
      <t>セキサン</t>
    </rPh>
    <rPh sb="25" eb="27">
      <t>ウチワケ</t>
    </rPh>
    <phoneticPr fontId="3"/>
  </si>
  <si>
    <t>2.介護テクノロジー導入支援事業（間接補助事業分）</t>
    <rPh sb="2" eb="4">
      <t>カイゴ</t>
    </rPh>
    <rPh sb="10" eb="12">
      <t>ドウニュウ</t>
    </rPh>
    <rPh sb="12" eb="14">
      <t>シエン</t>
    </rPh>
    <rPh sb="14" eb="16">
      <t>ジギョウ</t>
    </rPh>
    <phoneticPr fontId="3"/>
  </si>
  <si>
    <t>D. 1件当たりの
平均処理時間（分）</t>
  </si>
  <si>
    <t>居宅介護</t>
    <rPh sb="0" eb="2">
      <t>キョタク</t>
    </rPh>
    <rPh sb="2" eb="4">
      <t>カイゴ</t>
    </rPh>
    <phoneticPr fontId="3"/>
  </si>
  <si>
    <t>選定額合計×３／４</t>
    <rPh sb="0" eb="2">
      <t>センテイ</t>
    </rPh>
    <rPh sb="2" eb="3">
      <t>ガク</t>
    </rPh>
    <rPh sb="3" eb="5">
      <t>ゴウケイ</t>
    </rPh>
    <phoneticPr fontId="3"/>
  </si>
  <si>
    <t>都道府県・指定都市・中核市　補助額</t>
    <rPh sb="0" eb="4">
      <t>トドウフケン</t>
    </rPh>
    <rPh sb="5" eb="7">
      <t>シテイ</t>
    </rPh>
    <rPh sb="7" eb="9">
      <t>トシ</t>
    </rPh>
    <rPh sb="10" eb="13">
      <t>チュウカクシ</t>
    </rPh>
    <rPh sb="14" eb="17">
      <t>ホジョガク</t>
    </rPh>
    <phoneticPr fontId="3"/>
  </si>
  <si>
    <t>見守り・コミュニケーション</t>
    <rPh sb="0" eb="2">
      <t>ミマモ</t>
    </rPh>
    <phoneticPr fontId="3"/>
  </si>
  <si>
    <t>１台当たりの導入経費
（Ｅ＝Ｂ＋Ｄ／Ｃ）</t>
    <rPh sb="1" eb="2">
      <t>ダイ</t>
    </rPh>
    <rPh sb="2" eb="3">
      <t>ア</t>
    </rPh>
    <rPh sb="6" eb="8">
      <t>ドウニュウ</t>
    </rPh>
    <rPh sb="8" eb="10">
      <t>ケイヒ</t>
    </rPh>
    <phoneticPr fontId="3"/>
  </si>
  <si>
    <t>【申請に当たっての確認事項】　※記載内容を確認し、チェックすること。</t>
    <rPh sb="1" eb="3">
      <t>シンセイ</t>
    </rPh>
    <rPh sb="4" eb="5">
      <t>ア</t>
    </rPh>
    <rPh sb="9" eb="11">
      <t>カクニン</t>
    </rPh>
    <rPh sb="11" eb="13">
      <t>ジコウ</t>
    </rPh>
    <rPh sb="16" eb="18">
      <t>キサイ</t>
    </rPh>
    <rPh sb="18" eb="20">
      <t>ナイヨウ</t>
    </rPh>
    <rPh sb="21" eb="23">
      <t>カクニン</t>
    </rPh>
    <phoneticPr fontId="3"/>
  </si>
  <si>
    <r>
      <rPr>
        <sz val="12"/>
        <color auto="1"/>
        <rFont val="ＭＳ Ｐゴシック"/>
      </rPr>
      <t>ソフトウェア（事業所での業務を支援するソフトウェア</t>
    </r>
    <r>
      <rPr>
        <sz val="11"/>
        <color auto="1"/>
        <rFont val="ＭＳ Ｐゴシック"/>
      </rPr>
      <t>（記録業務、情報共有業務、請求業務）で、各種業務を一気通貫で行うことが可能なものに限る。）</t>
    </r>
    <rPh sb="7" eb="10">
      <t>ジギョウショ</t>
    </rPh>
    <rPh sb="12" eb="14">
      <t>ギョウム</t>
    </rPh>
    <rPh sb="15" eb="17">
      <t>シエン</t>
    </rPh>
    <rPh sb="26" eb="28">
      <t>キロク</t>
    </rPh>
    <rPh sb="28" eb="30">
      <t>ギョウム</t>
    </rPh>
    <rPh sb="31" eb="33">
      <t>ジョウホウ</t>
    </rPh>
    <rPh sb="33" eb="35">
      <t>キョウユウ</t>
    </rPh>
    <rPh sb="35" eb="37">
      <t>ギョウム</t>
    </rPh>
    <rPh sb="38" eb="40">
      <t>セイキュウ</t>
    </rPh>
    <rPh sb="40" eb="42">
      <t>ギョウム</t>
    </rPh>
    <rPh sb="45" eb="47">
      <t>カクシュ</t>
    </rPh>
    <rPh sb="47" eb="49">
      <t>ギョウム</t>
    </rPh>
    <rPh sb="50" eb="52">
      <t>イッキ</t>
    </rPh>
    <rPh sb="52" eb="54">
      <t>ツウカン</t>
    </rPh>
    <rPh sb="55" eb="56">
      <t>オコナ</t>
    </rPh>
    <rPh sb="60" eb="62">
      <t>カノウ</t>
    </rPh>
    <rPh sb="66" eb="67">
      <t>カギ</t>
    </rPh>
    <phoneticPr fontId="3"/>
  </si>
  <si>
    <t>介護ロボット等の種別
（Ａ）</t>
    <rPh sb="0" eb="2">
      <t>カイゴ</t>
    </rPh>
    <rPh sb="6" eb="7">
      <t>トウ</t>
    </rPh>
    <rPh sb="8" eb="10">
      <t>シュベツ</t>
    </rPh>
    <phoneticPr fontId="3"/>
  </si>
  <si>
    <t>事業所</t>
    <rPh sb="0" eb="3">
      <t>ジギョウショ</t>
    </rPh>
    <phoneticPr fontId="3"/>
  </si>
  <si>
    <t>業務内容</t>
    <rPh sb="0" eb="2">
      <t>ギョウム</t>
    </rPh>
    <rPh sb="2" eb="4">
      <t>ナイヨウ</t>
    </rPh>
    <phoneticPr fontId="3"/>
  </si>
  <si>
    <t>人時間
E（A×C×D）</t>
  </si>
  <si>
    <t>試用の機会を提供する機器の種別</t>
    <rPh sb="3" eb="5">
      <t>キカイ</t>
    </rPh>
    <rPh sb="6" eb="8">
      <t>テイキョウ</t>
    </rPh>
    <phoneticPr fontId="3"/>
  </si>
  <si>
    <t>別紙２－１－２（１）</t>
    <rPh sb="0" eb="2">
      <t>ベッシ</t>
    </rPh>
    <phoneticPr fontId="3"/>
  </si>
  <si>
    <t>※優先順位は、必ず付けること。</t>
    <rPh sb="1" eb="3">
      <t>ユウセン</t>
    </rPh>
    <rPh sb="3" eb="5">
      <t>ジュンイ</t>
    </rPh>
    <rPh sb="7" eb="8">
      <t>カナラ</t>
    </rPh>
    <rPh sb="9" eb="10">
      <t>ツ</t>
    </rPh>
    <phoneticPr fontId="42"/>
  </si>
  <si>
    <t>選定額合計×３／４（C)</t>
    <rPh sb="0" eb="2">
      <t>センテイ</t>
    </rPh>
    <rPh sb="2" eb="3">
      <t>ガク</t>
    </rPh>
    <rPh sb="3" eb="5">
      <t>ゴウケイ</t>
    </rPh>
    <phoneticPr fontId="3"/>
  </si>
  <si>
    <t>＜施設・事業所単位＞
国庫補助基本額
（K）</t>
    <rPh sb="1" eb="3">
      <t>シセツ</t>
    </rPh>
    <rPh sb="4" eb="7">
      <t>ジギョウショ</t>
    </rPh>
    <rPh sb="7" eb="9">
      <t>タンイ</t>
    </rPh>
    <rPh sb="11" eb="13">
      <t>コッコ</t>
    </rPh>
    <rPh sb="13" eb="15">
      <t>ホジョ</t>
    </rPh>
    <rPh sb="15" eb="17">
      <t>キホン</t>
    </rPh>
    <rPh sb="17" eb="18">
      <t>ガク</t>
    </rPh>
    <phoneticPr fontId="3"/>
  </si>
  <si>
    <t>（単位：円）</t>
    <rPh sb="1" eb="3">
      <t>タンイ</t>
    </rPh>
    <rPh sb="4" eb="5">
      <t>エン</t>
    </rPh>
    <phoneticPr fontId="3"/>
  </si>
  <si>
    <t>　　（注２）「D」欄は、実際に都道府県・指定都市・中核市が施設・事業所に対して補助する金額を記載すること。</t>
    <rPh sb="3" eb="4">
      <t>チュウ</t>
    </rPh>
    <rPh sb="12" eb="14">
      <t>ジッサイ</t>
    </rPh>
    <rPh sb="15" eb="19">
      <t>トドウフケン</t>
    </rPh>
    <rPh sb="20" eb="22">
      <t>シテイ</t>
    </rPh>
    <rPh sb="22" eb="24">
      <t>トシ</t>
    </rPh>
    <rPh sb="25" eb="28">
      <t>チュウカクシ</t>
    </rPh>
    <rPh sb="29" eb="31">
      <t>シセツ</t>
    </rPh>
    <rPh sb="32" eb="35">
      <t>ジギョウショ</t>
    </rPh>
    <rPh sb="36" eb="37">
      <t>タイ</t>
    </rPh>
    <rPh sb="39" eb="41">
      <t>ホジョ</t>
    </rPh>
    <rPh sb="43" eb="45">
      <t>キンガク</t>
    </rPh>
    <rPh sb="46" eb="48">
      <t>キサイ</t>
    </rPh>
    <phoneticPr fontId="3"/>
  </si>
  <si>
    <t>自治体名</t>
    <rPh sb="0" eb="3">
      <t>ジチタイ</t>
    </rPh>
    <rPh sb="3" eb="4">
      <t>メイ</t>
    </rPh>
    <phoneticPr fontId="3"/>
  </si>
  <si>
    <t>優先順位</t>
    <rPh sb="0" eb="2">
      <t>ユウセン</t>
    </rPh>
    <rPh sb="2" eb="4">
      <t>ジュンイ</t>
    </rPh>
    <phoneticPr fontId="3"/>
  </si>
  <si>
    <t>施設・事業所種別</t>
    <rPh sb="0" eb="2">
      <t>シセツ</t>
    </rPh>
    <rPh sb="3" eb="6">
      <t>ジギョウショ</t>
    </rPh>
    <rPh sb="6" eb="8">
      <t>シュベツ</t>
    </rPh>
    <phoneticPr fontId="3"/>
  </si>
  <si>
    <t>パソコン</t>
  </si>
  <si>
    <t>障害児入所施設</t>
  </si>
  <si>
    <t>法人名</t>
    <rPh sb="0" eb="2">
      <t>ホウジン</t>
    </rPh>
    <rPh sb="2" eb="3">
      <t>メイ</t>
    </rPh>
    <phoneticPr fontId="3"/>
  </si>
  <si>
    <t>　②　ICT機器等導入後の前記（５）に係る想定業務時間内訳</t>
    <rPh sb="6" eb="8">
      <t>キキ</t>
    </rPh>
    <rPh sb="8" eb="9">
      <t>トウ</t>
    </rPh>
    <rPh sb="9" eb="12">
      <t>ドウニュウゴ</t>
    </rPh>
    <rPh sb="13" eb="15">
      <t>ゼンキ</t>
    </rPh>
    <rPh sb="19" eb="20">
      <t>カカ</t>
    </rPh>
    <rPh sb="21" eb="23">
      <t>ソウテイ</t>
    </rPh>
    <rPh sb="23" eb="25">
      <t>ギョウム</t>
    </rPh>
    <rPh sb="25" eb="27">
      <t>ジカン</t>
    </rPh>
    <rPh sb="27" eb="29">
      <t>ウチワケ</t>
    </rPh>
    <phoneticPr fontId="3"/>
  </si>
  <si>
    <t>「導入機器名」には、補助対象となるロボット機器を記載。それ以外の付属品等は本体機器に含めて記載すること。</t>
  </si>
  <si>
    <t>法人名＋施設・事業所名</t>
    <rPh sb="0" eb="2">
      <t>ホウジン</t>
    </rPh>
    <rPh sb="2" eb="3">
      <t>メイ</t>
    </rPh>
    <rPh sb="4" eb="6">
      <t>シセツ</t>
    </rPh>
    <rPh sb="7" eb="10">
      <t>ジギョウショ</t>
    </rPh>
    <rPh sb="10" eb="11">
      <t>メイ</t>
    </rPh>
    <phoneticPr fontId="3"/>
  </si>
  <si>
    <t>（１）介護テクノロジーのパッケージ型の導入について、介護ロボット等とＩＣＴ機器の組み合わせを選択</t>
    <rPh sb="3" eb="5">
      <t>カイゴ</t>
    </rPh>
    <rPh sb="17" eb="18">
      <t>ガタ</t>
    </rPh>
    <rPh sb="19" eb="21">
      <t>ドウニュウ</t>
    </rPh>
    <rPh sb="26" eb="28">
      <t>カイゴ</t>
    </rPh>
    <rPh sb="32" eb="33">
      <t>トウ</t>
    </rPh>
    <rPh sb="37" eb="39">
      <t>キキ</t>
    </rPh>
    <rPh sb="40" eb="41">
      <t>ク</t>
    </rPh>
    <rPh sb="42" eb="43">
      <t>ア</t>
    </rPh>
    <rPh sb="46" eb="48">
      <t>センタク</t>
    </rPh>
    <phoneticPr fontId="3"/>
  </si>
  <si>
    <t>１台当たりの
機器購入価格
（Ｂ）</t>
    <rPh sb="1" eb="2">
      <t>ダイ</t>
    </rPh>
    <rPh sb="2" eb="3">
      <t>ア</t>
    </rPh>
    <rPh sb="7" eb="9">
      <t>キキ</t>
    </rPh>
    <rPh sb="9" eb="11">
      <t>コウニュウ</t>
    </rPh>
    <rPh sb="11" eb="13">
      <t>カカク</t>
    </rPh>
    <phoneticPr fontId="3"/>
  </si>
  <si>
    <t>「E」欄は、「A」欄で「見守り・コミュニケーション」を選択した場合にのみ記載すること。</t>
    <rPh sb="3" eb="4">
      <t>ラン</t>
    </rPh>
    <rPh sb="9" eb="10">
      <t>ラン</t>
    </rPh>
    <rPh sb="36" eb="38">
      <t>キサイ</t>
    </rPh>
    <phoneticPr fontId="3"/>
  </si>
  <si>
    <t>令和７年度（令和６年度からの繰越分）障害福祉分野の介護テクノロジー導入支援事業（介護ロボット等導入支援）　事業計画書　総表　（直接補助分）　</t>
  </si>
  <si>
    <t>所要額
（Ｈ＝Ｃ×Ｇ）</t>
    <rPh sb="0" eb="3">
      <t>ショヨウガク</t>
    </rPh>
    <phoneticPr fontId="3"/>
  </si>
  <si>
    <t>＜施設・事業所単位＞
対象経費の支出予定額
（Ｉ）</t>
    <rPh sb="1" eb="3">
      <t>シセツ</t>
    </rPh>
    <rPh sb="4" eb="6">
      <t>ジギョウ</t>
    </rPh>
    <rPh sb="6" eb="7">
      <t>ショ</t>
    </rPh>
    <rPh sb="7" eb="9">
      <t>タンイ</t>
    </rPh>
    <rPh sb="11" eb="13">
      <t>タイショウ</t>
    </rPh>
    <rPh sb="13" eb="15">
      <t>ケイヒ</t>
    </rPh>
    <rPh sb="16" eb="18">
      <t>シシュツ</t>
    </rPh>
    <rPh sb="18" eb="20">
      <t>ヨテイ</t>
    </rPh>
    <rPh sb="20" eb="21">
      <t>ガク</t>
    </rPh>
    <phoneticPr fontId="3"/>
  </si>
  <si>
    <t>　ICT機器等導入によって得られた生産性向上による業務効率化及び職員の業務負担軽減により超過勤務手当等の経費に金銭的剰余が出た場合には、
 当該費用を利用者が受ける障害福祉サービスの質の向上や職員の賃金改善に資する取組に適切に使用するとともに、その旨を職員等に周知する。</t>
  </si>
  <si>
    <t>重度訪問介護</t>
  </si>
  <si>
    <t>短期入所</t>
  </si>
  <si>
    <t>合計</t>
  </si>
  <si>
    <t>国庫補助所要額( M = L×１/２)</t>
    <rPh sb="0" eb="2">
      <t>コッコ</t>
    </rPh>
    <rPh sb="2" eb="4">
      <t>ホジョ</t>
    </rPh>
    <rPh sb="4" eb="6">
      <t>ショヨウ</t>
    </rPh>
    <rPh sb="6" eb="7">
      <t>ガク</t>
    </rPh>
    <phoneticPr fontId="3"/>
  </si>
  <si>
    <t>（注１）</t>
    <rPh sb="1" eb="2">
      <t>チュウ</t>
    </rPh>
    <phoneticPr fontId="3"/>
  </si>
  <si>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69" eb="71">
      <t>センタク</t>
    </rPh>
    <phoneticPr fontId="3"/>
  </si>
  <si>
    <t>介護ロボット等に係る内容</t>
    <rPh sb="0" eb="2">
      <t>カイゴ</t>
    </rPh>
    <rPh sb="6" eb="7">
      <t>トウ</t>
    </rPh>
    <rPh sb="8" eb="9">
      <t>カカ</t>
    </rPh>
    <rPh sb="10" eb="12">
      <t>ナイヨウ</t>
    </rPh>
    <phoneticPr fontId="3"/>
  </si>
  <si>
    <t>（注３）</t>
    <rPh sb="1" eb="2">
      <t>チュウ</t>
    </rPh>
    <phoneticPr fontId="3"/>
  </si>
  <si>
    <t>機器をリース等により導入する場合、年度末までのリース等に要する料金を「Ｂ」欄に記載すること。</t>
    <rPh sb="0" eb="2">
      <t>キキ</t>
    </rPh>
    <rPh sb="6" eb="7">
      <t>トウ</t>
    </rPh>
    <rPh sb="10" eb="12">
      <t>ドウニュウ</t>
    </rPh>
    <rPh sb="14" eb="16">
      <t>バアイ</t>
    </rPh>
    <rPh sb="17" eb="19">
      <t>ネンド</t>
    </rPh>
    <rPh sb="19" eb="20">
      <t>マツ</t>
    </rPh>
    <rPh sb="26" eb="27">
      <t>トウ</t>
    </rPh>
    <rPh sb="28" eb="29">
      <t>ヨウ</t>
    </rPh>
    <rPh sb="31" eb="33">
      <t>リョウキン</t>
    </rPh>
    <rPh sb="37" eb="38">
      <t>ラン</t>
    </rPh>
    <rPh sb="39" eb="41">
      <t>キサイ</t>
    </rPh>
    <phoneticPr fontId="3"/>
  </si>
  <si>
    <t>（注４）</t>
    <rPh sb="1" eb="2">
      <t>チュウ</t>
    </rPh>
    <phoneticPr fontId="3"/>
  </si>
  <si>
    <t>行や列の結合や、自動計算の関数の変更等は行わないこと。</t>
    <rPh sb="2" eb="4">
      <t>ジドウ</t>
    </rPh>
    <rPh sb="4" eb="6">
      <t>ケイサン</t>
    </rPh>
    <rPh sb="7" eb="9">
      <t>カンスウ</t>
    </rPh>
    <rPh sb="10" eb="12">
      <t>ヘンコウ</t>
    </rPh>
    <rPh sb="12" eb="13">
      <t>トウ</t>
    </rPh>
    <rPh sb="14" eb="15">
      <t>オコナ</t>
    </rPh>
    <phoneticPr fontId="3"/>
  </si>
  <si>
    <t>国庫補助所要額( Ｍ =Ｌ×１/２)</t>
    <rPh sb="0" eb="2">
      <t>コッコ</t>
    </rPh>
    <rPh sb="2" eb="4">
      <t>ホジョ</t>
    </rPh>
    <rPh sb="4" eb="6">
      <t>ショヨウ</t>
    </rPh>
    <rPh sb="6" eb="7">
      <t>ガク</t>
    </rPh>
    <phoneticPr fontId="3"/>
  </si>
  <si>
    <t>障害者支援施設</t>
  </si>
  <si>
    <t>施設・事業所が導入を検討している機器の種別</t>
    <rPh sb="10" eb="12">
      <t>ケントウ</t>
    </rPh>
    <phoneticPr fontId="3"/>
  </si>
  <si>
    <t>居宅介護</t>
  </si>
  <si>
    <r>
      <rPr>
        <sz val="12"/>
        <color auto="1"/>
        <rFont val="ＭＳ Ｐゴシック"/>
      </rPr>
      <t>職員数（常勤換算数）</t>
    </r>
    <r>
      <rPr>
        <sz val="12"/>
        <color theme="1"/>
        <rFont val="ＭＳ Ｐゴシック"/>
      </rPr>
      <t>　</t>
    </r>
    <r>
      <rPr>
        <sz val="10"/>
        <color theme="1"/>
        <rFont val="ＭＳ Ｐゴシック"/>
      </rPr>
      <t>【「全職員の月間勤務時間数」／「常勤職員の月間勤務時間数」にて算出（産休・育休、休職は除く）】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3"/>
  </si>
  <si>
    <t>移乗介護</t>
  </si>
  <si>
    <t>移動支援</t>
  </si>
  <si>
    <t>（別紙２－１－２（４））</t>
    <rPh sb="1" eb="3">
      <t>ベッシ</t>
    </rPh>
    <phoneticPr fontId="3"/>
  </si>
  <si>
    <t>（別紙２－１－４（３））</t>
    <rPh sb="1" eb="3">
      <t>ベッシ</t>
    </rPh>
    <phoneticPr fontId="3"/>
  </si>
  <si>
    <t>排泄支援</t>
  </si>
  <si>
    <t>見守り・コミュニケーション</t>
  </si>
  <si>
    <t>入浴支援</t>
  </si>
  <si>
    <t>機能訓練支援</t>
    <rPh sb="0" eb="2">
      <t>キノウ</t>
    </rPh>
    <rPh sb="2" eb="4">
      <t>クンレン</t>
    </rPh>
    <rPh sb="4" eb="6">
      <t>シエン</t>
    </rPh>
    <phoneticPr fontId="3"/>
  </si>
  <si>
    <t>栄養管理支援</t>
    <rPh sb="0" eb="2">
      <t>エイヨウ</t>
    </rPh>
    <rPh sb="2" eb="4">
      <t>カンリ</t>
    </rPh>
    <rPh sb="4" eb="6">
      <t>シエン</t>
    </rPh>
    <phoneticPr fontId="3"/>
  </si>
  <si>
    <t>ICTに係る内容</t>
    <rPh sb="4" eb="5">
      <t>カカ</t>
    </rPh>
    <rPh sb="6" eb="8">
      <t>ナイヨウ</t>
    </rPh>
    <phoneticPr fontId="3"/>
  </si>
  <si>
    <t>別紙２－１－２（２）</t>
    <rPh sb="0" eb="2">
      <t>ベッシ</t>
    </rPh>
    <phoneticPr fontId="3"/>
  </si>
  <si>
    <t>１人あたり
業務時間
（C×D／A）</t>
    <rPh sb="1" eb="2">
      <t>ヒト</t>
    </rPh>
    <rPh sb="6" eb="8">
      <t>ギョウム</t>
    </rPh>
    <rPh sb="8" eb="10">
      <t>ジカン</t>
    </rPh>
    <phoneticPr fontId="3"/>
  </si>
  <si>
    <t>１０　見守り機器の使用・確認</t>
    <rPh sb="3" eb="5">
      <t>ミマモ</t>
    </rPh>
    <rPh sb="6" eb="8">
      <t>キキ</t>
    </rPh>
    <rPh sb="9" eb="11">
      <t>シヨウ</t>
    </rPh>
    <rPh sb="12" eb="14">
      <t>カクニン</t>
    </rPh>
    <phoneticPr fontId="3"/>
  </si>
  <si>
    <t>＜施設・事業所単位＞
選定額
（K）</t>
    <rPh sb="1" eb="3">
      <t>シセツ</t>
    </rPh>
    <rPh sb="4" eb="7">
      <t>ジギョウショ</t>
    </rPh>
    <rPh sb="7" eb="9">
      <t>タンイ</t>
    </rPh>
    <rPh sb="11" eb="13">
      <t>センテイ</t>
    </rPh>
    <rPh sb="13" eb="14">
      <t>ガク</t>
    </rPh>
    <phoneticPr fontId="3"/>
  </si>
  <si>
    <t>選定額合計×３／４（L）</t>
    <rPh sb="0" eb="2">
      <t>センテイ</t>
    </rPh>
    <rPh sb="2" eb="3">
      <t>ガク</t>
    </rPh>
    <rPh sb="3" eb="5">
      <t>ゴウケイ</t>
    </rPh>
    <phoneticPr fontId="3"/>
  </si>
  <si>
    <t>（注８）</t>
    <rPh sb="1" eb="2">
      <t>チュウ</t>
    </rPh>
    <phoneticPr fontId="3"/>
  </si>
  <si>
    <t>A.業務従事者数</t>
    <rPh sb="2" eb="4">
      <t>ギョウム</t>
    </rPh>
    <rPh sb="4" eb="7">
      <t>ジュウジシャ</t>
    </rPh>
    <rPh sb="7" eb="8">
      <t>スウ</t>
    </rPh>
    <phoneticPr fontId="3"/>
  </si>
  <si>
    <t>直接介護</t>
    <rPh sb="0" eb="2">
      <t>チョクセツ</t>
    </rPh>
    <rPh sb="2" eb="4">
      <t>カイゴ</t>
    </rPh>
    <phoneticPr fontId="3"/>
  </si>
  <si>
    <t>　年間業務時間数想定削減率（％）</t>
    <rPh sb="1" eb="3">
      <t>ネンカン</t>
    </rPh>
    <rPh sb="3" eb="5">
      <t>ギョウム</t>
    </rPh>
    <rPh sb="5" eb="8">
      <t>ジカンスウ</t>
    </rPh>
    <rPh sb="8" eb="10">
      <t>ソウテイ</t>
    </rPh>
    <rPh sb="10" eb="12">
      <t>サクゲン</t>
    </rPh>
    <rPh sb="12" eb="13">
      <t>リツ</t>
    </rPh>
    <phoneticPr fontId="3"/>
  </si>
  <si>
    <t>「M」欄は、実際に都道府県・指定都市・中核市が施設・事業所に対して補助する金額を記載すること。</t>
  </si>
  <si>
    <t>（注５）</t>
    <rPh sb="1" eb="2">
      <t>チュウ</t>
    </rPh>
    <phoneticPr fontId="3"/>
  </si>
  <si>
    <t>（別紙２－１－２（３））</t>
    <rPh sb="1" eb="3">
      <t>ベッシ</t>
    </rPh>
    <phoneticPr fontId="3"/>
  </si>
  <si>
    <t>※導入機器ごとの効果や目的等を把握するため、導入機器ごとにそれぞれ作成をしてください。（一体的に利用している機器を除く）</t>
    <rPh sb="1" eb="3">
      <t>ドウニュウ</t>
    </rPh>
    <rPh sb="3" eb="5">
      <t>キキ</t>
    </rPh>
    <rPh sb="8" eb="10">
      <t>コウカ</t>
    </rPh>
    <rPh sb="11" eb="13">
      <t>モクテキ</t>
    </rPh>
    <rPh sb="13" eb="14">
      <t>トウ</t>
    </rPh>
    <rPh sb="15" eb="17">
      <t>ハアク</t>
    </rPh>
    <rPh sb="22" eb="24">
      <t>ドウニュウ</t>
    </rPh>
    <rPh sb="24" eb="26">
      <t>キキ</t>
    </rPh>
    <phoneticPr fontId="3"/>
  </si>
  <si>
    <t>７　支援記録の作成</t>
    <rPh sb="2" eb="4">
      <t>シエン</t>
    </rPh>
    <rPh sb="4" eb="6">
      <t>キロク</t>
    </rPh>
    <rPh sb="7" eb="9">
      <t>サクセイ</t>
    </rPh>
    <phoneticPr fontId="3"/>
  </si>
  <si>
    <t>【基本情報】</t>
    <rPh sb="1" eb="3">
      <t>キホン</t>
    </rPh>
    <rPh sb="3" eb="5">
      <t>ジョウホウ</t>
    </rPh>
    <phoneticPr fontId="3"/>
  </si>
  <si>
    <t>確認事項⑤</t>
  </si>
  <si>
    <t>フリガナ</t>
  </si>
  <si>
    <t>所要額
（Ｇ＝Ｃ×Ｆ＋E）</t>
    <rPh sb="0" eb="3">
      <t>ショヨウガク</t>
    </rPh>
    <phoneticPr fontId="3"/>
  </si>
  <si>
    <t>事業所名</t>
    <rPh sb="0" eb="3">
      <t>ジギョウショ</t>
    </rPh>
    <rPh sb="3" eb="4">
      <t>メイ</t>
    </rPh>
    <phoneticPr fontId="3"/>
  </si>
  <si>
    <t>施設・事業所種別（指定を複数受けている場合は、補助上限額を適用する施設・事業所を選択）</t>
    <rPh sb="9" eb="11">
      <t>シテイ</t>
    </rPh>
    <rPh sb="12" eb="14">
      <t>フクスウ</t>
    </rPh>
    <rPh sb="14" eb="15">
      <t>ウ</t>
    </rPh>
    <rPh sb="19" eb="21">
      <t>バアイ</t>
    </rPh>
    <rPh sb="23" eb="25">
      <t>ホジョ</t>
    </rPh>
    <rPh sb="25" eb="28">
      <t>ジョウゲンガク</t>
    </rPh>
    <rPh sb="29" eb="31">
      <t>テキヨウ</t>
    </rPh>
    <rPh sb="33" eb="35">
      <t>シセツ</t>
    </rPh>
    <rPh sb="36" eb="39">
      <t>ジギョウショ</t>
    </rPh>
    <rPh sb="40" eb="42">
      <t>センタク</t>
    </rPh>
    <phoneticPr fontId="3"/>
  </si>
  <si>
    <r>
      <t>参考情報：令和元年度から令和６年度に係るロボット等導入支援事業補助実績</t>
    </r>
    <r>
      <rPr>
        <sz val="12"/>
        <color theme="1"/>
        <rFont val="ＭＳ Ｐゴシック"/>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1" eb="33">
      <t>ホジョ</t>
    </rPh>
    <rPh sb="33" eb="35">
      <t>ジッセキ</t>
    </rPh>
    <rPh sb="36" eb="39">
      <t>フクスウカイ</t>
    </rPh>
    <rPh sb="39" eb="41">
      <t>ホジョ</t>
    </rPh>
    <rPh sb="42" eb="43">
      <t>ウ</t>
    </rPh>
    <rPh sb="47" eb="49">
      <t>バアイ</t>
    </rPh>
    <rPh sb="50" eb="52">
      <t>ホジョ</t>
    </rPh>
    <rPh sb="52" eb="54">
      <t>ネンド</t>
    </rPh>
    <rPh sb="55" eb="57">
      <t>チョッキン</t>
    </rPh>
    <rPh sb="58" eb="60">
      <t>センタク</t>
    </rPh>
    <phoneticPr fontId="3"/>
  </si>
  <si>
    <t>（補助実績）</t>
    <rPh sb="1" eb="3">
      <t>ホジョ</t>
    </rPh>
    <rPh sb="3" eb="5">
      <t>ジッセキ</t>
    </rPh>
    <phoneticPr fontId="3"/>
  </si>
  <si>
    <t>（補助年度）</t>
    <rPh sb="1" eb="3">
      <t>ホジョ</t>
    </rPh>
    <rPh sb="3" eb="5">
      <t>ネンド</t>
    </rPh>
    <phoneticPr fontId="3"/>
  </si>
  <si>
    <t>「Ａ」欄は、「移乗介護」、「移動支援」、「排泄支援」、「見守り・コミュニケーション」、「入浴支援」、「機能訓練支援」、「栄養管理支援」から選択すること。</t>
    <rPh sb="3" eb="4">
      <t>ラン</t>
    </rPh>
    <rPh sb="7" eb="9">
      <t>イジョウ</t>
    </rPh>
    <rPh sb="9" eb="11">
      <t>カイゴ</t>
    </rPh>
    <rPh sb="14" eb="16">
      <t>イドウ</t>
    </rPh>
    <rPh sb="16" eb="18">
      <t>シエン</t>
    </rPh>
    <rPh sb="21" eb="23">
      <t>ハイセツ</t>
    </rPh>
    <rPh sb="23" eb="25">
      <t>シエン</t>
    </rPh>
    <rPh sb="28" eb="30">
      <t>ミマモ</t>
    </rPh>
    <rPh sb="44" eb="46">
      <t>ニュウヨク</t>
    </rPh>
    <rPh sb="46" eb="48">
      <t>シエン</t>
    </rPh>
    <rPh sb="51" eb="53">
      <t>キノウ</t>
    </rPh>
    <rPh sb="53" eb="55">
      <t>クンレン</t>
    </rPh>
    <rPh sb="55" eb="57">
      <t>シエン</t>
    </rPh>
    <rPh sb="60" eb="62">
      <t>エイヨウ</t>
    </rPh>
    <rPh sb="62" eb="64">
      <t>カンリ</t>
    </rPh>
    <rPh sb="64" eb="66">
      <t>シエン</t>
    </rPh>
    <rPh sb="69" eb="71">
      <t>センタク</t>
    </rPh>
    <phoneticPr fontId="3"/>
  </si>
  <si>
    <t>【申請に当たっての確認事項】　※４つの事項について記載内容を確認し、チェックすること。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3"/>
  </si>
  <si>
    <t>　導入経費の算定に当たっては、複数の業者から見積書を徴している。</t>
    <rPh sb="1" eb="3">
      <t>ドウニュウ</t>
    </rPh>
    <rPh sb="15" eb="17">
      <t>フクスウ</t>
    </rPh>
    <rPh sb="18" eb="20">
      <t>ギョウシャ</t>
    </rPh>
    <rPh sb="22" eb="25">
      <t>ミツモリショ</t>
    </rPh>
    <rPh sb="26" eb="27">
      <t>チョウ</t>
    </rPh>
    <phoneticPr fontId="3"/>
  </si>
  <si>
    <t>台</t>
  </si>
  <si>
    <t>　厚生労働省からの求めがあった場合は、ロボット等導入の効果分析や事例の公表等に対応する。</t>
    <rPh sb="1" eb="3">
      <t>コウセイ</t>
    </rPh>
    <rPh sb="3" eb="6">
      <t>ロウドウショウ</t>
    </rPh>
    <rPh sb="9" eb="10">
      <t>モト</t>
    </rPh>
    <rPh sb="15" eb="17">
      <t>バアイ</t>
    </rPh>
    <rPh sb="23" eb="24">
      <t>トウ</t>
    </rPh>
    <rPh sb="24" eb="26">
      <t>ドウニュウ</t>
    </rPh>
    <rPh sb="27" eb="29">
      <t>コウカ</t>
    </rPh>
    <rPh sb="29" eb="31">
      <t>ブンセキ</t>
    </rPh>
    <rPh sb="32" eb="34">
      <t>ジレイ</t>
    </rPh>
    <rPh sb="35" eb="37">
      <t>コウヒョウ</t>
    </rPh>
    <rPh sb="37" eb="38">
      <t>トウ</t>
    </rPh>
    <rPh sb="39" eb="41">
      <t>タイオウ</t>
    </rPh>
    <phoneticPr fontId="3"/>
  </si>
  <si>
    <t>　「福祉・介護職員等処遇改善加算」を算定しているか、あるいは交付申請後おおむね３ヶ月以内に取得見込みである。</t>
    <rPh sb="2" eb="4">
      <t>フクシ</t>
    </rPh>
    <rPh sb="5" eb="7">
      <t>カイゴ</t>
    </rPh>
    <rPh sb="7" eb="9">
      <t>ショクイン</t>
    </rPh>
    <rPh sb="9" eb="10">
      <t>トウ</t>
    </rPh>
    <rPh sb="10" eb="12">
      <t>ショグウ</t>
    </rPh>
    <rPh sb="12" eb="14">
      <t>カイゼン</t>
    </rPh>
    <rPh sb="14" eb="16">
      <t>カサン</t>
    </rPh>
    <rPh sb="18" eb="20">
      <t>サンテイ</t>
    </rPh>
    <rPh sb="30" eb="32">
      <t>コウフ</t>
    </rPh>
    <rPh sb="32" eb="35">
      <t>シンセイゴ</t>
    </rPh>
    <rPh sb="41" eb="42">
      <t>ゲツ</t>
    </rPh>
    <rPh sb="42" eb="44">
      <t>イナイ</t>
    </rPh>
    <rPh sb="45" eb="47">
      <t>シュトク</t>
    </rPh>
    <rPh sb="47" eb="49">
      <t>ミコ</t>
    </rPh>
    <phoneticPr fontId="3"/>
  </si>
  <si>
    <t>機器の特徴：</t>
    <rPh sb="0" eb="2">
      <t>キキ</t>
    </rPh>
    <rPh sb="3" eb="5">
      <t>トクチョウ</t>
    </rPh>
    <phoneticPr fontId="3"/>
  </si>
  <si>
    <t>事業計画</t>
    <rPh sb="0" eb="2">
      <t>ジギョウ</t>
    </rPh>
    <rPh sb="2" eb="4">
      <t>ケイカク</t>
    </rPh>
    <phoneticPr fontId="3"/>
  </si>
  <si>
    <t>（１）主な導入機器内容（種別・機器名等）</t>
    <rPh sb="3" eb="4">
      <t>オモ</t>
    </rPh>
    <rPh sb="5" eb="7">
      <t>ドウニュウ</t>
    </rPh>
    <rPh sb="7" eb="9">
      <t>キキ</t>
    </rPh>
    <rPh sb="9" eb="11">
      <t>ナイヨウ</t>
    </rPh>
    <rPh sb="12" eb="14">
      <t>シュベツ</t>
    </rPh>
    <rPh sb="15" eb="18">
      <t>キキメイ</t>
    </rPh>
    <rPh sb="18" eb="19">
      <t>トウ</t>
    </rPh>
    <phoneticPr fontId="3"/>
  </si>
  <si>
    <t>機器の種別：</t>
    <rPh sb="0" eb="2">
      <t>キキ</t>
    </rPh>
    <rPh sb="3" eb="5">
      <t>シュベツ</t>
    </rPh>
    <phoneticPr fontId="3"/>
  </si>
  <si>
    <r>
      <t>　　　　　　　　ソフトウェア</t>
    </r>
    <r>
      <rPr>
        <sz val="10"/>
        <color auto="1"/>
        <rFont val="ＭＳ Ｐゴシック"/>
      </rPr>
      <t>（事業所での業務を支援するソフトウェア（記録業務、情報共有業務、請求業務）で、各種業務を一気通貫で行うことが可能なものに限る。）</t>
    </r>
    <rPh sb="15" eb="18">
      <t>ジギョウショ</t>
    </rPh>
    <rPh sb="20" eb="22">
      <t>ギョウム</t>
    </rPh>
    <rPh sb="23" eb="25">
      <t>シエン</t>
    </rPh>
    <rPh sb="34" eb="36">
      <t>キロク</t>
    </rPh>
    <rPh sb="36" eb="38">
      <t>ギョウム</t>
    </rPh>
    <rPh sb="39" eb="41">
      <t>ジョウホウ</t>
    </rPh>
    <rPh sb="41" eb="43">
      <t>キョウユウ</t>
    </rPh>
    <rPh sb="43" eb="45">
      <t>ギョウム</t>
    </rPh>
    <rPh sb="46" eb="48">
      <t>セイキュウ</t>
    </rPh>
    <rPh sb="48" eb="50">
      <t>ギョウム</t>
    </rPh>
    <rPh sb="53" eb="55">
      <t>カクシュ</t>
    </rPh>
    <rPh sb="55" eb="57">
      <t>ギョウム</t>
    </rPh>
    <rPh sb="58" eb="60">
      <t>イッキ</t>
    </rPh>
    <rPh sb="60" eb="62">
      <t>ツウカン</t>
    </rPh>
    <rPh sb="63" eb="64">
      <t>オコナ</t>
    </rPh>
    <rPh sb="68" eb="70">
      <t>カノウ</t>
    </rPh>
    <rPh sb="74" eb="75">
      <t>カギ</t>
    </rPh>
    <phoneticPr fontId="3"/>
  </si>
  <si>
    <t>　　　移乗介護</t>
    <rPh sb="3" eb="5">
      <t>イジョウ</t>
    </rPh>
    <rPh sb="5" eb="7">
      <t>カイゴ</t>
    </rPh>
    <phoneticPr fontId="3"/>
  </si>
  <si>
    <t>B.ひと月当たり</t>
    <rPh sb="4" eb="5">
      <t>ツキ</t>
    </rPh>
    <rPh sb="5" eb="6">
      <t>ア</t>
    </rPh>
    <phoneticPr fontId="3"/>
  </si>
  <si>
    <t>選定額合計×３／４(Ｌ)</t>
    <rPh sb="0" eb="2">
      <t>センテイ</t>
    </rPh>
    <rPh sb="2" eb="3">
      <t>ガク</t>
    </rPh>
    <rPh sb="3" eb="5">
      <t>ゴウケイ</t>
    </rPh>
    <phoneticPr fontId="3"/>
  </si>
  <si>
    <t>　　　移動支援</t>
    <rPh sb="3" eb="5">
      <t>イドウ</t>
    </rPh>
    <rPh sb="5" eb="7">
      <t>シエン</t>
    </rPh>
    <phoneticPr fontId="3"/>
  </si>
  <si>
    <t>　　栄養管理支援</t>
    <rPh sb="2" eb="4">
      <t>エイヨウ</t>
    </rPh>
    <rPh sb="4" eb="6">
      <t>カンリ</t>
    </rPh>
    <rPh sb="6" eb="8">
      <t>シエン</t>
    </rPh>
    <phoneticPr fontId="3"/>
  </si>
  <si>
    <t>（２）機器を導入することにしたきっかけ及び目的（複数回答可）</t>
    <rPh sb="19" eb="20">
      <t>オヨ</t>
    </rPh>
    <phoneticPr fontId="3"/>
  </si>
  <si>
    <t>きっかけ</t>
  </si>
  <si>
    <t>令和７年度（令和６年度からの繰越分）障害福祉分野の介護テクノロジー導入支援事業（パッケージ型導入支援）　事業計画書　総表　（直接補助分）　</t>
  </si>
  <si>
    <t>目的</t>
    <rPh sb="0" eb="2">
      <t>モクテキ</t>
    </rPh>
    <phoneticPr fontId="3"/>
  </si>
  <si>
    <t>（※その他を選択した場合に記入　　　　）</t>
    <rPh sb="4" eb="5">
      <t>タ</t>
    </rPh>
    <rPh sb="6" eb="8">
      <t>センタク</t>
    </rPh>
    <rPh sb="10" eb="12">
      <t>バアイ</t>
    </rPh>
    <rPh sb="13" eb="15">
      <t>キニュウ</t>
    </rPh>
    <phoneticPr fontId="3"/>
  </si>
  <si>
    <t>（３）事業所が抱える課題</t>
    <rPh sb="3" eb="6">
      <t>ジギョウショ</t>
    </rPh>
    <rPh sb="7" eb="8">
      <t>カカ</t>
    </rPh>
    <rPh sb="10" eb="12">
      <t>カダイ</t>
    </rPh>
    <phoneticPr fontId="3"/>
  </si>
  <si>
    <t>（４）ロボット機器等を導入する業務内容（概要）　</t>
    <rPh sb="7" eb="9">
      <t>キキ</t>
    </rPh>
    <rPh sb="9" eb="10">
      <t>トウ</t>
    </rPh>
    <rPh sb="11" eb="13">
      <t>ドウニュウ</t>
    </rPh>
    <rPh sb="15" eb="17">
      <t>ギョウム</t>
    </rPh>
    <rPh sb="17" eb="19">
      <t>ナイヨウ</t>
    </rPh>
    <rPh sb="20" eb="22">
      <t>ガイヨウ</t>
    </rPh>
    <phoneticPr fontId="3"/>
  </si>
  <si>
    <t>（５）ロボット機器等導入前の定量的指標及びロボット機器等導入により想定される定量的指標</t>
    <rPh sb="7" eb="9">
      <t>キキ</t>
    </rPh>
    <rPh sb="9" eb="10">
      <t>トウ</t>
    </rPh>
    <rPh sb="10" eb="13">
      <t>ドウニュウマエ</t>
    </rPh>
    <rPh sb="14" eb="17">
      <t>テイリョウテキ</t>
    </rPh>
    <rPh sb="17" eb="19">
      <t>シヒョウ</t>
    </rPh>
    <rPh sb="19" eb="20">
      <t>オヨ</t>
    </rPh>
    <rPh sb="25" eb="27">
      <t>キキ</t>
    </rPh>
    <rPh sb="27" eb="28">
      <t>トウ</t>
    </rPh>
    <rPh sb="28" eb="30">
      <t>ドウニュウ</t>
    </rPh>
    <rPh sb="33" eb="35">
      <t>ソウテイ</t>
    </rPh>
    <rPh sb="38" eb="41">
      <t>テイリョウテキ</t>
    </rPh>
    <rPh sb="41" eb="43">
      <t>シヒョウ</t>
    </rPh>
    <phoneticPr fontId="3"/>
  </si>
  <si>
    <t>　ICT機器（AIカメラ等除く）の申請のために、都道府県等が行うICT導入に伴う研修会に参加する。</t>
    <rPh sb="4" eb="6">
      <t>キキ</t>
    </rPh>
    <rPh sb="12" eb="13">
      <t>トウ</t>
    </rPh>
    <rPh sb="13" eb="14">
      <t>ノゾ</t>
    </rPh>
    <rPh sb="17" eb="19">
      <t>シンセイ</t>
    </rPh>
    <rPh sb="24" eb="28">
      <t>トドウフケン</t>
    </rPh>
    <rPh sb="28" eb="29">
      <t>トウ</t>
    </rPh>
    <rPh sb="30" eb="31">
      <t>オコナ</t>
    </rPh>
    <rPh sb="35" eb="37">
      <t>ドウニュウ</t>
    </rPh>
    <rPh sb="38" eb="39">
      <t>トモナ</t>
    </rPh>
    <rPh sb="40" eb="43">
      <t>ケンシュウカイ</t>
    </rPh>
    <rPh sb="44" eb="46">
      <t>サンカ</t>
    </rPh>
    <phoneticPr fontId="3"/>
  </si>
  <si>
    <t>　①　前記（４）に係る現在（ロボット機器等導入前）の業務時間内訳</t>
    <rPh sb="3" eb="5">
      <t>ゼンキ</t>
    </rPh>
    <rPh sb="9" eb="10">
      <t>カカ</t>
    </rPh>
    <rPh sb="11" eb="13">
      <t>ゲンザイ</t>
    </rPh>
    <rPh sb="18" eb="20">
      <t>キキ</t>
    </rPh>
    <rPh sb="20" eb="21">
      <t>トウ</t>
    </rPh>
    <rPh sb="21" eb="24">
      <t>ドウニュウマエ</t>
    </rPh>
    <rPh sb="26" eb="28">
      <t>ギョウム</t>
    </rPh>
    <rPh sb="28" eb="30">
      <t>ジカン</t>
    </rPh>
    <rPh sb="30" eb="32">
      <t>ウチワケ</t>
    </rPh>
    <phoneticPr fontId="3"/>
  </si>
  <si>
    <t>発生件数</t>
    <rPh sb="0" eb="2">
      <t>ハッセイ</t>
    </rPh>
    <rPh sb="2" eb="4">
      <t>ケンスウ</t>
    </rPh>
    <phoneticPr fontId="3"/>
  </si>
  <si>
    <t>　　　　　　　　通信環境機器等（Wi-Fi環境を整備するために必要な経費、記録ソフトウェア、システム管理サーバー、モデム、ルータ等）</t>
    <rPh sb="8" eb="10">
      <t>ツウシン</t>
    </rPh>
    <rPh sb="10" eb="12">
      <t>カンキョウ</t>
    </rPh>
    <rPh sb="12" eb="14">
      <t>キキ</t>
    </rPh>
    <rPh sb="14" eb="15">
      <t>トウ</t>
    </rPh>
    <rPh sb="21" eb="23">
      <t>カンキョウ</t>
    </rPh>
    <rPh sb="24" eb="26">
      <t>セイビ</t>
    </rPh>
    <rPh sb="31" eb="33">
      <t>ヒツヨウ</t>
    </rPh>
    <rPh sb="34" eb="36">
      <t>ケイヒ</t>
    </rPh>
    <rPh sb="37" eb="39">
      <t>キロク</t>
    </rPh>
    <rPh sb="50" eb="52">
      <t>カンリ</t>
    </rPh>
    <rPh sb="64" eb="65">
      <t>トウ</t>
    </rPh>
    <phoneticPr fontId="3"/>
  </si>
  <si>
    <t>D. 1件当たりの
平均処理時間（分）</t>
    <rPh sb="4" eb="5">
      <t>ケン</t>
    </rPh>
    <rPh sb="5" eb="6">
      <t>ア</t>
    </rPh>
    <rPh sb="10" eb="12">
      <t>ヘイキン</t>
    </rPh>
    <rPh sb="12" eb="14">
      <t>ショリ</t>
    </rPh>
    <rPh sb="14" eb="16">
      <t>ジカン</t>
    </rPh>
    <rPh sb="17" eb="18">
      <t>フン</t>
    </rPh>
    <phoneticPr fontId="3"/>
  </si>
  <si>
    <t>国庫補助所要額（単位：円）
（補助率1/2）</t>
    <rPh sb="0" eb="2">
      <t>コッコ</t>
    </rPh>
    <rPh sb="2" eb="4">
      <t>ホジョ</t>
    </rPh>
    <rPh sb="4" eb="7">
      <t>ショヨウガク</t>
    </rPh>
    <rPh sb="8" eb="10">
      <t>タンイ</t>
    </rPh>
    <rPh sb="11" eb="12">
      <t>エン</t>
    </rPh>
    <rPh sb="15" eb="18">
      <t>ホジョリツ</t>
    </rPh>
    <phoneticPr fontId="3"/>
  </si>
  <si>
    <t>人時間
E（A×C×D）</t>
    <rPh sb="0" eb="1">
      <t>ヒト</t>
    </rPh>
    <rPh sb="1" eb="3">
      <t>ジカン</t>
    </rPh>
    <phoneticPr fontId="3"/>
  </si>
  <si>
    <t>　【ＩＣＴ機器】</t>
    <rPh sb="5" eb="7">
      <t>キキ</t>
    </rPh>
    <phoneticPr fontId="3"/>
  </si>
  <si>
    <t>C.年間発生件数（B×12）</t>
    <rPh sb="2" eb="4">
      <t>ネンカン</t>
    </rPh>
    <rPh sb="4" eb="6">
      <t>ハッセイ</t>
    </rPh>
    <rPh sb="6" eb="8">
      <t>ケンスウ</t>
    </rPh>
    <phoneticPr fontId="3"/>
  </si>
  <si>
    <t>１　移動・移乗・体位変換</t>
    <rPh sb="2" eb="4">
      <t>イドウ</t>
    </rPh>
    <rPh sb="5" eb="7">
      <t>イジョウ</t>
    </rPh>
    <rPh sb="8" eb="10">
      <t>タイイ</t>
    </rPh>
    <rPh sb="10" eb="12">
      <t>ヘンカン</t>
    </rPh>
    <phoneticPr fontId="3"/>
  </si>
  <si>
    <t>３　生活自立支援（※1）</t>
    <rPh sb="2" eb="4">
      <t>セイカツ</t>
    </rPh>
    <rPh sb="4" eb="6">
      <t>ジリツ</t>
    </rPh>
    <rPh sb="6" eb="8">
      <t>シエン</t>
    </rPh>
    <phoneticPr fontId="3"/>
  </si>
  <si>
    <t>（５）パッケージ型（介護ロボット等やICT等の複数組み合わせ）の導入による効果　</t>
    <rPh sb="8" eb="9">
      <t>ガタ</t>
    </rPh>
    <rPh sb="10" eb="12">
      <t>カイゴ</t>
    </rPh>
    <rPh sb="16" eb="17">
      <t>トウ</t>
    </rPh>
    <rPh sb="21" eb="22">
      <t>トウ</t>
    </rPh>
    <rPh sb="23" eb="25">
      <t>フクスウ</t>
    </rPh>
    <rPh sb="25" eb="26">
      <t>ク</t>
    </rPh>
    <rPh sb="27" eb="28">
      <t>ア</t>
    </rPh>
    <rPh sb="32" eb="34">
      <t>ドウニュウ</t>
    </rPh>
    <rPh sb="37" eb="39">
      <t>コウカ</t>
    </rPh>
    <phoneticPr fontId="3"/>
  </si>
  <si>
    <t>４　行動上の問題への対応（※2）</t>
    <rPh sb="2" eb="5">
      <t>コウドウジョウ</t>
    </rPh>
    <rPh sb="6" eb="8">
      <t>モンダイ</t>
    </rPh>
    <rPh sb="10" eb="12">
      <t>タイオウ</t>
    </rPh>
    <phoneticPr fontId="3"/>
  </si>
  <si>
    <t>５　その他の直接介護</t>
    <rPh sb="4" eb="5">
      <t>タ</t>
    </rPh>
    <rPh sb="6" eb="8">
      <t>チョクセツ</t>
    </rPh>
    <rPh sb="8" eb="10">
      <t>カイゴ</t>
    </rPh>
    <phoneticPr fontId="3"/>
  </si>
  <si>
    <t>間接業務</t>
    <rPh sb="0" eb="2">
      <t>カンセツ</t>
    </rPh>
    <rPh sb="2" eb="4">
      <t>ギョウム</t>
    </rPh>
    <phoneticPr fontId="3"/>
  </si>
  <si>
    <t>導入に当たってのプロセス及び導入効果の説明を行う施設・事業所が導入している機器の種別（予定）</t>
    <rPh sb="0" eb="2">
      <t>ドウニュウ</t>
    </rPh>
    <rPh sb="3" eb="4">
      <t>ア</t>
    </rPh>
    <rPh sb="12" eb="13">
      <t>オヨ</t>
    </rPh>
    <rPh sb="14" eb="16">
      <t>ドウニュウ</t>
    </rPh>
    <rPh sb="16" eb="18">
      <t>コウカ</t>
    </rPh>
    <rPh sb="19" eb="21">
      <t>セツメイ</t>
    </rPh>
    <rPh sb="43" eb="45">
      <t>ヨテイ</t>
    </rPh>
    <phoneticPr fontId="3"/>
  </si>
  <si>
    <t>６　巡回・移動</t>
    <rPh sb="2" eb="4">
      <t>ジュンカイ</t>
    </rPh>
    <rPh sb="5" eb="7">
      <t>イドウ</t>
    </rPh>
    <phoneticPr fontId="3"/>
  </si>
  <si>
    <t>７　記録・文書作成・連絡調整等（※3）</t>
    <rPh sb="2" eb="4">
      <t>キロク</t>
    </rPh>
    <rPh sb="5" eb="7">
      <t>ブンショ</t>
    </rPh>
    <rPh sb="7" eb="9">
      <t>サクセイ</t>
    </rPh>
    <rPh sb="10" eb="12">
      <t>レンラク</t>
    </rPh>
    <rPh sb="12" eb="14">
      <t>チョウセイ</t>
    </rPh>
    <rPh sb="14" eb="15">
      <t>トウ</t>
    </rPh>
    <phoneticPr fontId="3"/>
  </si>
  <si>
    <t>８　見守り機器の使用・確認</t>
    <rPh sb="2" eb="4">
      <t>ミマモ</t>
    </rPh>
    <rPh sb="5" eb="7">
      <t>キキ</t>
    </rPh>
    <rPh sb="8" eb="10">
      <t>シヨウ</t>
    </rPh>
    <rPh sb="11" eb="13">
      <t>カクニン</t>
    </rPh>
    <phoneticPr fontId="3"/>
  </si>
  <si>
    <t>９　その他の間接業務</t>
    <rPh sb="4" eb="5">
      <t>タ</t>
    </rPh>
    <rPh sb="6" eb="8">
      <t>カンセツ</t>
    </rPh>
    <rPh sb="8" eb="10">
      <t>ギョウム</t>
    </rPh>
    <phoneticPr fontId="3"/>
  </si>
  <si>
    <t>　②　ロボット機器等導入後の前記（４）に係る想定業務時間内訳</t>
    <rPh sb="7" eb="9">
      <t>キキ</t>
    </rPh>
    <rPh sb="9" eb="10">
      <t>トウ</t>
    </rPh>
    <rPh sb="10" eb="13">
      <t>ドウニュウゴ</t>
    </rPh>
    <rPh sb="14" eb="16">
      <t>ゼンキ</t>
    </rPh>
    <rPh sb="20" eb="21">
      <t>カカ</t>
    </rPh>
    <rPh sb="22" eb="24">
      <t>ソウテイ</t>
    </rPh>
    <rPh sb="24" eb="26">
      <t>ギョウム</t>
    </rPh>
    <rPh sb="26" eb="28">
      <t>ジカン</t>
    </rPh>
    <rPh sb="28" eb="30">
      <t>ウチワケ</t>
    </rPh>
    <phoneticPr fontId="3"/>
  </si>
  <si>
    <t>A.業務従事者数</t>
  </si>
  <si>
    <r>
      <rPr>
        <sz val="6"/>
        <color theme="1"/>
        <rFont val="ＭＳ Ｐゴシック"/>
      </rPr>
      <t>１人あたり
業務時間</t>
    </r>
    <r>
      <rPr>
        <sz val="8"/>
        <color theme="1"/>
        <rFont val="ＭＳ Ｐゴシック"/>
      </rPr>
      <t xml:space="preserve">
</t>
    </r>
    <r>
      <rPr>
        <sz val="6"/>
        <color theme="1"/>
        <rFont val="ＭＳ Ｐゴシック"/>
      </rPr>
      <t>（C×D／A）</t>
    </r>
    <rPh sb="1" eb="2">
      <t>ヒト</t>
    </rPh>
    <rPh sb="6" eb="8">
      <t>ギョウム</t>
    </rPh>
    <rPh sb="8" eb="10">
      <t>ジカン</t>
    </rPh>
    <phoneticPr fontId="3"/>
  </si>
  <si>
    <t>（６）想定削減率が20％を超える場合は、その要因について記載すること。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3"/>
  </si>
  <si>
    <t>職員数（実数）</t>
    <rPh sb="0" eb="3">
      <t>ショクインスウ</t>
    </rPh>
    <rPh sb="4" eb="6">
      <t>ジッスウ</t>
    </rPh>
    <phoneticPr fontId="3"/>
  </si>
  <si>
    <t>人</t>
    <rPh sb="0" eb="1">
      <t>ヒト</t>
    </rPh>
    <phoneticPr fontId="3"/>
  </si>
  <si>
    <t>（５）ICT機器等を導入する業務内容（概要）　</t>
    <rPh sb="6" eb="8">
      <t>キキ</t>
    </rPh>
    <rPh sb="8" eb="9">
      <t>トウ</t>
    </rPh>
    <rPh sb="10" eb="12">
      <t>ドウニュウ</t>
    </rPh>
    <rPh sb="14" eb="16">
      <t>ギョウム</t>
    </rPh>
    <rPh sb="16" eb="18">
      <t>ナイヨウ</t>
    </rPh>
    <rPh sb="19" eb="21">
      <t>ガイヨウ</t>
    </rPh>
    <phoneticPr fontId="3"/>
  </si>
  <si>
    <t>施設利用者数</t>
    <rPh sb="0" eb="2">
      <t>シセツ</t>
    </rPh>
    <rPh sb="2" eb="5">
      <t>リヨウシャ</t>
    </rPh>
    <rPh sb="5" eb="6">
      <t>スウ</t>
    </rPh>
    <phoneticPr fontId="3"/>
  </si>
  <si>
    <t>（４）機器を導入する業務内容（概要）　</t>
    <rPh sb="3" eb="5">
      <t>キキ</t>
    </rPh>
    <rPh sb="6" eb="8">
      <t>ドウニュウ</t>
    </rPh>
    <rPh sb="10" eb="12">
      <t>ギョウム</t>
    </rPh>
    <rPh sb="12" eb="14">
      <t>ナイヨウ</t>
    </rPh>
    <rPh sb="15" eb="17">
      <t>ガイヨウ</t>
    </rPh>
    <phoneticPr fontId="3"/>
  </si>
  <si>
    <t>実支出（予定）額：</t>
    <rPh sb="0" eb="1">
      <t>ジツ</t>
    </rPh>
    <rPh sb="4" eb="6">
      <t>ヨテイ</t>
    </rPh>
    <rPh sb="7" eb="8">
      <t>ガク</t>
    </rPh>
    <phoneticPr fontId="3"/>
  </si>
  <si>
    <t>機器導入費用
（合計）</t>
    <rPh sb="0" eb="2">
      <t>キキ</t>
    </rPh>
    <rPh sb="2" eb="4">
      <t>ドウニュウ</t>
    </rPh>
    <rPh sb="4" eb="6">
      <t>ヒヨウ</t>
    </rPh>
    <rPh sb="8" eb="10">
      <t>ゴウケイ</t>
    </rPh>
    <phoneticPr fontId="3"/>
  </si>
  <si>
    <t>（別紙２－１－２（６））</t>
  </si>
  <si>
    <t>初期設定に要する費用
（合計）</t>
    <rPh sb="0" eb="2">
      <t>ショキ</t>
    </rPh>
    <rPh sb="2" eb="4">
      <t>セッテイ</t>
    </rPh>
    <rPh sb="5" eb="6">
      <t>ヨウ</t>
    </rPh>
    <rPh sb="8" eb="10">
      <t>ヒヨウ</t>
    </rPh>
    <rPh sb="12" eb="14">
      <t>ゴウケイ</t>
    </rPh>
    <phoneticPr fontId="3"/>
  </si>
  <si>
    <t>値引額
（合計）</t>
    <rPh sb="0" eb="2">
      <t>ネビ</t>
    </rPh>
    <rPh sb="2" eb="3">
      <t>ガク</t>
    </rPh>
    <rPh sb="5" eb="7">
      <t>ゴウケイ</t>
    </rPh>
    <phoneticPr fontId="3"/>
  </si>
  <si>
    <t>No.</t>
  </si>
  <si>
    <t>導入内容</t>
    <rPh sb="0" eb="2">
      <t>ドウニュウ</t>
    </rPh>
    <rPh sb="2" eb="4">
      <t>ナイヨウ</t>
    </rPh>
    <phoneticPr fontId="3"/>
  </si>
  <si>
    <t>単価</t>
    <rPh sb="0" eb="2">
      <t>タンカ</t>
    </rPh>
    <phoneticPr fontId="3"/>
  </si>
  <si>
    <t>※作成文書量は該当する文書がある場合に限り入力すること。</t>
    <rPh sb="1" eb="3">
      <t>サクセイ</t>
    </rPh>
    <rPh sb="3" eb="6">
      <t>ブンショリョウ</t>
    </rPh>
    <rPh sb="7" eb="9">
      <t>ガイトウ</t>
    </rPh>
    <rPh sb="11" eb="13">
      <t>ブンショ</t>
    </rPh>
    <rPh sb="16" eb="18">
      <t>バアイ</t>
    </rPh>
    <rPh sb="19" eb="20">
      <t>カギ</t>
    </rPh>
    <rPh sb="21" eb="23">
      <t>ニュウリョク</t>
    </rPh>
    <phoneticPr fontId="3"/>
  </si>
  <si>
    <t>機器導入費用</t>
    <rPh sb="0" eb="2">
      <t>キキ</t>
    </rPh>
    <rPh sb="2" eb="4">
      <t>ドウニュウ</t>
    </rPh>
    <rPh sb="4" eb="6">
      <t>ヒヨウ</t>
    </rPh>
    <phoneticPr fontId="3"/>
  </si>
  <si>
    <t>初期設定に要する費用</t>
    <rPh sb="0" eb="2">
      <t>ショキ</t>
    </rPh>
    <rPh sb="2" eb="4">
      <t>セッテイ</t>
    </rPh>
    <rPh sb="5" eb="6">
      <t>ヨウ</t>
    </rPh>
    <rPh sb="8" eb="10">
      <t>ヒヨウ</t>
    </rPh>
    <phoneticPr fontId="3"/>
  </si>
  <si>
    <t>合計</t>
    <rPh sb="0" eb="2">
      <t>ゴウケイ</t>
    </rPh>
    <phoneticPr fontId="3"/>
  </si>
  <si>
    <r>
      <t xml:space="preserve">備考
</t>
    </r>
    <r>
      <rPr>
        <b/>
        <sz val="12"/>
        <color auto="1"/>
        <rFont val="ＭＳ Ｐゴシック"/>
      </rPr>
      <t>（特別な事情等があれば記載）</t>
    </r>
    <rPh sb="0" eb="2">
      <t>ビコウ</t>
    </rPh>
    <rPh sb="4" eb="6">
      <t>トクベツ</t>
    </rPh>
    <rPh sb="7" eb="9">
      <t>ジジョウ</t>
    </rPh>
    <rPh sb="9" eb="10">
      <t>トウ</t>
    </rPh>
    <rPh sb="14" eb="16">
      <t>キサイ</t>
    </rPh>
    <phoneticPr fontId="3"/>
  </si>
  <si>
    <t>※</t>
  </si>
  <si>
    <r>
      <t xml:space="preserve">＜施設・事業所単位＞
所要額の合計額
</t>
    </r>
    <r>
      <rPr>
        <b/>
        <sz val="16"/>
        <color rgb="FFFF0000"/>
        <rFont val="ＭＳ Ｐゴシック"/>
      </rPr>
      <t>（ICT）</t>
    </r>
    <r>
      <rPr>
        <sz val="14"/>
        <color theme="1"/>
        <rFont val="ＭＳ Ｐゴシック"/>
      </rPr>
      <t xml:space="preserve">
（Ｉ）</t>
    </r>
    <rPh sb="11" eb="14">
      <t>ショヨウガク</t>
    </rPh>
    <rPh sb="15" eb="17">
      <t>ゴウケイ</t>
    </rPh>
    <rPh sb="17" eb="18">
      <t>ガク</t>
    </rPh>
    <phoneticPr fontId="3"/>
  </si>
  <si>
    <t>別紙２－１－４（２）</t>
    <rPh sb="0" eb="2">
      <t>ベッシ</t>
    </rPh>
    <phoneticPr fontId="3"/>
  </si>
  <si>
    <t>本内訳書の資料として、複数の業者から徴した見積書の写し（PDFファイルに限る。）を添付すること。</t>
    <rPh sb="0" eb="1">
      <t>ホン</t>
    </rPh>
    <rPh sb="1" eb="4">
      <t>ウチワケショ</t>
    </rPh>
    <rPh sb="5" eb="7">
      <t>シリョウ</t>
    </rPh>
    <rPh sb="11" eb="13">
      <t>フクスウ</t>
    </rPh>
    <rPh sb="14" eb="16">
      <t>ギョウシャ</t>
    </rPh>
    <rPh sb="18" eb="19">
      <t>チョウ</t>
    </rPh>
    <rPh sb="21" eb="24">
      <t>ミツモリショ</t>
    </rPh>
    <rPh sb="25" eb="26">
      <t>ウツ</t>
    </rPh>
    <rPh sb="36" eb="37">
      <t>カギ</t>
    </rPh>
    <rPh sb="41" eb="43">
      <t>テンプ</t>
    </rPh>
    <phoneticPr fontId="3"/>
  </si>
  <si>
    <t>1　基本情報</t>
    <rPh sb="2" eb="4">
      <t>キホン</t>
    </rPh>
    <rPh sb="4" eb="6">
      <t>ジョウホウ</t>
    </rPh>
    <phoneticPr fontId="3"/>
  </si>
  <si>
    <r>
      <rPr>
        <sz val="11"/>
        <color theme="1"/>
        <rFont val="ＭＳ Ｐゴシック"/>
      </rPr>
      <t>　介護ロボット等やＩＣＴ機器等の導入によって得られた生産性向上による業務効率化及び職員の業務負担軽減により超過勤務手当等の経費に金銭的剰余が出た場合には、
　当該費用を</t>
    </r>
    <r>
      <rPr>
        <sz val="11"/>
        <color auto="1"/>
        <rFont val="ＭＳ Ｐゴシック"/>
      </rPr>
      <t>利用者が受ける障害福祉サ</t>
    </r>
    <r>
      <rPr>
        <sz val="11"/>
        <color theme="1"/>
        <rFont val="ＭＳ Ｐゴシック"/>
      </rPr>
      <t>ービスの質の向上や職員の賃金改善に資する取組に適切に使用するとともに</t>
    </r>
    <r>
      <rPr>
        <sz val="11"/>
        <color auto="1"/>
        <rFont val="ＭＳ Ｐゴシック"/>
      </rPr>
      <t>、そ</t>
    </r>
    <r>
      <rPr>
        <sz val="11"/>
        <color theme="1"/>
        <rFont val="ＭＳ Ｐゴシック"/>
      </rPr>
      <t>の旨を職員等に周知する。</t>
    </r>
    <rPh sb="1" eb="3">
      <t>カイゴ</t>
    </rPh>
    <rPh sb="7" eb="8">
      <t>トウ</t>
    </rPh>
    <rPh sb="12" eb="14">
      <t>キキ</t>
    </rPh>
    <rPh sb="14" eb="15">
      <t>トウ</t>
    </rPh>
    <rPh sb="16" eb="18">
      <t>ドウニュウ</t>
    </rPh>
    <rPh sb="22" eb="23">
      <t>エ</t>
    </rPh>
    <rPh sb="26" eb="29">
      <t>セイサンセイ</t>
    </rPh>
    <rPh sb="29" eb="31">
      <t>コウジョウ</t>
    </rPh>
    <rPh sb="34" eb="36">
      <t>ギョウム</t>
    </rPh>
    <rPh sb="36" eb="38">
      <t>コウリツ</t>
    </rPh>
    <rPh sb="38" eb="39">
      <t>カ</t>
    </rPh>
    <rPh sb="39" eb="40">
      <t>オヨ</t>
    </rPh>
    <rPh sb="41" eb="43">
      <t>ショクイン</t>
    </rPh>
    <rPh sb="57" eb="59">
      <t>テアテ</t>
    </rPh>
    <rPh sb="61" eb="63">
      <t>ケイヒ</t>
    </rPh>
    <rPh sb="84" eb="87">
      <t>リヨウシャ</t>
    </rPh>
    <rPh sb="88" eb="89">
      <t>ウ</t>
    </rPh>
    <rPh sb="91" eb="93">
      <t>ショウガイ</t>
    </rPh>
    <rPh sb="93" eb="95">
      <t>フクシ</t>
    </rPh>
    <rPh sb="133" eb="134">
      <t>ムネ</t>
    </rPh>
    <rPh sb="135" eb="137">
      <t>ショクイン</t>
    </rPh>
    <rPh sb="137" eb="138">
      <t>トウ</t>
    </rPh>
    <rPh sb="139" eb="141">
      <t>シュウチ</t>
    </rPh>
    <phoneticPr fontId="3"/>
  </si>
  <si>
    <t>都道府県、指定都市、中核市名</t>
    <rPh sb="0" eb="4">
      <t>トドウフケン</t>
    </rPh>
    <rPh sb="5" eb="7">
      <t>シテイ</t>
    </rPh>
    <rPh sb="7" eb="9">
      <t>トシ</t>
    </rPh>
    <rPh sb="10" eb="13">
      <t>チュウカクシ</t>
    </rPh>
    <rPh sb="13" eb="14">
      <t>メイ</t>
    </rPh>
    <phoneticPr fontId="3"/>
  </si>
  <si>
    <t>委託先（委託して実施した場合）</t>
    <rPh sb="0" eb="3">
      <t>イタクサキ</t>
    </rPh>
    <rPh sb="4" eb="6">
      <t>イタク</t>
    </rPh>
    <rPh sb="8" eb="10">
      <t>ジッシ</t>
    </rPh>
    <rPh sb="12" eb="14">
      <t>バアイ</t>
    </rPh>
    <phoneticPr fontId="3"/>
  </si>
  <si>
    <t>対象経費の支出予定額（単位：円）</t>
    <rPh sb="0" eb="2">
      <t>タイショウ</t>
    </rPh>
    <rPh sb="2" eb="4">
      <t>ケイヒ</t>
    </rPh>
    <rPh sb="5" eb="7">
      <t>シシュツ</t>
    </rPh>
    <rPh sb="7" eb="9">
      <t>ヨテイ</t>
    </rPh>
    <rPh sb="9" eb="10">
      <t>ガク</t>
    </rPh>
    <rPh sb="11" eb="13">
      <t>タンイ</t>
    </rPh>
    <rPh sb="14" eb="15">
      <t>エン</t>
    </rPh>
    <phoneticPr fontId="3"/>
  </si>
  <si>
    <t>A.ひと月当たり</t>
    <rPh sb="4" eb="5">
      <t>ツキ</t>
    </rPh>
    <rPh sb="5" eb="6">
      <t>ア</t>
    </rPh>
    <phoneticPr fontId="3"/>
  </si>
  <si>
    <t>対象経費の支出額
に係る積算内訳</t>
    <rPh sb="0" eb="2">
      <t>タイショウ</t>
    </rPh>
    <rPh sb="2" eb="4">
      <t>ケイヒ</t>
    </rPh>
    <rPh sb="5" eb="7">
      <t>シシュツ</t>
    </rPh>
    <rPh sb="7" eb="8">
      <t>ガク</t>
    </rPh>
    <rPh sb="10" eb="11">
      <t>カカワ</t>
    </rPh>
    <rPh sb="12" eb="14">
      <t>セキサン</t>
    </rPh>
    <rPh sb="14" eb="16">
      <t>ウチワケ</t>
    </rPh>
    <phoneticPr fontId="3"/>
  </si>
  <si>
    <t>国庫補助基本額（単位：円）
（補助上限額：2,530千円）</t>
    <rPh sb="0" eb="2">
      <t>コッコ</t>
    </rPh>
    <rPh sb="2" eb="4">
      <t>ホジョ</t>
    </rPh>
    <rPh sb="4" eb="6">
      <t>キホン</t>
    </rPh>
    <rPh sb="6" eb="7">
      <t>ガク</t>
    </rPh>
    <rPh sb="15" eb="17">
      <t>ホジョ</t>
    </rPh>
    <rPh sb="17" eb="20">
      <t>ジョウゲンガク</t>
    </rPh>
    <rPh sb="26" eb="27">
      <t>チ</t>
    </rPh>
    <rPh sb="27" eb="28">
      <t>エン</t>
    </rPh>
    <phoneticPr fontId="3"/>
  </si>
  <si>
    <t>※対象経費の支出予定額と補助上限額とを比較して少ない額を記載すること。</t>
    <rPh sb="1" eb="3">
      <t>タイショウ</t>
    </rPh>
    <rPh sb="3" eb="5">
      <t>ケイヒ</t>
    </rPh>
    <rPh sb="6" eb="8">
      <t>シシュツ</t>
    </rPh>
    <rPh sb="8" eb="10">
      <t>ヨテイ</t>
    </rPh>
    <rPh sb="10" eb="11">
      <t>ガク</t>
    </rPh>
    <rPh sb="12" eb="14">
      <t>ホジョ</t>
    </rPh>
    <rPh sb="14" eb="17">
      <t>ジョウゲンガク</t>
    </rPh>
    <rPh sb="19" eb="21">
      <t>ヒカク</t>
    </rPh>
    <rPh sb="23" eb="24">
      <t>スク</t>
    </rPh>
    <rPh sb="26" eb="27">
      <t>ガク</t>
    </rPh>
    <rPh sb="28" eb="30">
      <t>キサイ</t>
    </rPh>
    <phoneticPr fontId="3"/>
  </si>
  <si>
    <t>※国庫補助基本額に補助率（1/2）を乗じた額を記載すること（千円未満切捨）。</t>
    <rPh sb="1" eb="3">
      <t>コッコ</t>
    </rPh>
    <rPh sb="3" eb="5">
      <t>ホジョ</t>
    </rPh>
    <rPh sb="5" eb="7">
      <t>キホン</t>
    </rPh>
    <rPh sb="7" eb="8">
      <t>ガク</t>
    </rPh>
    <rPh sb="9" eb="12">
      <t>ホジョリツ</t>
    </rPh>
    <rPh sb="18" eb="19">
      <t>ジョウ</t>
    </rPh>
    <rPh sb="21" eb="22">
      <t>ガク</t>
    </rPh>
    <rPh sb="23" eb="25">
      <t>キサイ</t>
    </rPh>
    <rPh sb="30" eb="32">
      <t>センエン</t>
    </rPh>
    <rPh sb="32" eb="34">
      <t>ミマン</t>
    </rPh>
    <rPh sb="34" eb="35">
      <t>キ</t>
    </rPh>
    <rPh sb="35" eb="36">
      <t>ス</t>
    </rPh>
    <phoneticPr fontId="3"/>
  </si>
  <si>
    <t>２　事業内容</t>
    <rPh sb="2" eb="4">
      <t>ジギョウ</t>
    </rPh>
    <rPh sb="4" eb="6">
      <t>ナイヨウ</t>
    </rPh>
    <phoneticPr fontId="3"/>
  </si>
  <si>
    <t>その他</t>
  </si>
  <si>
    <t>実施内容</t>
    <rPh sb="0" eb="2">
      <t>ジッシ</t>
    </rPh>
    <rPh sb="2" eb="4">
      <t>ナイヨウ</t>
    </rPh>
    <phoneticPr fontId="3"/>
  </si>
  <si>
    <t>移乗介護</t>
    <rPh sb="0" eb="2">
      <t>イジョウ</t>
    </rPh>
    <rPh sb="2" eb="4">
      <t>カイゴ</t>
    </rPh>
    <phoneticPr fontId="3"/>
  </si>
  <si>
    <t>実施（予定）回数</t>
    <rPh sb="0" eb="2">
      <t>ジッシ</t>
    </rPh>
    <rPh sb="3" eb="5">
      <t>ヨテイ</t>
    </rPh>
    <rPh sb="6" eb="8">
      <t>カイスウ</t>
    </rPh>
    <phoneticPr fontId="3"/>
  </si>
  <si>
    <t>例：２回（令和○年４月10日、令和○年５月20日）</t>
    <rPh sb="0" eb="1">
      <t>レイ</t>
    </rPh>
    <rPh sb="3" eb="4">
      <t>カイ</t>
    </rPh>
    <rPh sb="5" eb="7">
      <t>レイワ</t>
    </rPh>
    <rPh sb="8" eb="9">
      <t>ネン</t>
    </rPh>
    <rPh sb="10" eb="11">
      <t>ガツ</t>
    </rPh>
    <rPh sb="13" eb="14">
      <t>ヒ</t>
    </rPh>
    <rPh sb="15" eb="17">
      <t>レイワ</t>
    </rPh>
    <rPh sb="18" eb="19">
      <t>ネン</t>
    </rPh>
    <rPh sb="20" eb="21">
      <t>ガツ</t>
    </rPh>
    <rPh sb="23" eb="24">
      <t>ヒ</t>
    </rPh>
    <phoneticPr fontId="3"/>
  </si>
  <si>
    <t>参加（予定）事業所数</t>
    <rPh sb="0" eb="2">
      <t>サンカ</t>
    </rPh>
    <rPh sb="3" eb="5">
      <t>ヨテイ</t>
    </rPh>
    <rPh sb="6" eb="9">
      <t>ジギョウショ</t>
    </rPh>
    <rPh sb="9" eb="10">
      <t>スウ</t>
    </rPh>
    <phoneticPr fontId="3"/>
  </si>
  <si>
    <t>タブレット</t>
  </si>
  <si>
    <t>　①　前記（５）に係る現在（ICT機器等導入前）の業務時間内訳</t>
    <rPh sb="3" eb="5">
      <t>ゼンキ</t>
    </rPh>
    <rPh sb="9" eb="10">
      <t>カカ</t>
    </rPh>
    <rPh sb="11" eb="13">
      <t>ゲンザイ</t>
    </rPh>
    <rPh sb="17" eb="19">
      <t>キキ</t>
    </rPh>
    <rPh sb="19" eb="20">
      <t>トウ</t>
    </rPh>
    <rPh sb="20" eb="23">
      <t>ドウニュウマエ</t>
    </rPh>
    <rPh sb="25" eb="27">
      <t>ギョウム</t>
    </rPh>
    <rPh sb="27" eb="29">
      <t>ジカン</t>
    </rPh>
    <rPh sb="29" eb="31">
      <t>ウチワケ</t>
    </rPh>
    <phoneticPr fontId="3"/>
  </si>
  <si>
    <t>例：20施設・事業所（１回目）、30施設・事業所（２回目）</t>
    <rPh sb="0" eb="1">
      <t>レイ</t>
    </rPh>
    <rPh sb="4" eb="6">
      <t>シセツ</t>
    </rPh>
    <rPh sb="7" eb="10">
      <t>ジギョウショ</t>
    </rPh>
    <rPh sb="12" eb="14">
      <t>カイメ</t>
    </rPh>
    <rPh sb="18" eb="20">
      <t>シセツ</t>
    </rPh>
    <rPh sb="21" eb="24">
      <t>ジギョウショ</t>
    </rPh>
    <rPh sb="26" eb="28">
      <t>カイメ</t>
    </rPh>
    <phoneticPr fontId="3"/>
  </si>
  <si>
    <t>排泄支援</t>
    <rPh sb="0" eb="2">
      <t>ハイセツ</t>
    </rPh>
    <rPh sb="2" eb="4">
      <t>シエン</t>
    </rPh>
    <phoneticPr fontId="3"/>
  </si>
  <si>
    <t>入浴支援</t>
    <rPh sb="0" eb="2">
      <t>ニュウヨク</t>
    </rPh>
    <rPh sb="2" eb="4">
      <t>シエン</t>
    </rPh>
    <phoneticPr fontId="3"/>
  </si>
  <si>
    <t>（※）補助上限額は、コンサルタント等と併せて2,530千円とする。</t>
    <rPh sb="17" eb="18">
      <t>トウ</t>
    </rPh>
    <phoneticPr fontId="3"/>
  </si>
  <si>
    <r>
      <rPr>
        <b/>
        <sz val="13"/>
        <color rgb="FFFF0000"/>
        <rFont val="ＭＳ Ｐゴシック"/>
      </rPr>
      <t>見守り機器の導入に伴う
通信環境整備に係る費用</t>
    </r>
    <r>
      <rPr>
        <b/>
        <sz val="13"/>
        <color theme="1"/>
        <rFont val="ＭＳ Ｐゴシック"/>
      </rPr>
      <t xml:space="preserve">
</t>
    </r>
    <r>
      <rPr>
        <b/>
        <sz val="14"/>
        <color theme="1"/>
        <rFont val="ＭＳ Ｐゴシック"/>
      </rPr>
      <t>（E)</t>
    </r>
  </si>
  <si>
    <t>対象経費の支出予定額
に係る積算内訳</t>
    <rPh sb="12" eb="13">
      <t>カカ</t>
    </rPh>
    <rPh sb="14" eb="16">
      <t>セキサン</t>
    </rPh>
    <rPh sb="16" eb="18">
      <t>ウチワケ</t>
    </rPh>
    <phoneticPr fontId="3"/>
  </si>
  <si>
    <t>移乗支援</t>
    <rPh sb="0" eb="2">
      <t>イジョウ</t>
    </rPh>
    <rPh sb="2" eb="4">
      <t>シエン</t>
    </rPh>
    <phoneticPr fontId="3"/>
  </si>
  <si>
    <t>コンサルティングの実施（予定）回数</t>
    <rPh sb="9" eb="11">
      <t>ジッシ</t>
    </rPh>
    <rPh sb="12" eb="14">
      <t>ヨテイ</t>
    </rPh>
    <rPh sb="15" eb="17">
      <t>カイスウ</t>
    </rPh>
    <phoneticPr fontId="3"/>
  </si>
  <si>
    <t>令和７年度（令和６年度からの繰越分）障害福祉分野の介護テクノロジー導入支援事業（ICT導入支援）　事業計画書　総表　（直接補助分）</t>
  </si>
  <si>
    <t>例：３回（令和○年４月10日、令和○年４月20日、令和○年５月10日）</t>
    <rPh sb="0" eb="1">
      <t>レイ</t>
    </rPh>
    <rPh sb="3" eb="4">
      <t>カイ</t>
    </rPh>
    <rPh sb="5" eb="7">
      <t>レイワ</t>
    </rPh>
    <rPh sb="8" eb="9">
      <t>ネン</t>
    </rPh>
    <rPh sb="10" eb="11">
      <t>ガツ</t>
    </rPh>
    <rPh sb="13" eb="14">
      <t>ヒ</t>
    </rPh>
    <rPh sb="15" eb="17">
      <t>レイワ</t>
    </rPh>
    <rPh sb="18" eb="19">
      <t>ネン</t>
    </rPh>
    <rPh sb="20" eb="21">
      <t>ガツ</t>
    </rPh>
    <rPh sb="23" eb="24">
      <t>ヒ</t>
    </rPh>
    <rPh sb="25" eb="27">
      <t>レイワ</t>
    </rPh>
    <rPh sb="28" eb="29">
      <t>ネン</t>
    </rPh>
    <rPh sb="30" eb="31">
      <t>ガツ</t>
    </rPh>
    <rPh sb="33" eb="34">
      <t>ヒ</t>
    </rPh>
    <phoneticPr fontId="3"/>
  </si>
  <si>
    <t>例：３施設・事業所</t>
    <rPh sb="0" eb="1">
      <t>レイ</t>
    </rPh>
    <rPh sb="3" eb="5">
      <t>シセツ</t>
    </rPh>
    <rPh sb="6" eb="9">
      <t>ジギョウショ</t>
    </rPh>
    <phoneticPr fontId="3"/>
  </si>
  <si>
    <t>（※）１施設・事業所あたり300千円を上限とする</t>
    <rPh sb="4" eb="6">
      <t>シセツ</t>
    </rPh>
    <rPh sb="7" eb="10">
      <t>ジギョウショ</t>
    </rPh>
    <rPh sb="16" eb="18">
      <t>センエン</t>
    </rPh>
    <rPh sb="19" eb="21">
      <t>ジョウゲン</t>
    </rPh>
    <phoneticPr fontId="3"/>
  </si>
  <si>
    <t>別紙２－１－３（１）</t>
    <rPh sb="0" eb="2">
      <t>ベッシ</t>
    </rPh>
    <phoneticPr fontId="3"/>
  </si>
  <si>
    <t>確認事項①</t>
  </si>
  <si>
    <t>障害福祉分野の介護テクノロジー導入支援事業（介護ロボット等導入支援）
（施設等に対する導入支援分）　事業計画書</t>
  </si>
  <si>
    <t>確認事項②</t>
  </si>
  <si>
    <t>確認事項③</t>
  </si>
  <si>
    <t>確認事項④</t>
  </si>
  <si>
    <t>＜施設・事業所単位＞
対象経費の
支出予定額
（A）</t>
    <rPh sb="1" eb="3">
      <t>シセツ</t>
    </rPh>
    <rPh sb="4" eb="7">
      <t>ジギョウショ</t>
    </rPh>
    <rPh sb="7" eb="9">
      <t>タンイ</t>
    </rPh>
    <phoneticPr fontId="3"/>
  </si>
  <si>
    <t>＜施設・事業所単位＞
国庫補助基本額
（B）</t>
    <rPh sb="1" eb="3">
      <t>シセツ</t>
    </rPh>
    <rPh sb="4" eb="7">
      <t>ジギョウショ</t>
    </rPh>
    <rPh sb="7" eb="9">
      <t>タンイ</t>
    </rPh>
    <rPh sb="11" eb="13">
      <t>コッコ</t>
    </rPh>
    <rPh sb="13" eb="15">
      <t>ホジョ</t>
    </rPh>
    <rPh sb="15" eb="17">
      <t>キホン</t>
    </rPh>
    <rPh sb="17" eb="18">
      <t>ガク</t>
    </rPh>
    <phoneticPr fontId="3"/>
  </si>
  <si>
    <t>国庫補助基本額(Ｌ)</t>
    <rPh sb="0" eb="2">
      <t>コッコ</t>
    </rPh>
    <rPh sb="2" eb="4">
      <t>ホジョ</t>
    </rPh>
    <rPh sb="4" eb="6">
      <t>キホン</t>
    </rPh>
    <rPh sb="6" eb="7">
      <t>ガク</t>
    </rPh>
    <phoneticPr fontId="3"/>
  </si>
  <si>
    <t>　　（注）「Ｂ」欄は、「Ａ」欄と基準額100万円を比較して低い金額が入る。</t>
    <rPh sb="6" eb="7">
      <t>チュウ</t>
    </rPh>
    <phoneticPr fontId="3"/>
  </si>
  <si>
    <t>国庫補助基本額（C）</t>
    <rPh sb="0" eb="2">
      <t>コッコ</t>
    </rPh>
    <rPh sb="2" eb="4">
      <t>ホジョ</t>
    </rPh>
    <rPh sb="4" eb="6">
      <t>キホン</t>
    </rPh>
    <rPh sb="6" eb="7">
      <t>ガク</t>
    </rPh>
    <phoneticPr fontId="3"/>
  </si>
  <si>
    <t>※確認事項について、都道府県、指定都市、中核市において十分に確認した上で、該当するものに○又は×を付けること。</t>
    <rPh sb="1" eb="3">
      <t>カクニン</t>
    </rPh>
    <rPh sb="3" eb="5">
      <t>ジコウ</t>
    </rPh>
    <rPh sb="10" eb="14">
      <t>トドウフケン</t>
    </rPh>
    <rPh sb="15" eb="17">
      <t>シテイ</t>
    </rPh>
    <rPh sb="17" eb="19">
      <t>トシ</t>
    </rPh>
    <rPh sb="20" eb="23">
      <t>チュウカクシ</t>
    </rPh>
    <rPh sb="27" eb="29">
      <t>ジュウブン</t>
    </rPh>
    <rPh sb="30" eb="32">
      <t>カクニン</t>
    </rPh>
    <rPh sb="34" eb="35">
      <t>ウエ</t>
    </rPh>
    <rPh sb="37" eb="39">
      <t>ガイトウ</t>
    </rPh>
    <rPh sb="45" eb="46">
      <t>マタ</t>
    </rPh>
    <rPh sb="49" eb="50">
      <t>ツ</t>
    </rPh>
    <phoneticPr fontId="42"/>
  </si>
  <si>
    <t>別紙２－１－３（２）</t>
    <rPh sb="0" eb="2">
      <t>ベッシ</t>
    </rPh>
    <phoneticPr fontId="3"/>
  </si>
  <si>
    <t>＜施設・事業所単位＞
選定額
（B）</t>
    <rPh sb="1" eb="3">
      <t>シセツ</t>
    </rPh>
    <rPh sb="4" eb="7">
      <t>ジギョウショ</t>
    </rPh>
    <rPh sb="7" eb="9">
      <t>タンイ</t>
    </rPh>
    <rPh sb="11" eb="13">
      <t>センテイ</t>
    </rPh>
    <rPh sb="13" eb="14">
      <t>ガク</t>
    </rPh>
    <phoneticPr fontId="3"/>
  </si>
  <si>
    <t>※優先順位は、必ず付けること。</t>
    <rPh sb="1" eb="3">
      <t>ユウセン</t>
    </rPh>
    <rPh sb="3" eb="5">
      <t>ジュンイ</t>
    </rPh>
    <rPh sb="7" eb="8">
      <t>カナラ</t>
    </rPh>
    <rPh sb="9" eb="10">
      <t>ツ</t>
    </rPh>
    <phoneticPr fontId="3"/>
  </si>
  <si>
    <t>　　（注１）「Ｂ」欄は、「Ａ」欄と基準額100万円を比較して低い金額が入る。</t>
    <rPh sb="3" eb="4">
      <t>チュウ</t>
    </rPh>
    <phoneticPr fontId="3"/>
  </si>
  <si>
    <t>別紙２－１－４（１）</t>
    <rPh sb="0" eb="2">
      <t>ベッシ</t>
    </rPh>
    <phoneticPr fontId="3"/>
  </si>
  <si>
    <t>（注６）</t>
    <rPh sb="1" eb="2">
      <t>チュウ</t>
    </rPh>
    <phoneticPr fontId="3"/>
  </si>
  <si>
    <t>＜施設・事業所単位＞
対象経費の支出予定額
（Ｊ= Ｈ + Ｉ）</t>
    <rPh sb="11" eb="13">
      <t>タイショウ</t>
    </rPh>
    <rPh sb="13" eb="15">
      <t>ケイヒ</t>
    </rPh>
    <rPh sb="16" eb="18">
      <t>シシュツ</t>
    </rPh>
    <rPh sb="18" eb="20">
      <t>ヨテイ</t>
    </rPh>
    <rPh sb="20" eb="21">
      <t>ガク</t>
    </rPh>
    <phoneticPr fontId="3"/>
  </si>
  <si>
    <t>（別紙２－１－３（３））</t>
    <rPh sb="1" eb="3">
      <t>ベッシ</t>
    </rPh>
    <phoneticPr fontId="3"/>
  </si>
  <si>
    <t>※必ず記入すること。同順位を複数付けないこと。</t>
    <rPh sb="1" eb="2">
      <t>カナラ</t>
    </rPh>
    <rPh sb="3" eb="5">
      <t>キニュウ</t>
    </rPh>
    <rPh sb="10" eb="11">
      <t>ドウ</t>
    </rPh>
    <rPh sb="11" eb="13">
      <t>ジュンイ</t>
    </rPh>
    <rPh sb="14" eb="16">
      <t>フクスウ</t>
    </rPh>
    <rPh sb="16" eb="17">
      <t>ツ</t>
    </rPh>
    <phoneticPr fontId="3"/>
  </si>
  <si>
    <r>
      <t>提供サービス</t>
    </r>
    <r>
      <rPr>
        <sz val="12"/>
        <color auto="1"/>
        <rFont val="ＭＳ Ｐゴシック"/>
      </rPr>
      <t>（複数のサービスを提供している場合は、主たる１つのみ選択）</t>
    </r>
    <rPh sb="0" eb="2">
      <t>テイキョウ</t>
    </rPh>
    <rPh sb="7" eb="9">
      <t>フクスウ</t>
    </rPh>
    <rPh sb="15" eb="17">
      <t>テイキョウ</t>
    </rPh>
    <rPh sb="21" eb="23">
      <t>バアイ</t>
    </rPh>
    <rPh sb="25" eb="26">
      <t>シュ</t>
    </rPh>
    <rPh sb="32" eb="34">
      <t>センタク</t>
    </rPh>
    <phoneticPr fontId="3"/>
  </si>
  <si>
    <r>
      <rPr>
        <sz val="12"/>
        <color auto="1"/>
        <rFont val="ＭＳ Ｐゴシック"/>
      </rPr>
      <t>職員数（常勤換算数）</t>
    </r>
    <r>
      <rPr>
        <sz val="10"/>
        <color auto="1"/>
        <rFont val="ＭＳ Ｐゴシック"/>
      </rPr>
      <t>　【「全職員の月間勤務時間数」／「常勤職員の月間勤務時間数」にて算出（産休・育休、休職は除く）】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3"/>
  </si>
  <si>
    <t>【申請に当たっての確認事項】　※６つの事項について記載内容を確認し、チェックすること。</t>
    <rPh sb="1" eb="3">
      <t>シンセイ</t>
    </rPh>
    <rPh sb="4" eb="5">
      <t>ア</t>
    </rPh>
    <rPh sb="9" eb="11">
      <t>カクニン</t>
    </rPh>
    <rPh sb="11" eb="13">
      <t>ジコウ</t>
    </rPh>
    <rPh sb="19" eb="21">
      <t>ジコウ</t>
    </rPh>
    <rPh sb="25" eb="27">
      <t>キサイ</t>
    </rPh>
    <rPh sb="27" eb="29">
      <t>ナイヨウ</t>
    </rPh>
    <rPh sb="30" eb="32">
      <t>カクニン</t>
    </rPh>
    <phoneticPr fontId="3"/>
  </si>
  <si>
    <t>　ICT機器（AIカメラ等除く）の申請のために、都道府県等が行うICT導入に伴う研修会に参加する。</t>
    <rPh sb="24" eb="28">
      <t>トドウフケン</t>
    </rPh>
    <rPh sb="28" eb="29">
      <t>トウ</t>
    </rPh>
    <rPh sb="30" eb="31">
      <t>オコナ</t>
    </rPh>
    <rPh sb="44" eb="46">
      <t>サンカ</t>
    </rPh>
    <phoneticPr fontId="3"/>
  </si>
  <si>
    <t>障害福祉分野の介護テクノロジー導入支援事業（ICT導入支援） 事業計画書</t>
  </si>
  <si>
    <t>　導入経費の算定に当たっては、複数の業者から見積書を徴している。</t>
  </si>
  <si>
    <t>　厚生労働省からの求めがあった場合は、ICT機器等導入の効果分析の公表等に対応する。</t>
  </si>
  <si>
    <t>　「福祉・介護職員等処遇改善加算」を算定しているか、あるいは交付申請後おおむね３ヶ月以内に取得見込みである。</t>
  </si>
  <si>
    <t>（該当する場合に、チェックしてください。）</t>
    <rPh sb="1" eb="3">
      <t>ガイトウ</t>
    </rPh>
    <rPh sb="5" eb="7">
      <t>バアイ</t>
    </rPh>
    <phoneticPr fontId="3"/>
  </si>
  <si>
    <t>　同一敷地内に障害者を支援する施設・事業所と障害児を支援する施設・事業所が併設されている場合、障害者を支援する施設・事業所に係るICT機器導入の費用のみ計上している（費用を按分している）。</t>
    <rPh sb="1" eb="3">
      <t>ドウイツ</t>
    </rPh>
    <rPh sb="3" eb="5">
      <t>シキチ</t>
    </rPh>
    <rPh sb="5" eb="6">
      <t>ナイ</t>
    </rPh>
    <rPh sb="7" eb="10">
      <t>ショウガイシャ</t>
    </rPh>
    <rPh sb="11" eb="13">
      <t>シエン</t>
    </rPh>
    <rPh sb="15" eb="17">
      <t>シセツ</t>
    </rPh>
    <rPh sb="18" eb="21">
      <t>ジギョウショ</t>
    </rPh>
    <rPh sb="22" eb="25">
      <t>ショウガイジ</t>
    </rPh>
    <rPh sb="26" eb="28">
      <t>シエン</t>
    </rPh>
    <rPh sb="30" eb="32">
      <t>シセツ</t>
    </rPh>
    <rPh sb="33" eb="36">
      <t>ジギョウショ</t>
    </rPh>
    <rPh sb="37" eb="39">
      <t>ヘイセツ</t>
    </rPh>
    <rPh sb="44" eb="46">
      <t>バアイ</t>
    </rPh>
    <rPh sb="47" eb="50">
      <t>ショウガイシャ</t>
    </rPh>
    <rPh sb="51" eb="53">
      <t>シエン</t>
    </rPh>
    <rPh sb="55" eb="57">
      <t>シセツ</t>
    </rPh>
    <rPh sb="58" eb="61">
      <t>ジギョウショ</t>
    </rPh>
    <rPh sb="62" eb="63">
      <t>カカ</t>
    </rPh>
    <rPh sb="67" eb="69">
      <t>キキ</t>
    </rPh>
    <rPh sb="69" eb="71">
      <t>ドウニュウ</t>
    </rPh>
    <rPh sb="72" eb="74">
      <t>ヒヨウ</t>
    </rPh>
    <rPh sb="76" eb="78">
      <t>ケイジョウ</t>
    </rPh>
    <rPh sb="83" eb="85">
      <t>ヒヨウ</t>
    </rPh>
    <rPh sb="86" eb="88">
      <t>アンブン</t>
    </rPh>
    <phoneticPr fontId="3"/>
  </si>
  <si>
    <t>１．事業計画</t>
    <rPh sb="2" eb="4">
      <t>ジギョウ</t>
    </rPh>
    <rPh sb="4" eb="6">
      <t>ケイカク</t>
    </rPh>
    <phoneticPr fontId="3"/>
  </si>
  <si>
    <t>（１）主な導入機器内容（複数選択可）</t>
    <rPh sb="3" eb="4">
      <t>オモ</t>
    </rPh>
    <rPh sb="5" eb="7">
      <t>ドウニュウ</t>
    </rPh>
    <rPh sb="7" eb="9">
      <t>キキ</t>
    </rPh>
    <rPh sb="9" eb="11">
      <t>ナイヨウ</t>
    </rPh>
    <rPh sb="12" eb="14">
      <t>フクスウ</t>
    </rPh>
    <rPh sb="14" eb="17">
      <t>センタクカ</t>
    </rPh>
    <phoneticPr fontId="3"/>
  </si>
  <si>
    <t>令和７年度（令和６年度からの繰越分）障害福祉分野の介護テクノロジー導入支援事業（介護ロボット等導入支援）
（都道府県等による導入促進分）※体験会等　事業計画書</t>
  </si>
  <si>
    <t>インカム</t>
  </si>
  <si>
    <r>
      <rPr>
        <sz val="12"/>
        <color auto="1"/>
        <rFont val="ＭＳ Ｐゴシック"/>
      </rPr>
      <t>ソフトウェア（バックオフィス業務のためのソフトウェア</t>
    </r>
    <r>
      <rPr>
        <sz val="11"/>
        <color auto="1"/>
        <rFont val="ＭＳ Ｐゴシック"/>
      </rPr>
      <t>（勤怠管理、シフト表作成、人事、給与などの業務）で、各種業務を一気通貫で行うことが可能なものに限る。）</t>
    </r>
    <rPh sb="14" eb="16">
      <t>ギョウム</t>
    </rPh>
    <rPh sb="27" eb="29">
      <t>キンタイ</t>
    </rPh>
    <rPh sb="29" eb="31">
      <t>カンリ</t>
    </rPh>
    <rPh sb="35" eb="36">
      <t>ヒョウ</t>
    </rPh>
    <rPh sb="36" eb="38">
      <t>サクセイ</t>
    </rPh>
    <rPh sb="39" eb="41">
      <t>ジンジ</t>
    </rPh>
    <rPh sb="42" eb="44">
      <t>キュウヨ</t>
    </rPh>
    <rPh sb="47" eb="49">
      <t>ギョウム</t>
    </rPh>
    <rPh sb="52" eb="54">
      <t>カクシュ</t>
    </rPh>
    <rPh sb="54" eb="56">
      <t>ギョウム</t>
    </rPh>
    <rPh sb="57" eb="59">
      <t>イッキ</t>
    </rPh>
    <rPh sb="59" eb="61">
      <t>ツウカン</t>
    </rPh>
    <rPh sb="62" eb="63">
      <t>オコナ</t>
    </rPh>
    <rPh sb="67" eb="69">
      <t>カノウ</t>
    </rPh>
    <rPh sb="73" eb="74">
      <t>カギ</t>
    </rPh>
    <phoneticPr fontId="3"/>
  </si>
  <si>
    <t>＜施設・事業所単位＞
選定額
（Ｋ）</t>
    <rPh sb="11" eb="13">
      <t>センテイ</t>
    </rPh>
    <rPh sb="13" eb="14">
      <t>ガク</t>
    </rPh>
    <phoneticPr fontId="3"/>
  </si>
  <si>
    <t>通信環境機器等（Wi-Fiルーターなど）</t>
    <rPh sb="0" eb="2">
      <t>ツウシン</t>
    </rPh>
    <rPh sb="2" eb="4">
      <t>カンキョウ</t>
    </rPh>
    <rPh sb="4" eb="6">
      <t>キキ</t>
    </rPh>
    <rPh sb="6" eb="7">
      <t>トウ</t>
    </rPh>
    <phoneticPr fontId="3"/>
  </si>
  <si>
    <t>　厚生労働省からの求めがあった場合は、介護ロボット等やICT機器等導入の効果分析や事例の公表等に対応する。</t>
    <rPh sb="1" eb="3">
      <t>コウセイ</t>
    </rPh>
    <rPh sb="3" eb="6">
      <t>ロウドウショウ</t>
    </rPh>
    <rPh sb="9" eb="10">
      <t>モト</t>
    </rPh>
    <rPh sb="15" eb="17">
      <t>バアイ</t>
    </rPh>
    <rPh sb="19" eb="21">
      <t>カイゴ</t>
    </rPh>
    <rPh sb="25" eb="26">
      <t>トウ</t>
    </rPh>
    <rPh sb="30" eb="32">
      <t>キキ</t>
    </rPh>
    <rPh sb="32" eb="33">
      <t>トウ</t>
    </rPh>
    <rPh sb="33" eb="35">
      <t>ドウニュウ</t>
    </rPh>
    <rPh sb="36" eb="38">
      <t>コウカ</t>
    </rPh>
    <rPh sb="38" eb="40">
      <t>ブンセキ</t>
    </rPh>
    <rPh sb="41" eb="43">
      <t>ジレイ</t>
    </rPh>
    <rPh sb="44" eb="46">
      <t>コウヒョウ</t>
    </rPh>
    <rPh sb="46" eb="47">
      <t>トウ</t>
    </rPh>
    <rPh sb="48" eb="50">
      <t>タイオウ</t>
    </rPh>
    <phoneticPr fontId="3"/>
  </si>
  <si>
    <t>保守経費等（クラウドサービス、保守・サポート費、導入設定、導入研修、セキュリティ対策など）</t>
    <rPh sb="0" eb="2">
      <t>ホシュ</t>
    </rPh>
    <rPh sb="2" eb="4">
      <t>ケイヒ</t>
    </rPh>
    <rPh sb="4" eb="5">
      <t>トウ</t>
    </rPh>
    <rPh sb="15" eb="17">
      <t>ホシュ</t>
    </rPh>
    <rPh sb="22" eb="23">
      <t>ヒ</t>
    </rPh>
    <rPh sb="24" eb="26">
      <t>ドウニュウ</t>
    </rPh>
    <rPh sb="26" eb="28">
      <t>セッテイ</t>
    </rPh>
    <rPh sb="29" eb="31">
      <t>ドウニュウ</t>
    </rPh>
    <rPh sb="31" eb="33">
      <t>ケンシュウ</t>
    </rPh>
    <rPh sb="40" eb="42">
      <t>タイサク</t>
    </rPh>
    <phoneticPr fontId="3"/>
  </si>
  <si>
    <t>その他（　　　　　　　　　　　　　　）</t>
  </si>
  <si>
    <t>【ICT機器】</t>
    <rPh sb="4" eb="6">
      <t>キキ</t>
    </rPh>
    <phoneticPr fontId="3"/>
  </si>
  <si>
    <t>（２）ICTの導入を計画する分野（特に該当するもの１つに☑）</t>
    <rPh sb="7" eb="9">
      <t>ドウニュウ</t>
    </rPh>
    <rPh sb="10" eb="12">
      <t>ケイカク</t>
    </rPh>
    <rPh sb="14" eb="16">
      <t>ブンヤ</t>
    </rPh>
    <rPh sb="17" eb="18">
      <t>トク</t>
    </rPh>
    <rPh sb="19" eb="21">
      <t>ガイトウ</t>
    </rPh>
    <phoneticPr fontId="3"/>
  </si>
  <si>
    <t>作業の迅速化に係る取組（現場や外出先での入力支援、支援記録の作成など）</t>
    <rPh sb="5" eb="6">
      <t>カ</t>
    </rPh>
    <rPh sb="25" eb="27">
      <t>シエン</t>
    </rPh>
    <rPh sb="27" eb="29">
      <t>キロク</t>
    </rPh>
    <rPh sb="30" eb="32">
      <t>サクセイ</t>
    </rPh>
    <phoneticPr fontId="3"/>
  </si>
  <si>
    <t>情報の共有化に係る取組（職員間の情報の伝達など）</t>
    <rPh sb="0" eb="2">
      <t>ジョウホウ</t>
    </rPh>
    <rPh sb="3" eb="6">
      <t>キョウユウカ</t>
    </rPh>
    <rPh sb="7" eb="8">
      <t>カカ</t>
    </rPh>
    <rPh sb="9" eb="10">
      <t>ト</t>
    </rPh>
    <rPh sb="10" eb="11">
      <t>ク</t>
    </rPh>
    <rPh sb="12" eb="14">
      <t>ショクイン</t>
    </rPh>
    <rPh sb="14" eb="15">
      <t>カン</t>
    </rPh>
    <rPh sb="16" eb="18">
      <t>ジョウホウ</t>
    </rPh>
    <rPh sb="19" eb="21">
      <t>デンタツ</t>
    </rPh>
    <phoneticPr fontId="3"/>
  </si>
  <si>
    <t>（３）機器を導入することにしたきっかけ及び目的（複数回答可）</t>
    <rPh sb="19" eb="20">
      <t>オヨ</t>
    </rPh>
    <phoneticPr fontId="3"/>
  </si>
  <si>
    <t>（４）事業所が抱える課題</t>
    <rPh sb="3" eb="6">
      <t>ジギョウショ</t>
    </rPh>
    <rPh sb="7" eb="8">
      <t>カカ</t>
    </rPh>
    <rPh sb="10" eb="12">
      <t>カダイ</t>
    </rPh>
    <phoneticPr fontId="3"/>
  </si>
  <si>
    <t>（６）ICT機器等導入前の定量的指標及びICT機器等導入により想定される定量的指標</t>
    <rPh sb="6" eb="8">
      <t>キキ</t>
    </rPh>
    <rPh sb="8" eb="9">
      <t>トウ</t>
    </rPh>
    <rPh sb="9" eb="12">
      <t>ドウニュウマエ</t>
    </rPh>
    <rPh sb="13" eb="16">
      <t>テイリョウテキ</t>
    </rPh>
    <rPh sb="16" eb="18">
      <t>シヒョウ</t>
    </rPh>
    <rPh sb="18" eb="19">
      <t>オヨ</t>
    </rPh>
    <rPh sb="23" eb="25">
      <t>キキ</t>
    </rPh>
    <rPh sb="25" eb="26">
      <t>トウ</t>
    </rPh>
    <rPh sb="26" eb="28">
      <t>ドウニュウ</t>
    </rPh>
    <rPh sb="31" eb="33">
      <t>ソウテイ</t>
    </rPh>
    <rPh sb="36" eb="39">
      <t>テイリョウテキ</t>
    </rPh>
    <rPh sb="39" eb="41">
      <t>シヒョウ</t>
    </rPh>
    <phoneticPr fontId="3"/>
  </si>
  <si>
    <t>業務従事者数</t>
    <rPh sb="0" eb="2">
      <t>ギョウム</t>
    </rPh>
    <rPh sb="2" eb="5">
      <t>ジュウジシャ</t>
    </rPh>
    <rPh sb="5" eb="6">
      <t>スウ</t>
    </rPh>
    <phoneticPr fontId="3"/>
  </si>
  <si>
    <t>C. 1件当たりの
平均処理時間</t>
    <rPh sb="4" eb="5">
      <t>ケン</t>
    </rPh>
    <rPh sb="5" eb="6">
      <t>ア</t>
    </rPh>
    <rPh sb="10" eb="12">
      <t>ヘイキン</t>
    </rPh>
    <rPh sb="12" eb="14">
      <t>ショリ</t>
    </rPh>
    <rPh sb="14" eb="16">
      <t>ジカン</t>
    </rPh>
    <phoneticPr fontId="3"/>
  </si>
  <si>
    <t>年間業務時間
D（B×C）</t>
    <rPh sb="0" eb="2">
      <t>ネンカン</t>
    </rPh>
    <rPh sb="2" eb="4">
      <t>ギョウム</t>
    </rPh>
    <rPh sb="4" eb="6">
      <t>ジカン</t>
    </rPh>
    <phoneticPr fontId="3"/>
  </si>
  <si>
    <t>１人あたり
業務時間
（D／業務従事者数）</t>
    <rPh sb="1" eb="2">
      <t>ヒト</t>
    </rPh>
    <rPh sb="6" eb="8">
      <t>ギョウム</t>
    </rPh>
    <rPh sb="8" eb="10">
      <t>ジカン</t>
    </rPh>
    <rPh sb="14" eb="16">
      <t>ギョウム</t>
    </rPh>
    <rPh sb="16" eb="19">
      <t>ジュウジシャ</t>
    </rPh>
    <phoneticPr fontId="3"/>
  </si>
  <si>
    <t>B.年間発生件数
（A×12）</t>
    <rPh sb="2" eb="4">
      <t>ネンカン</t>
    </rPh>
    <rPh sb="4" eb="6">
      <t>ハッセイ</t>
    </rPh>
    <rPh sb="6" eb="8">
      <t>ケンスウ</t>
    </rPh>
    <phoneticPr fontId="3"/>
  </si>
  <si>
    <t>１　支援記録の作成</t>
    <rPh sb="2" eb="4">
      <t>シエン</t>
    </rPh>
    <rPh sb="4" eb="6">
      <t>キロク</t>
    </rPh>
    <rPh sb="7" eb="9">
      <t>サクセイ</t>
    </rPh>
    <phoneticPr fontId="3"/>
  </si>
  <si>
    <t>２　職員間の情報伝達・情報共有</t>
    <rPh sb="2" eb="4">
      <t>ショクイン</t>
    </rPh>
    <rPh sb="4" eb="5">
      <t>カン</t>
    </rPh>
    <rPh sb="6" eb="8">
      <t>ジョウホウ</t>
    </rPh>
    <rPh sb="8" eb="10">
      <t>デンタツ</t>
    </rPh>
    <rPh sb="11" eb="13">
      <t>ジョウホウ</t>
    </rPh>
    <rPh sb="13" eb="15">
      <t>キョウユウ</t>
    </rPh>
    <phoneticPr fontId="3"/>
  </si>
  <si>
    <t>４　その他</t>
    <rPh sb="4" eb="5">
      <t>タ</t>
    </rPh>
    <phoneticPr fontId="3"/>
  </si>
  <si>
    <t>　③　前記（５）に係る現在（ICT機器等の導入前）の作成文書量</t>
    <rPh sb="3" eb="5">
      <t>ゼンキ</t>
    </rPh>
    <rPh sb="9" eb="10">
      <t>カカ</t>
    </rPh>
    <rPh sb="11" eb="13">
      <t>ゲンザイ</t>
    </rPh>
    <rPh sb="17" eb="19">
      <t>キキ</t>
    </rPh>
    <rPh sb="19" eb="20">
      <t>トウ</t>
    </rPh>
    <rPh sb="21" eb="24">
      <t>ドウニュウマエ</t>
    </rPh>
    <rPh sb="26" eb="28">
      <t>サクセイ</t>
    </rPh>
    <rPh sb="28" eb="31">
      <t>ブンショリョウ</t>
    </rPh>
    <phoneticPr fontId="3"/>
  </si>
  <si>
    <t>作成文書</t>
    <rPh sb="0" eb="2">
      <t>サクセイ</t>
    </rPh>
    <rPh sb="2" eb="4">
      <t>ブンショ</t>
    </rPh>
    <phoneticPr fontId="3"/>
  </si>
  <si>
    <t>作成文書量</t>
    <rPh sb="0" eb="2">
      <t>サクセイ</t>
    </rPh>
    <rPh sb="2" eb="5">
      <t>ブンショリョウ</t>
    </rPh>
    <phoneticPr fontId="3"/>
  </si>
  <si>
    <t>B.年間作成文書量
（A×12）</t>
    <rPh sb="2" eb="4">
      <t>ネンカン</t>
    </rPh>
    <rPh sb="4" eb="6">
      <t>サクセイ</t>
    </rPh>
    <rPh sb="6" eb="8">
      <t>ブンショ</t>
    </rPh>
    <rPh sb="8" eb="9">
      <t>リョウ</t>
    </rPh>
    <phoneticPr fontId="3"/>
  </si>
  <si>
    <t>１　支援記録文書</t>
    <rPh sb="2" eb="4">
      <t>シエン</t>
    </rPh>
    <rPh sb="4" eb="6">
      <t>キロク</t>
    </rPh>
    <rPh sb="6" eb="8">
      <t>ブンショ</t>
    </rPh>
    <phoneticPr fontId="3"/>
  </si>
  <si>
    <t>２　請求・勤怠管理・給与文書等</t>
    <rPh sb="2" eb="4">
      <t>セイキュウ</t>
    </rPh>
    <rPh sb="5" eb="7">
      <t>キンタイ</t>
    </rPh>
    <rPh sb="7" eb="9">
      <t>カンリ</t>
    </rPh>
    <rPh sb="10" eb="12">
      <t>キュウヨ</t>
    </rPh>
    <rPh sb="12" eb="14">
      <t>ブンショ</t>
    </rPh>
    <rPh sb="14" eb="15">
      <t>ナド</t>
    </rPh>
    <phoneticPr fontId="3"/>
  </si>
  <si>
    <t>３　その他文書</t>
    <rPh sb="4" eb="5">
      <t>タ</t>
    </rPh>
    <rPh sb="5" eb="7">
      <t>ブンショ</t>
    </rPh>
    <phoneticPr fontId="3"/>
  </si>
  <si>
    <t>　➃　ICT機器等導入後の前記（５）に係る想定作成文書量</t>
    <rPh sb="6" eb="8">
      <t>キキ</t>
    </rPh>
    <rPh sb="8" eb="9">
      <t>トウ</t>
    </rPh>
    <rPh sb="9" eb="11">
      <t>ドウニュウ</t>
    </rPh>
    <rPh sb="11" eb="12">
      <t>ゴ</t>
    </rPh>
    <rPh sb="13" eb="15">
      <t>ゼンキ</t>
    </rPh>
    <rPh sb="19" eb="20">
      <t>カカ</t>
    </rPh>
    <rPh sb="21" eb="23">
      <t>ソウテイ</t>
    </rPh>
    <rPh sb="23" eb="25">
      <t>サクセイ</t>
    </rPh>
    <rPh sb="25" eb="28">
      <t>ブンショリョウ</t>
    </rPh>
    <phoneticPr fontId="3"/>
  </si>
  <si>
    <t>　年間作成文書量想定削減率（％）</t>
    <rPh sb="1" eb="3">
      <t>ネンカン</t>
    </rPh>
    <rPh sb="3" eb="5">
      <t>サクセイ</t>
    </rPh>
    <rPh sb="5" eb="8">
      <t>ブンショリョウ</t>
    </rPh>
    <rPh sb="8" eb="10">
      <t>ソウテイ</t>
    </rPh>
    <rPh sb="10" eb="12">
      <t>サクゲン</t>
    </rPh>
    <rPh sb="12" eb="13">
      <t>リツ</t>
    </rPh>
    <phoneticPr fontId="3"/>
  </si>
  <si>
    <t>（７）想定削減率が20％を超える場合は、その要因について記載すること。</t>
    <rPh sb="3" eb="5">
      <t>ソウテイ</t>
    </rPh>
    <rPh sb="5" eb="8">
      <t>サクゲンリツ</t>
    </rPh>
    <rPh sb="13" eb="14">
      <t>コ</t>
    </rPh>
    <rPh sb="16" eb="18">
      <t>バアイ</t>
    </rPh>
    <rPh sb="22" eb="24">
      <t>ヨウイン</t>
    </rPh>
    <rPh sb="28" eb="30">
      <t>キサイ</t>
    </rPh>
    <phoneticPr fontId="3"/>
  </si>
  <si>
    <t>（別紙２-１-３（４））</t>
    <rPh sb="1" eb="3">
      <t>ベッシ</t>
    </rPh>
    <phoneticPr fontId="3"/>
  </si>
  <si>
    <t>導入ロボット機器名</t>
    <rPh sb="0" eb="2">
      <t>ドウニュウ</t>
    </rPh>
    <rPh sb="6" eb="8">
      <t>キキ</t>
    </rPh>
    <rPh sb="8" eb="9">
      <t>メイ</t>
    </rPh>
    <phoneticPr fontId="3"/>
  </si>
  <si>
    <t>１台当たりの導入経費
（F＝Ｂ＋Ｄ／Ｃ）</t>
    <rPh sb="1" eb="2">
      <t>ダイ</t>
    </rPh>
    <rPh sb="2" eb="3">
      <t>ア</t>
    </rPh>
    <rPh sb="6" eb="8">
      <t>ドウニュウ</t>
    </rPh>
    <rPh sb="8" eb="10">
      <t>ケイヒ</t>
    </rPh>
    <phoneticPr fontId="3"/>
  </si>
  <si>
    <t xml:space="preserve">       ※介護ロボット等において、「見守り・コミュニケーション」を選択している場合は、上記パソコン、スマートフォン、タブレット、インカム、ソフトウェアに加えて以下の</t>
    <rPh sb="8" eb="10">
      <t>カイゴ</t>
    </rPh>
    <rPh sb="14" eb="15">
      <t>トウ</t>
    </rPh>
    <rPh sb="21" eb="23">
      <t>ミマモ</t>
    </rPh>
    <rPh sb="36" eb="38">
      <t>センタク</t>
    </rPh>
    <rPh sb="42" eb="44">
      <t>バアイ</t>
    </rPh>
    <rPh sb="46" eb="48">
      <t>ジョウキ</t>
    </rPh>
    <rPh sb="79" eb="80">
      <t>クワ</t>
    </rPh>
    <phoneticPr fontId="3"/>
  </si>
  <si>
    <r>
      <t xml:space="preserve">＜施設・事業所単位＞
所要額の合計額
</t>
    </r>
    <r>
      <rPr>
        <b/>
        <sz val="16"/>
        <color rgb="FFFF0000"/>
        <rFont val="ＭＳ Ｐゴシック"/>
      </rPr>
      <t>（ロボット）</t>
    </r>
    <r>
      <rPr>
        <sz val="14"/>
        <color theme="1"/>
        <rFont val="ＭＳ Ｐゴシック"/>
      </rPr>
      <t xml:space="preserve">
（H）</t>
    </r>
    <rPh sb="1" eb="3">
      <t>シセツ</t>
    </rPh>
    <rPh sb="4" eb="6">
      <t>ジギョウ</t>
    </rPh>
    <rPh sb="6" eb="7">
      <t>ショ</t>
    </rPh>
    <rPh sb="7" eb="9">
      <t>タンイ</t>
    </rPh>
    <rPh sb="11" eb="14">
      <t>ショヨウガク</t>
    </rPh>
    <rPh sb="15" eb="18">
      <t>ゴウケイガク</t>
    </rPh>
    <phoneticPr fontId="3"/>
  </si>
  <si>
    <t>＜施設・事業所単位＞
国庫補助基本額
（Ｋ）</t>
    <rPh sb="11" eb="13">
      <t>コッコ</t>
    </rPh>
    <rPh sb="13" eb="15">
      <t>ホジョ</t>
    </rPh>
    <rPh sb="15" eb="17">
      <t>キホン</t>
    </rPh>
    <phoneticPr fontId="3"/>
  </si>
  <si>
    <t>なお、「見守り・コミュニケーション」は、「施設・事業所種別」で「障害者支援施設」、「グループホーム」を選択した場合のみ対象。</t>
    <rPh sb="51" eb="53">
      <t>センタク</t>
    </rPh>
    <rPh sb="55" eb="57">
      <t>バアイ</t>
    </rPh>
    <rPh sb="59" eb="61">
      <t>タイショウ</t>
    </rPh>
    <phoneticPr fontId="3"/>
  </si>
  <si>
    <t>「Ｉ」欄に、ICT導入支援の所要額を記載すること。なお、複数行にわたって同一の事業所の記載がある場合には、同一事業所の行の中で、一番上の行へ所要額を記載すること。</t>
    <rPh sb="3" eb="4">
      <t>ラン</t>
    </rPh>
    <rPh sb="9" eb="11">
      <t>ドウニュウ</t>
    </rPh>
    <rPh sb="11" eb="13">
      <t>シエン</t>
    </rPh>
    <rPh sb="14" eb="17">
      <t>ショヨウガク</t>
    </rPh>
    <rPh sb="18" eb="20">
      <t>キサイ</t>
    </rPh>
    <rPh sb="28" eb="30">
      <t>フクスウ</t>
    </rPh>
    <rPh sb="30" eb="31">
      <t>ギョウ</t>
    </rPh>
    <rPh sb="36" eb="38">
      <t>ドウイツ</t>
    </rPh>
    <rPh sb="39" eb="42">
      <t>ジギョウショ</t>
    </rPh>
    <rPh sb="43" eb="45">
      <t>キサイ</t>
    </rPh>
    <rPh sb="48" eb="50">
      <t>バアイ</t>
    </rPh>
    <rPh sb="53" eb="55">
      <t>ドウイツ</t>
    </rPh>
    <rPh sb="55" eb="58">
      <t>ジギョウショ</t>
    </rPh>
    <rPh sb="59" eb="60">
      <t>ギョウ</t>
    </rPh>
    <rPh sb="61" eb="62">
      <t>ナカ</t>
    </rPh>
    <rPh sb="64" eb="66">
      <t>イチバン</t>
    </rPh>
    <rPh sb="66" eb="67">
      <t>ウエ</t>
    </rPh>
    <rPh sb="68" eb="69">
      <t>ギョウ</t>
    </rPh>
    <rPh sb="70" eb="73">
      <t>ショヨウガク</t>
    </rPh>
    <rPh sb="74" eb="76">
      <t>キサイ</t>
    </rPh>
    <phoneticPr fontId="3"/>
  </si>
  <si>
    <t>「Ｋ」欄は、「Ｊ」欄と基準額1,000万円を比較して低い金額が入る。</t>
    <rPh sb="3" eb="4">
      <t>ラン</t>
    </rPh>
    <rPh sb="9" eb="10">
      <t>ラン</t>
    </rPh>
    <rPh sb="11" eb="14">
      <t>キジュンガク</t>
    </rPh>
    <rPh sb="19" eb="21">
      <t>マンエン</t>
    </rPh>
    <rPh sb="22" eb="24">
      <t>ヒカク</t>
    </rPh>
    <rPh sb="26" eb="27">
      <t>ヒク</t>
    </rPh>
    <rPh sb="28" eb="30">
      <t>キンガク</t>
    </rPh>
    <rPh sb="31" eb="32">
      <t>ハイ</t>
    </rPh>
    <phoneticPr fontId="3"/>
  </si>
  <si>
    <t>（注７）</t>
    <rPh sb="1" eb="2">
      <t>チュウ</t>
    </rPh>
    <phoneticPr fontId="3"/>
  </si>
  <si>
    <t>※確認事項について、都道府県、指定都市、中核市において十分に確認した上で、該当するものに○又は×を付けること。</t>
    <rPh sb="1" eb="3">
      <t>カクニン</t>
    </rPh>
    <rPh sb="3" eb="5">
      <t>ジコウ</t>
    </rPh>
    <rPh sb="10" eb="14">
      <t>トドウフケン</t>
    </rPh>
    <rPh sb="15" eb="17">
      <t>シテイ</t>
    </rPh>
    <rPh sb="17" eb="19">
      <t>トシ</t>
    </rPh>
    <rPh sb="20" eb="23">
      <t>チュウカクシ</t>
    </rPh>
    <rPh sb="27" eb="29">
      <t>ジュウブン</t>
    </rPh>
    <rPh sb="30" eb="32">
      <t>カクニン</t>
    </rPh>
    <rPh sb="34" eb="35">
      <t>ウエ</t>
    </rPh>
    <rPh sb="37" eb="39">
      <t>ガイトウ</t>
    </rPh>
    <rPh sb="45" eb="46">
      <t>マタ</t>
    </rPh>
    <rPh sb="49" eb="50">
      <t>ツ</t>
    </rPh>
    <phoneticPr fontId="3"/>
  </si>
  <si>
    <r>
      <t xml:space="preserve">＜施設・事業所単位＞
所要額の合計額
</t>
    </r>
    <r>
      <rPr>
        <b/>
        <sz val="16"/>
        <color rgb="FFFF0000"/>
        <rFont val="ＭＳ Ｐゴシック"/>
      </rPr>
      <t>（ロボット）</t>
    </r>
    <r>
      <rPr>
        <sz val="14"/>
        <color theme="1"/>
        <rFont val="ＭＳ Ｐゴシック"/>
      </rPr>
      <t xml:space="preserve">
（Ｈ）</t>
    </r>
    <rPh sb="1" eb="3">
      <t>シセツ</t>
    </rPh>
    <rPh sb="4" eb="6">
      <t>ジギョウ</t>
    </rPh>
    <rPh sb="6" eb="7">
      <t>ショ</t>
    </rPh>
    <rPh sb="7" eb="9">
      <t>タンイ</t>
    </rPh>
    <rPh sb="11" eb="14">
      <t>ショヨウガク</t>
    </rPh>
    <rPh sb="15" eb="18">
      <t>ゴウケイガク</t>
    </rPh>
    <phoneticPr fontId="3"/>
  </si>
  <si>
    <t>「Ｍ」欄は、実際に都道府県・指定都市・中核市が施設・事業所に対して補助する金額を記載すること。</t>
    <rPh sb="3" eb="4">
      <t>ラン</t>
    </rPh>
    <rPh sb="6" eb="8">
      <t>ジッサイ</t>
    </rPh>
    <rPh sb="9" eb="13">
      <t>トドウフケン</t>
    </rPh>
    <rPh sb="14" eb="16">
      <t>シテイ</t>
    </rPh>
    <rPh sb="16" eb="18">
      <t>トシ</t>
    </rPh>
    <rPh sb="19" eb="22">
      <t>チュウカクシ</t>
    </rPh>
    <rPh sb="23" eb="25">
      <t>シセツ</t>
    </rPh>
    <rPh sb="26" eb="29">
      <t>ジギョウショ</t>
    </rPh>
    <rPh sb="30" eb="31">
      <t>タイ</t>
    </rPh>
    <rPh sb="33" eb="35">
      <t>ホジョ</t>
    </rPh>
    <rPh sb="37" eb="39">
      <t>キンガク</t>
    </rPh>
    <rPh sb="40" eb="42">
      <t>キサイ</t>
    </rPh>
    <phoneticPr fontId="3"/>
  </si>
  <si>
    <r>
      <rPr>
        <sz val="12"/>
        <color auto="1"/>
        <rFont val="ＭＳ Ｐゴシック"/>
      </rPr>
      <t>職員数（常勤換算数）</t>
    </r>
    <r>
      <rPr>
        <sz val="10"/>
        <color theme="1"/>
        <rFont val="ＭＳ Ｐゴシック"/>
      </rPr>
      <t>　【「全職員の月間勤務時間数」／「常勤職員の月間勤務時間数」にて算出（産休・育休、休職は除く）】</t>
    </r>
    <rPh sb="0" eb="3">
      <t>ショクインスウ</t>
    </rPh>
    <rPh sb="4" eb="6">
      <t>ジョウキン</t>
    </rPh>
    <rPh sb="6" eb="8">
      <t>カンサン</t>
    </rPh>
    <rPh sb="8" eb="9">
      <t>スウ</t>
    </rPh>
    <rPh sb="13" eb="16">
      <t>ゼンショクイン</t>
    </rPh>
    <rPh sb="17" eb="19">
      <t>ゲッカン</t>
    </rPh>
    <rPh sb="19" eb="21">
      <t>キンム</t>
    </rPh>
    <rPh sb="21" eb="24">
      <t>ジカンスウ</t>
    </rPh>
    <rPh sb="27" eb="29">
      <t>ジョウキン</t>
    </rPh>
    <rPh sb="29" eb="31">
      <t>ショクイン</t>
    </rPh>
    <rPh sb="32" eb="34">
      <t>ゲッカン</t>
    </rPh>
    <rPh sb="34" eb="36">
      <t>キンム</t>
    </rPh>
    <rPh sb="36" eb="39">
      <t>ジカンスウ</t>
    </rPh>
    <rPh sb="42" eb="44">
      <t>サンシュツ</t>
    </rPh>
    <rPh sb="45" eb="47">
      <t>サンキュウ</t>
    </rPh>
    <rPh sb="48" eb="50">
      <t>イクキュウ</t>
    </rPh>
    <rPh sb="51" eb="53">
      <t>キュウショク</t>
    </rPh>
    <rPh sb="54" eb="55">
      <t>ノゾ</t>
    </rPh>
    <phoneticPr fontId="3"/>
  </si>
  <si>
    <r>
      <t>参考情報：令和元年度から令和６年度に係るロボット等導入支援事業もしくはＩＣＴ導入モデル事業補助実績</t>
    </r>
    <r>
      <rPr>
        <sz val="12"/>
        <color theme="1"/>
        <rFont val="ＭＳ Ｐゴシック"/>
      </rPr>
      <t>（複数回補助を受けている場合、補助年度は直近を選択）</t>
    </r>
    <rPh sb="0" eb="2">
      <t>サンコウ</t>
    </rPh>
    <rPh sb="2" eb="4">
      <t>ジョウホウ</t>
    </rPh>
    <rPh sb="5" eb="7">
      <t>レイワ</t>
    </rPh>
    <rPh sb="7" eb="10">
      <t>ガンネンド</t>
    </rPh>
    <rPh sb="12" eb="14">
      <t>レイワ</t>
    </rPh>
    <rPh sb="15" eb="17">
      <t>ネンド</t>
    </rPh>
    <rPh sb="18" eb="19">
      <t>カカ</t>
    </rPh>
    <rPh sb="24" eb="25">
      <t>トウ</t>
    </rPh>
    <rPh sb="25" eb="27">
      <t>ドウニュウ</t>
    </rPh>
    <rPh sb="27" eb="29">
      <t>シエン</t>
    </rPh>
    <rPh sb="29" eb="31">
      <t>ジギョウ</t>
    </rPh>
    <rPh sb="38" eb="40">
      <t>ドウニュウ</t>
    </rPh>
    <rPh sb="43" eb="45">
      <t>ジギョウ</t>
    </rPh>
    <rPh sb="45" eb="47">
      <t>ホジョ</t>
    </rPh>
    <rPh sb="47" eb="49">
      <t>ジッセキ</t>
    </rPh>
    <rPh sb="50" eb="53">
      <t>フクスウカイ</t>
    </rPh>
    <rPh sb="53" eb="55">
      <t>ホジョ</t>
    </rPh>
    <rPh sb="56" eb="57">
      <t>ウ</t>
    </rPh>
    <rPh sb="61" eb="63">
      <t>バアイ</t>
    </rPh>
    <rPh sb="64" eb="66">
      <t>ホジョ</t>
    </rPh>
    <rPh sb="66" eb="68">
      <t>ネンド</t>
    </rPh>
    <rPh sb="69" eb="71">
      <t>チョッキン</t>
    </rPh>
    <rPh sb="72" eb="74">
      <t>センタク</t>
    </rPh>
    <phoneticPr fontId="3"/>
  </si>
  <si>
    <t>　【介護ロボット等】</t>
    <rPh sb="2" eb="4">
      <t>カイゴ</t>
    </rPh>
    <rPh sb="8" eb="9">
      <t>トウ</t>
    </rPh>
    <phoneticPr fontId="3"/>
  </si>
  <si>
    <t>　　　　　　　　ＡＩカメラ等（防犯、虐待防止、事故防止など、利用者の安全安心のために活用するカメラ）</t>
    <rPh sb="13" eb="14">
      <t>トウ</t>
    </rPh>
    <rPh sb="15" eb="17">
      <t>ボウハン</t>
    </rPh>
    <rPh sb="18" eb="20">
      <t>ギャクタイ</t>
    </rPh>
    <rPh sb="20" eb="22">
      <t>ボウシ</t>
    </rPh>
    <rPh sb="23" eb="25">
      <t>ジコ</t>
    </rPh>
    <rPh sb="25" eb="27">
      <t>ボウシ</t>
    </rPh>
    <rPh sb="30" eb="33">
      <t>リヨウシャ</t>
    </rPh>
    <rPh sb="34" eb="36">
      <t>アンゼン</t>
    </rPh>
    <rPh sb="36" eb="38">
      <t>アンシン</t>
    </rPh>
    <rPh sb="42" eb="44">
      <t>カツヨウ</t>
    </rPh>
    <phoneticPr fontId="3"/>
  </si>
  <si>
    <r>
      <t>　　　　　　　　ソフトウェア</t>
    </r>
    <r>
      <rPr>
        <sz val="10"/>
        <color auto="1"/>
        <rFont val="ＭＳ Ｐゴシック"/>
      </rPr>
      <t>（バックオフィス業務のためのソフトウェア（勤怠管理、シフト表作成、人事、給与などの業務）で、各種業務を一気通貫で行うことが可能なものに限る。）</t>
    </r>
    <rPh sb="22" eb="24">
      <t>ギョウム</t>
    </rPh>
    <rPh sb="35" eb="37">
      <t>キンタイ</t>
    </rPh>
    <rPh sb="37" eb="39">
      <t>カンリ</t>
    </rPh>
    <rPh sb="43" eb="44">
      <t>ヒョウ</t>
    </rPh>
    <rPh sb="44" eb="46">
      <t>サクセイ</t>
    </rPh>
    <rPh sb="47" eb="49">
      <t>ジンジ</t>
    </rPh>
    <rPh sb="50" eb="52">
      <t>キュウヨ</t>
    </rPh>
    <rPh sb="55" eb="57">
      <t>ギョウム</t>
    </rPh>
    <rPh sb="60" eb="62">
      <t>カクシュ</t>
    </rPh>
    <rPh sb="62" eb="64">
      <t>ギョウム</t>
    </rPh>
    <rPh sb="65" eb="67">
      <t>イッキ</t>
    </rPh>
    <rPh sb="67" eb="69">
      <t>ツウカン</t>
    </rPh>
    <rPh sb="70" eb="71">
      <t>オコナ</t>
    </rPh>
    <rPh sb="75" eb="77">
      <t>カノウ</t>
    </rPh>
    <rPh sb="81" eb="82">
      <t>カギ</t>
    </rPh>
    <phoneticPr fontId="3"/>
  </si>
  <si>
    <t xml:space="preserve"> 　　　　通信環境機器等の費用も対象となる。ただし、見守り記機器を効果的に活用するために必要な機器等に限る。</t>
    <rPh sb="13" eb="15">
      <t>ヒヨウ</t>
    </rPh>
    <rPh sb="16" eb="18">
      <t>タイショウ</t>
    </rPh>
    <rPh sb="26" eb="28">
      <t>ミマモ</t>
    </rPh>
    <rPh sb="29" eb="30">
      <t>キ</t>
    </rPh>
    <rPh sb="30" eb="32">
      <t>キキ</t>
    </rPh>
    <rPh sb="33" eb="36">
      <t>コウカテキ</t>
    </rPh>
    <rPh sb="37" eb="39">
      <t>カツヨウ</t>
    </rPh>
    <rPh sb="44" eb="46">
      <t>ヒツヨウ</t>
    </rPh>
    <rPh sb="47" eb="49">
      <t>キキ</t>
    </rPh>
    <rPh sb="49" eb="50">
      <t>トウ</t>
    </rPh>
    <rPh sb="51" eb="52">
      <t>カギ</t>
    </rPh>
    <phoneticPr fontId="3"/>
  </si>
  <si>
    <t>（６）パッケージ型による機器導入前の定量的指標及び導入により想定される定量的指標</t>
    <rPh sb="8" eb="9">
      <t>ガタ</t>
    </rPh>
    <rPh sb="12" eb="14">
      <t>キキ</t>
    </rPh>
    <rPh sb="14" eb="17">
      <t>ドウニュウマエ</t>
    </rPh>
    <rPh sb="18" eb="21">
      <t>テイリョウテキ</t>
    </rPh>
    <rPh sb="21" eb="23">
      <t>シヒョウ</t>
    </rPh>
    <rPh sb="23" eb="24">
      <t>オヨ</t>
    </rPh>
    <rPh sb="25" eb="27">
      <t>ドウニュウ</t>
    </rPh>
    <rPh sb="30" eb="32">
      <t>ソウテイ</t>
    </rPh>
    <rPh sb="35" eb="38">
      <t>テイリョウテキ</t>
    </rPh>
    <rPh sb="38" eb="40">
      <t>シヒョウ</t>
    </rPh>
    <phoneticPr fontId="3"/>
  </si>
  <si>
    <t>８　職員間の情報伝達・情報共有</t>
    <rPh sb="2" eb="4">
      <t>ショクイン</t>
    </rPh>
    <rPh sb="4" eb="5">
      <t>カン</t>
    </rPh>
    <rPh sb="6" eb="8">
      <t>ジョウホウ</t>
    </rPh>
    <rPh sb="8" eb="10">
      <t>デンタツ</t>
    </rPh>
    <rPh sb="11" eb="13">
      <t>ジョウホウ</t>
    </rPh>
    <rPh sb="13" eb="15">
      <t>キョウユウ</t>
    </rPh>
    <phoneticPr fontId="3"/>
  </si>
  <si>
    <t>９　請求業務・勤怠管理・給与業務等</t>
    <rPh sb="2" eb="4">
      <t>セイキュウ</t>
    </rPh>
    <rPh sb="4" eb="6">
      <t>ギョウム</t>
    </rPh>
    <rPh sb="7" eb="9">
      <t>キンタイ</t>
    </rPh>
    <rPh sb="9" eb="11">
      <t>カンリ</t>
    </rPh>
    <rPh sb="12" eb="14">
      <t>キュウヨ</t>
    </rPh>
    <rPh sb="14" eb="16">
      <t>ギョウム</t>
    </rPh>
    <rPh sb="16" eb="17">
      <t>トウ</t>
    </rPh>
    <phoneticPr fontId="3"/>
  </si>
  <si>
    <t>１１　その他の間接業務</t>
    <rPh sb="5" eb="6">
      <t>タ</t>
    </rPh>
    <rPh sb="7" eb="9">
      <t>カンセツ</t>
    </rPh>
    <rPh sb="9" eb="11">
      <t>ギョウム</t>
    </rPh>
    <phoneticPr fontId="3"/>
  </si>
  <si>
    <t>　②　パッケージ型による機器導入後の前記（４）に係る想定業務時間内訳</t>
    <rPh sb="8" eb="9">
      <t>ガタ</t>
    </rPh>
    <rPh sb="12" eb="14">
      <t>キキ</t>
    </rPh>
    <rPh sb="14" eb="17">
      <t>ドウニュウゴ</t>
    </rPh>
    <rPh sb="18" eb="20">
      <t>ゼンキ</t>
    </rPh>
    <rPh sb="24" eb="25">
      <t>カカ</t>
    </rPh>
    <rPh sb="26" eb="28">
      <t>ソウテイ</t>
    </rPh>
    <rPh sb="28" eb="30">
      <t>ギョウム</t>
    </rPh>
    <rPh sb="30" eb="32">
      <t>ジカン</t>
    </rPh>
    <rPh sb="32" eb="34">
      <t>ウチワケ</t>
    </rPh>
    <phoneticPr fontId="3"/>
  </si>
  <si>
    <t>（別紙２－１－４（４））</t>
    <rPh sb="1" eb="3">
      <t>ベッシ</t>
    </rPh>
    <phoneticPr fontId="3"/>
  </si>
  <si>
    <t>見守り機器の導入に伴う通信環境整備に係る経費（障害者支援施設、グループホームのみ）</t>
  </si>
  <si>
    <t>費用合計</t>
    <rPh sb="0" eb="2">
      <t>ヒヨウ</t>
    </rPh>
    <rPh sb="2" eb="4">
      <t>ゴウケイ</t>
    </rPh>
    <phoneticPr fontId="3"/>
  </si>
  <si>
    <t>令和７年度（令和６年度からの繰越分）障害福祉分野の介護テクノロジー導入支援事業（介護ロボット等導入支援）
（都道府県等による導入促進分）※コンサルタント等　事業計画書</t>
  </si>
  <si>
    <t>障害福祉分野の介護テクノロジー導入支援事業（介護ロボット等導入支援）　事業計画書　総表　（間接補助分）　</t>
  </si>
  <si>
    <t>障害福祉分野の介護テクノロジー導入支援事業（介護ロボット等導入支援）
（施設等に対する導入支援分）　積算内訳書</t>
  </si>
  <si>
    <t>障害福祉分野の介護テクノロジー導入支援事業（ICT導入支援）　事業計画書　総表　（間接補助分）</t>
  </si>
  <si>
    <t>障害福祉分野の介護テクノロジー導入支援事業（ICT導入支援）  積算内訳書</t>
  </si>
  <si>
    <t>障害福祉分野の介護テクノロジー導入支援事業（パッケージ型導入支援）　事業計画書　総表　（間接補助分）　</t>
  </si>
  <si>
    <t>障害福祉分野の介護テクノロジー導入支援事業（パッケージ型導入支援）
事業計画書</t>
  </si>
  <si>
    <t>障害福祉分野の介護テクノロジー導入支援事業（パッケージ型導入支援）
積算内訳書</t>
  </si>
</sst>
</file>

<file path=xl/styles.xml><?xml version="1.0" encoding="utf-8"?>
<styleSheet xmlns="http://schemas.openxmlformats.org/spreadsheetml/2006/main" xmlns:r="http://schemas.openxmlformats.org/officeDocument/2006/relationships" xmlns:mc="http://schemas.openxmlformats.org/markup-compatibility/2006">
  <numFmts count="12">
    <numFmt numFmtId="6" formatCode="&quot;¥&quot;#,##0;[Red]&quot;¥&quot;\-#,##0"/>
    <numFmt numFmtId="41" formatCode="_ * #,##0_ ;_ * \-#,##0_ ;_ * &quot;-&quot;_ ;_ @_ "/>
    <numFmt numFmtId="176" formatCode="0.0_ &quot;人&quot;"/>
    <numFmt numFmtId="177" formatCode="0&quot;人&quot;"/>
    <numFmt numFmtId="178" formatCode="#,##0_ &quot;人&quot;"/>
    <numFmt numFmtId="179" formatCode="0.0%"/>
    <numFmt numFmtId="180" formatCode="#,##0_ &quot;ページ&quot;"/>
    <numFmt numFmtId="181" formatCode="#,##0_ &quot;件&quot;"/>
    <numFmt numFmtId="182" formatCode="#,##0_ &quot;分&quot;"/>
    <numFmt numFmtId="183" formatCode="#,##0_ &quot;人時間&quot;"/>
    <numFmt numFmtId="184" formatCode="#,##0_ &quot;時間&quot;"/>
    <numFmt numFmtId="185" formatCode="#,##0_ "/>
  </numFmts>
  <fonts count="43">
    <font>
      <sz val="11"/>
      <color auto="1"/>
      <name val="ＭＳ Ｐゴシック"/>
      <family val="3"/>
    </font>
    <font>
      <sz val="11"/>
      <color theme="1"/>
      <name val="ＭＳ Ｐゴシック"/>
      <family val="3"/>
      <scheme val="minor"/>
    </font>
    <font>
      <sz val="11"/>
      <color auto="1"/>
      <name val="ＭＳ Ｐゴシック"/>
      <family val="3"/>
    </font>
    <font>
      <sz val="6"/>
      <color auto="1"/>
      <name val="ＭＳ Ｐゴシック"/>
      <family val="3"/>
    </font>
    <font>
      <sz val="10"/>
      <color auto="1"/>
      <name val="ＭＳ Ｐゴシック"/>
      <family val="3"/>
      <scheme val="minor"/>
    </font>
    <font>
      <sz val="14"/>
      <color auto="1"/>
      <name val="ＭＳ Ｐゴシック"/>
      <family val="3"/>
      <scheme val="minor"/>
    </font>
    <font>
      <b/>
      <sz val="18"/>
      <color auto="1"/>
      <name val="ＭＳ Ｐゴシック"/>
      <family val="3"/>
    </font>
    <font>
      <sz val="16"/>
      <color auto="1"/>
      <name val="ＭＳ Ｐゴシック"/>
      <family val="3"/>
      <scheme val="minor"/>
    </font>
    <font>
      <sz val="13"/>
      <color auto="1"/>
      <name val="ＭＳ Ｐゴシック"/>
      <family val="3"/>
    </font>
    <font>
      <b/>
      <sz val="11"/>
      <color theme="1"/>
      <name val="ＭＳ Ｐゴシック"/>
      <family val="3"/>
      <scheme val="minor"/>
    </font>
    <font>
      <b/>
      <sz val="12"/>
      <color theme="1"/>
      <name val="ＭＳ Ｐゴシック"/>
      <family val="3"/>
      <scheme val="minor"/>
    </font>
    <font>
      <b/>
      <sz val="14"/>
      <color theme="1"/>
      <name val="ＭＳ Ｐゴシック"/>
      <family val="3"/>
      <scheme val="minor"/>
    </font>
    <font>
      <b/>
      <sz val="16"/>
      <color theme="1"/>
      <name val="ＭＳ Ｐゴシック"/>
      <family val="3"/>
      <scheme val="minor"/>
    </font>
    <font>
      <sz val="12"/>
      <color auto="1"/>
      <name val="ＭＳ Ｐゴシック"/>
      <family val="3"/>
    </font>
    <font>
      <sz val="20"/>
      <color auto="1"/>
      <name val="ＭＳ Ｐゴシック"/>
      <family val="3"/>
    </font>
    <font>
      <sz val="14"/>
      <color theme="1"/>
      <name val="ＭＳ Ｐゴシック"/>
      <family val="3"/>
      <scheme val="minor"/>
    </font>
    <font>
      <b/>
      <sz val="16"/>
      <color auto="1"/>
      <name val="ＭＳ Ｐゴシック"/>
      <family val="3"/>
      <scheme val="minor"/>
    </font>
    <font>
      <sz val="14"/>
      <color rgb="FFFF0000"/>
      <name val="ＭＳ Ｐゴシック"/>
      <family val="3"/>
    </font>
    <font>
      <sz val="16"/>
      <color rgb="FFFF0000"/>
      <name val="ＭＳ Ｐゴシック"/>
      <family val="3"/>
    </font>
    <font>
      <sz val="12"/>
      <color theme="1"/>
      <name val="ＭＳ Ｐゴシック"/>
      <family val="3"/>
      <scheme val="minor"/>
    </font>
    <font>
      <sz val="11"/>
      <color rgb="FFFF0000"/>
      <name val="ＭＳ Ｐゴシック"/>
      <family val="3"/>
      <scheme val="minor"/>
    </font>
    <font>
      <b/>
      <sz val="20"/>
      <color auto="1"/>
      <name val="ＭＳ Ｐゴシック"/>
      <family val="3"/>
      <scheme val="minor"/>
    </font>
    <font>
      <sz val="13"/>
      <color theme="1"/>
      <name val="ＭＳ Ｐゴシック"/>
      <family val="3"/>
    </font>
    <font>
      <sz val="9"/>
      <color theme="1"/>
      <name val="ＭＳ Ｐゴシック"/>
      <family val="3"/>
      <scheme val="minor"/>
    </font>
    <font>
      <sz val="16"/>
      <color theme="1"/>
      <name val="ＭＳ Ｐゴシック"/>
      <family val="3"/>
      <scheme val="minor"/>
    </font>
    <font>
      <sz val="12"/>
      <color rgb="FFFF0000"/>
      <name val="ＭＳ Ｐゴシック"/>
      <family val="3"/>
      <scheme val="minor"/>
    </font>
    <font>
      <sz val="10"/>
      <color theme="1"/>
      <name val="ＭＳ Ｐゴシック"/>
      <family val="3"/>
      <scheme val="minor"/>
    </font>
    <font>
      <b/>
      <sz val="20"/>
      <color theme="1"/>
      <name val="ＭＳ Ｐゴシック"/>
      <family val="3"/>
      <scheme val="minor"/>
    </font>
    <font>
      <b/>
      <sz val="12"/>
      <color rgb="FFFF0000"/>
      <name val="ＭＳ Ｐゴシック"/>
      <family val="3"/>
      <scheme val="minor"/>
    </font>
    <font>
      <b/>
      <sz val="11"/>
      <color rgb="FFFF0000"/>
      <name val="ＭＳ Ｐゴシック"/>
      <family val="3"/>
      <scheme val="minor"/>
    </font>
    <font>
      <sz val="8"/>
      <color theme="1"/>
      <name val="ＭＳ Ｐゴシック"/>
      <family val="3"/>
      <scheme val="minor"/>
    </font>
    <font>
      <sz val="8"/>
      <color auto="1"/>
      <name val="ＭＳ Ｐゴシック"/>
      <family val="3"/>
    </font>
    <font>
      <b/>
      <sz val="12"/>
      <color auto="1"/>
      <name val="ＭＳ Ｐゴシック"/>
      <family val="3"/>
      <scheme val="minor"/>
    </font>
    <font>
      <b/>
      <sz val="14"/>
      <color auto="1"/>
      <name val="ＭＳ Ｐゴシック"/>
      <family val="3"/>
      <scheme val="minor"/>
    </font>
    <font>
      <sz val="9"/>
      <color auto="1"/>
      <name val="ＭＳ Ｐゴシック"/>
      <family val="3"/>
      <scheme val="minor"/>
    </font>
    <font>
      <sz val="22"/>
      <color theme="1"/>
      <name val="ＭＳ Ｐゴシック"/>
      <family val="3"/>
    </font>
    <font>
      <sz val="10"/>
      <color rgb="FFFF0000"/>
      <name val="ＭＳ Ｐゴシック"/>
      <family val="3"/>
      <scheme val="minor"/>
    </font>
    <font>
      <b/>
      <sz val="11"/>
      <color auto="1"/>
      <name val="ＭＳ Ｐゴシック"/>
      <family val="3"/>
      <scheme val="minor"/>
    </font>
    <font>
      <sz val="18"/>
      <color auto="1"/>
      <name val="ＭＳ Ｐゴシック"/>
      <family val="3"/>
    </font>
    <font>
      <b/>
      <sz val="22"/>
      <color rgb="FFFF0000"/>
      <name val="ＭＳ Ｐゴシック"/>
      <family val="3"/>
    </font>
    <font>
      <b/>
      <sz val="20"/>
      <color rgb="FFFF0000"/>
      <name val="ＭＳ Ｐゴシック"/>
      <family val="3"/>
    </font>
    <font>
      <b/>
      <u/>
      <sz val="12"/>
      <color auto="1"/>
      <name val="ＭＳ Ｐゴシック"/>
      <family val="3"/>
      <scheme val="minor"/>
    </font>
    <font>
      <sz val="11"/>
      <color theme="1"/>
      <name val="ＭＳ Ｐゴシック"/>
      <family val="3"/>
      <scheme val="minor"/>
    </font>
  </fonts>
  <fills count="13">
    <fill>
      <patternFill patternType="none"/>
    </fill>
    <fill>
      <patternFill patternType="gray125"/>
    </fill>
    <fill>
      <patternFill patternType="solid">
        <fgColor theme="4" tint="0.8"/>
        <bgColor indexed="64"/>
      </patternFill>
    </fill>
    <fill>
      <patternFill patternType="solid">
        <fgColor theme="8" tint="0.8"/>
        <bgColor indexed="64"/>
      </patternFill>
    </fill>
    <fill>
      <patternFill patternType="solid">
        <fgColor theme="9" tint="0.8"/>
        <bgColor indexed="64"/>
      </patternFill>
    </fill>
    <fill>
      <patternFill patternType="solid">
        <fgColor theme="6" tint="0.8"/>
        <bgColor indexed="64"/>
      </patternFill>
    </fill>
    <fill>
      <patternFill patternType="solid">
        <fgColor theme="7" tint="0.8"/>
        <bgColor indexed="64"/>
      </patternFill>
    </fill>
    <fill>
      <patternFill patternType="solid">
        <fgColor theme="2" tint="-0.1"/>
        <bgColor indexed="64"/>
      </patternFill>
    </fill>
    <fill>
      <patternFill patternType="solid">
        <fgColor rgb="FFFFFFCC"/>
        <bgColor indexed="64"/>
      </patternFill>
    </fill>
    <fill>
      <patternFill patternType="solid">
        <fgColor rgb="FFFBD9F6"/>
        <bgColor indexed="64"/>
      </patternFill>
    </fill>
    <fill>
      <patternFill patternType="solid">
        <fgColor theme="5" tint="0.8"/>
        <bgColor indexed="64"/>
      </patternFill>
    </fill>
    <fill>
      <patternFill patternType="solid">
        <fgColor theme="0"/>
        <bgColor indexed="64"/>
      </patternFill>
    </fill>
    <fill>
      <patternFill patternType="solid">
        <fgColor theme="9" tint="0.6"/>
        <bgColor indexed="64"/>
      </patternFill>
    </fill>
  </fills>
  <borders count="1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ck">
        <color indexed="64"/>
      </left>
      <right style="medium">
        <color indexed="64"/>
      </right>
      <top style="double">
        <color indexed="64"/>
      </top>
      <bottom/>
      <diagonal/>
    </border>
    <border>
      <left style="thick">
        <color indexed="64"/>
      </left>
      <right/>
      <top/>
      <bottom style="thick">
        <color indexed="64"/>
      </bottom>
      <diagonal/>
    </border>
    <border>
      <left/>
      <right/>
      <top/>
      <bottom style="thin">
        <color indexed="64"/>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style="double">
        <color indexed="64"/>
      </top>
      <bottom/>
      <diagonal/>
    </border>
    <border>
      <left style="medium">
        <color indexed="64"/>
      </left>
      <right style="thick">
        <color indexed="64"/>
      </right>
      <top/>
      <bottom style="thick">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medium">
        <color indexed="64"/>
      </left>
      <right style="hair">
        <color indexed="64"/>
      </right>
      <top/>
      <bottom style="medium">
        <color indexed="64"/>
      </bottom>
      <diagonal/>
    </border>
    <border>
      <left style="hair">
        <color indexed="64"/>
      </left>
      <right/>
      <top style="medium">
        <color indexed="64"/>
      </top>
      <bottom style="medium">
        <color indexed="64"/>
      </bottom>
      <diagonal/>
    </border>
    <border>
      <left style="hair">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thin">
        <color indexed="64"/>
      </bottom>
      <diagonal/>
    </border>
    <border>
      <left style="medium">
        <color indexed="64"/>
      </left>
      <right/>
      <top style="thin">
        <color indexed="64"/>
      </top>
      <bottom style="hair">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hair">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medium">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bottom style="thin">
        <color indexed="64"/>
      </bottom>
      <diagonal/>
    </border>
    <border>
      <left/>
      <right/>
      <top style="hair">
        <color indexed="64"/>
      </top>
      <bottom style="thin">
        <color indexed="64"/>
      </bottom>
      <diagonal/>
    </border>
    <border>
      <left/>
      <right/>
      <top style="thin">
        <color indexed="64"/>
      </top>
      <bottom style="hair">
        <color indexed="64"/>
      </bottom>
      <diagonal/>
    </border>
    <border>
      <left style="thin">
        <color indexed="64"/>
      </left>
      <right/>
      <top style="hair">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hair">
        <color indexed="64"/>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dotted">
        <color indexed="64"/>
      </bottom>
      <diagonal/>
    </border>
    <border>
      <left/>
      <right/>
      <top/>
      <bottom style="dotted">
        <color indexed="64"/>
      </bottom>
      <diagonal/>
    </border>
    <border>
      <left/>
      <right/>
      <top style="dotted">
        <color indexed="64"/>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bottom style="dotted">
        <color indexed="64"/>
      </bottom>
      <diagonal/>
    </border>
    <border>
      <left/>
      <right style="thin">
        <color indexed="64"/>
      </right>
      <top style="dotted">
        <color indexed="64"/>
      </top>
      <bottom style="thin">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style="hair">
        <color indexed="64"/>
      </top>
      <bottom style="medium">
        <color indexed="64"/>
      </bottom>
      <diagonal/>
    </border>
    <border>
      <left/>
      <right style="thin">
        <color indexed="64"/>
      </right>
      <top/>
      <bottom/>
      <diagonal/>
    </border>
    <border>
      <left style="medium">
        <color indexed="64"/>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top style="thin">
        <color auto="1"/>
      </top>
      <bottom style="medium">
        <color auto="1"/>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auto="1"/>
      </top>
      <bottom style="thin">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style="thin">
        <color indexed="64"/>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s>
  <cellStyleXfs count="39">
    <xf numFmtId="0" fontId="0" fillId="0" borderId="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xf numFmtId="0" fontId="2" fillId="0" borderId="0"/>
    <xf numFmtId="0" fontId="2" fillId="0" borderId="0"/>
    <xf numFmtId="0" fontId="2" fillId="0" borderId="0"/>
    <xf numFmtId="0" fontId="1" fillId="0" borderId="0">
      <alignment vertical="center"/>
    </xf>
    <xf numFmtId="0" fontId="2" fillId="0" borderId="0"/>
    <xf numFmtId="0" fontId="1" fillId="0" borderId="0">
      <alignment vertical="center"/>
    </xf>
    <xf numFmtId="0" fontId="2" fillId="0" borderId="0">
      <alignment vertical="center"/>
    </xf>
    <xf numFmtId="0" fontId="2" fillId="0" borderId="0">
      <alignment vertical="center"/>
    </xf>
    <xf numFmtId="0" fontId="2"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xf numFmtId="38" fontId="2" fillId="0" borderId="0" applyFont="0" applyFill="0" applyBorder="0" applyAlignment="0" applyProtection="0">
      <alignment vertical="center"/>
    </xf>
  </cellStyleXfs>
  <cellXfs count="629">
    <xf numFmtId="0" fontId="0" fillId="0" borderId="0" xfId="0">
      <alignment vertical="center"/>
    </xf>
    <xf numFmtId="38" fontId="0" fillId="0" borderId="0" xfId="12" applyFont="1" applyAlignment="1"/>
    <xf numFmtId="38" fontId="4" fillId="0" borderId="0" xfId="12" applyFont="1" applyAlignment="1"/>
    <xf numFmtId="38" fontId="5" fillId="0" borderId="0" xfId="12" applyFont="1" applyAlignment="1"/>
    <xf numFmtId="0" fontId="0" fillId="0" borderId="0" xfId="0" applyProtection="1">
      <alignment vertical="center"/>
      <protection locked="0"/>
    </xf>
    <xf numFmtId="38" fontId="6" fillId="0" borderId="0" xfId="12" applyFont="1" applyAlignment="1">
      <alignment vertical="top"/>
    </xf>
    <xf numFmtId="38" fontId="7" fillId="0" borderId="0" xfId="12" applyFont="1" applyAlignment="1">
      <alignment horizontal="center" vertical="top"/>
    </xf>
    <xf numFmtId="38" fontId="5" fillId="0" borderId="0" xfId="12" applyFont="1" applyAlignment="1">
      <alignment horizontal="center" vertical="top"/>
    </xf>
    <xf numFmtId="38" fontId="8" fillId="0" borderId="0" xfId="12" applyFont="1" applyAlignment="1">
      <alignment horizontal="left"/>
    </xf>
    <xf numFmtId="38" fontId="4" fillId="0" borderId="1" xfId="12" applyFont="1" applyBorder="1" applyAlignment="1">
      <alignment horizontal="center" vertical="center"/>
    </xf>
    <xf numFmtId="38" fontId="4" fillId="0" borderId="2" xfId="12" applyFont="1" applyFill="1" applyBorder="1" applyAlignment="1">
      <alignment horizontal="left" vertical="center" wrapText="1"/>
    </xf>
    <xf numFmtId="38" fontId="0" fillId="0" borderId="3" xfId="12" applyFont="1" applyBorder="1" applyAlignment="1">
      <alignment horizontal="center" vertical="center"/>
    </xf>
    <xf numFmtId="38" fontId="0" fillId="0" borderId="2" xfId="12" applyFont="1" applyBorder="1" applyAlignment="1">
      <alignment horizontal="center" vertical="center"/>
    </xf>
    <xf numFmtId="38" fontId="0" fillId="0" borderId="0" xfId="12" applyFont="1" applyAlignment="1">
      <alignment horizontal="left"/>
    </xf>
    <xf numFmtId="38" fontId="4" fillId="0" borderId="4" xfId="12" applyFont="1" applyFill="1" applyBorder="1" applyAlignment="1">
      <alignment horizontal="left" vertical="center" wrapText="1"/>
    </xf>
    <xf numFmtId="38" fontId="0" fillId="0" borderId="5" xfId="12" applyFont="1" applyBorder="1" applyAlignment="1">
      <alignment horizontal="center" vertical="center"/>
    </xf>
    <xf numFmtId="0" fontId="9" fillId="0" borderId="0" xfId="0" applyFont="1" applyProtection="1">
      <alignment vertical="center"/>
      <protection locked="0"/>
    </xf>
    <xf numFmtId="0" fontId="1" fillId="0" borderId="0" xfId="0" applyFont="1" applyProtection="1">
      <alignment vertical="center"/>
      <protection locked="0"/>
    </xf>
    <xf numFmtId="0" fontId="10" fillId="0" borderId="0" xfId="0" applyFont="1" applyProtection="1">
      <alignment vertical="center"/>
      <protection locked="0"/>
    </xf>
    <xf numFmtId="38" fontId="5" fillId="0" borderId="0" xfId="12" applyFont="1" applyAlignment="1">
      <alignment vertical="top"/>
    </xf>
    <xf numFmtId="38" fontId="0" fillId="2" borderId="2" xfId="12" applyFont="1" applyFill="1" applyBorder="1" applyAlignment="1">
      <alignment horizontal="right" vertical="center" wrapText="1"/>
    </xf>
    <xf numFmtId="38" fontId="0" fillId="0" borderId="2" xfId="12" applyFont="1" applyFill="1" applyBorder="1" applyAlignment="1">
      <alignment horizontal="right" vertical="center" wrapText="1"/>
    </xf>
    <xf numFmtId="38" fontId="0" fillId="2" borderId="3" xfId="12" applyFont="1" applyFill="1" applyBorder="1" applyAlignment="1">
      <alignment horizontal="right" vertical="center"/>
    </xf>
    <xf numFmtId="38" fontId="0" fillId="2" borderId="2" xfId="12" applyFont="1" applyFill="1" applyBorder="1" applyAlignment="1">
      <alignment horizontal="right" vertical="center"/>
    </xf>
    <xf numFmtId="38" fontId="0" fillId="2" borderId="5" xfId="12" applyFont="1" applyFill="1" applyBorder="1" applyAlignment="1">
      <alignment horizontal="right" vertical="center" wrapText="1"/>
    </xf>
    <xf numFmtId="38" fontId="0" fillId="2" borderId="4" xfId="12" applyFont="1" applyFill="1" applyBorder="1" applyAlignment="1">
      <alignment horizontal="right" vertical="center" wrapText="1"/>
    </xf>
    <xf numFmtId="38" fontId="0" fillId="2" borderId="5" xfId="12" applyFont="1" applyFill="1" applyBorder="1" applyAlignment="1">
      <alignment horizontal="right" vertical="center"/>
    </xf>
    <xf numFmtId="0" fontId="9" fillId="0" borderId="0" xfId="0" applyFont="1" applyAlignment="1" applyProtection="1">
      <alignment vertical="center" shrinkToFit="1"/>
      <protection locked="0"/>
    </xf>
    <xf numFmtId="38" fontId="4" fillId="0" borderId="1" xfId="12" applyFont="1" applyBorder="1" applyAlignment="1">
      <alignment horizontal="center" vertical="center" wrapText="1"/>
    </xf>
    <xf numFmtId="38" fontId="0" fillId="0" borderId="1" xfId="12" applyFont="1" applyFill="1" applyBorder="1" applyAlignment="1">
      <alignment horizontal="right" vertical="center" wrapText="1"/>
    </xf>
    <xf numFmtId="38" fontId="0" fillId="2" borderId="1" xfId="12" applyFont="1" applyFill="1" applyBorder="1" applyAlignment="1">
      <alignment horizontal="right" vertical="center" wrapText="1"/>
    </xf>
    <xf numFmtId="41" fontId="11" fillId="0" borderId="6" xfId="0" applyNumberFormat="1" applyFont="1" applyBorder="1" applyAlignment="1" applyProtection="1">
      <alignment horizontal="left" vertical="top"/>
      <protection locked="0"/>
    </xf>
    <xf numFmtId="41" fontId="11" fillId="0" borderId="7" xfId="0" applyNumberFormat="1" applyFont="1" applyBorder="1" applyAlignment="1" applyProtection="1">
      <alignment horizontal="left" vertical="top"/>
      <protection locked="0"/>
    </xf>
    <xf numFmtId="38" fontId="4" fillId="0" borderId="6" xfId="12" applyFont="1" applyBorder="1" applyAlignment="1">
      <alignment horizontal="center" vertical="center" wrapText="1"/>
    </xf>
    <xf numFmtId="38" fontId="7" fillId="0" borderId="0" xfId="12" applyFont="1" applyBorder="1" applyAlignment="1">
      <alignment horizontal="center" vertical="top"/>
    </xf>
    <xf numFmtId="0" fontId="12" fillId="0" borderId="0" xfId="0" applyFont="1" applyAlignment="1" applyProtection="1">
      <alignment horizontal="center" vertical="center" shrinkToFit="1"/>
      <protection locked="0"/>
    </xf>
    <xf numFmtId="38" fontId="0" fillId="0" borderId="8" xfId="12" applyFont="1" applyBorder="1" applyAlignment="1">
      <alignment horizontal="center" vertical="center" wrapText="1"/>
    </xf>
    <xf numFmtId="38" fontId="0" fillId="0" borderId="9" xfId="12" applyFont="1" applyBorder="1" applyAlignment="1">
      <alignment horizontal="center" vertical="center" wrapText="1"/>
    </xf>
    <xf numFmtId="38" fontId="0" fillId="2" borderId="10" xfId="12" applyFont="1" applyFill="1" applyBorder="1" applyAlignment="1">
      <alignment horizontal="right" vertical="top" wrapText="1"/>
    </xf>
    <xf numFmtId="38" fontId="0" fillId="2" borderId="11" xfId="12" applyFont="1" applyFill="1" applyBorder="1" applyAlignment="1">
      <alignment vertical="center"/>
    </xf>
    <xf numFmtId="0" fontId="12" fillId="0" borderId="12" xfId="0" applyFont="1" applyBorder="1" applyAlignment="1" applyProtection="1">
      <alignment horizontal="center" vertical="center" shrinkToFit="1"/>
      <protection locked="0"/>
    </xf>
    <xf numFmtId="38" fontId="0" fillId="0" borderId="13" xfId="12" applyFont="1" applyBorder="1" applyAlignment="1">
      <alignment horizontal="center" vertical="center" wrapText="1"/>
    </xf>
    <xf numFmtId="38" fontId="0" fillId="0" borderId="14" xfId="12" applyFont="1" applyBorder="1" applyAlignment="1">
      <alignment horizontal="center" vertical="center" wrapText="1"/>
    </xf>
    <xf numFmtId="38" fontId="0" fillId="2" borderId="15" xfId="12" applyFont="1" applyFill="1" applyBorder="1" applyAlignment="1">
      <alignment horizontal="right" vertical="top" wrapText="1"/>
    </xf>
    <xf numFmtId="38" fontId="0" fillId="2" borderId="16" xfId="12" applyFont="1" applyFill="1" applyBorder="1" applyAlignment="1">
      <alignment vertical="center"/>
    </xf>
    <xf numFmtId="38" fontId="0" fillId="0" borderId="0" xfId="12" applyFont="1" applyBorder="1" applyAlignment="1">
      <alignment horizontal="right" vertical="center"/>
    </xf>
    <xf numFmtId="41" fontId="11" fillId="0" borderId="17" xfId="0" applyNumberFormat="1" applyFont="1" applyBorder="1" applyAlignment="1" applyProtection="1">
      <alignment horizontal="left" vertical="top"/>
      <protection locked="0"/>
    </xf>
    <xf numFmtId="38" fontId="0" fillId="0" borderId="18" xfId="12" applyFont="1" applyBorder="1" applyAlignment="1">
      <alignment vertical="center"/>
    </xf>
    <xf numFmtId="38" fontId="0" fillId="0" borderId="19" xfId="12" applyFont="1" applyBorder="1" applyAlignment="1">
      <alignment vertical="center"/>
    </xf>
    <xf numFmtId="38" fontId="13" fillId="0" borderId="0" xfId="12" applyFont="1" applyAlignment="1">
      <alignment horizontal="left" vertical="top"/>
    </xf>
    <xf numFmtId="38" fontId="13" fillId="0" borderId="0" xfId="12" applyFont="1" applyAlignment="1">
      <alignment horizontal="left" vertical="center" wrapText="1"/>
    </xf>
    <xf numFmtId="38" fontId="0" fillId="0" borderId="20" xfId="12" applyFont="1" applyFill="1" applyBorder="1" applyAlignment="1">
      <alignment horizontal="center" vertical="center"/>
    </xf>
    <xf numFmtId="38" fontId="0" fillId="0" borderId="21" xfId="12" applyFont="1" applyFill="1" applyBorder="1" applyAlignment="1">
      <alignment horizontal="center" vertical="center"/>
    </xf>
    <xf numFmtId="38" fontId="0" fillId="0" borderId="22" xfId="12" applyFont="1" applyFill="1" applyBorder="1" applyAlignment="1">
      <alignment horizontal="center" vertical="center"/>
    </xf>
    <xf numFmtId="38" fontId="0" fillId="0" borderId="23" xfId="12" applyFont="1" applyFill="1" applyBorder="1" applyAlignment="1">
      <alignment horizontal="center" vertical="center"/>
    </xf>
    <xf numFmtId="0" fontId="13" fillId="0" borderId="0" xfId="0" applyFont="1">
      <alignment vertical="center"/>
    </xf>
    <xf numFmtId="0" fontId="13" fillId="0" borderId="0" xfId="0" applyFont="1" applyAlignment="1">
      <alignment horizontal="left" vertical="center"/>
    </xf>
    <xf numFmtId="0" fontId="7" fillId="0" borderId="0" xfId="0" applyFont="1">
      <alignment vertical="center"/>
    </xf>
    <xf numFmtId="0" fontId="14" fillId="0" borderId="0" xfId="0" applyFont="1" applyAlignment="1">
      <alignment horizontal="center" vertical="center" wrapText="1"/>
    </xf>
    <xf numFmtId="0" fontId="5" fillId="0" borderId="1" xfId="0" applyFont="1" applyBorder="1" applyAlignment="1">
      <alignment horizontal="center" vertical="center"/>
    </xf>
    <xf numFmtId="0" fontId="13" fillId="0" borderId="1" xfId="0" applyFont="1" applyBorder="1" applyProtection="1">
      <alignment vertical="center"/>
      <protection locked="0"/>
    </xf>
    <xf numFmtId="38" fontId="5" fillId="0" borderId="6" xfId="6" applyFont="1" applyFill="1" applyBorder="1" applyAlignment="1">
      <alignment horizontal="center" vertical="center"/>
    </xf>
    <xf numFmtId="38" fontId="5" fillId="0" borderId="0" xfId="6" applyFont="1" applyFill="1" applyBorder="1" applyAlignment="1">
      <alignment horizontal="center" vertical="center"/>
    </xf>
    <xf numFmtId="38" fontId="7" fillId="0" borderId="0" xfId="6" applyFont="1" applyFill="1" applyBorder="1" applyAlignment="1">
      <alignment horizontal="right" vertical="center"/>
    </xf>
    <xf numFmtId="0" fontId="7" fillId="0" borderId="0" xfId="0" applyFont="1" applyAlignment="1">
      <alignment horizontal="right" vertical="center"/>
    </xf>
    <xf numFmtId="0" fontId="15" fillId="0" borderId="6" xfId="0" applyFont="1" applyBorder="1" applyAlignment="1">
      <alignment horizontal="center" vertical="center" wrapText="1"/>
    </xf>
    <xf numFmtId="0" fontId="15" fillId="0" borderId="24" xfId="0" applyFont="1" applyBorder="1" applyAlignment="1" applyProtection="1">
      <alignment horizontal="left" vertical="center" wrapText="1"/>
      <protection locked="0"/>
    </xf>
    <xf numFmtId="38" fontId="5" fillId="0" borderId="17" xfId="6" applyFont="1" applyFill="1" applyBorder="1" applyAlignment="1">
      <alignment horizontal="center" vertical="center"/>
    </xf>
    <xf numFmtId="38" fontId="7" fillId="0" borderId="0" xfId="6" applyFont="1" applyFill="1" applyBorder="1" applyAlignment="1">
      <alignment horizontal="left" vertical="center"/>
    </xf>
    <xf numFmtId="0" fontId="7" fillId="0" borderId="0" xfId="0" applyFont="1" applyAlignment="1">
      <alignment horizontal="left" vertical="center"/>
    </xf>
    <xf numFmtId="0" fontId="16" fillId="0" borderId="0" xfId="0" applyFont="1">
      <alignment vertical="center"/>
    </xf>
    <xf numFmtId="0" fontId="12" fillId="0" borderId="0" xfId="0" applyFont="1">
      <alignment vertical="center"/>
    </xf>
    <xf numFmtId="0" fontId="15" fillId="0" borderId="1" xfId="0" applyFont="1" applyBorder="1" applyAlignment="1">
      <alignment horizontal="center" vertical="center" wrapText="1" shrinkToFit="1"/>
    </xf>
    <xf numFmtId="0" fontId="5" fillId="0" borderId="1" xfId="0" applyFont="1" applyBorder="1" applyProtection="1">
      <alignment vertical="center"/>
      <protection locked="0"/>
    </xf>
    <xf numFmtId="38" fontId="5" fillId="0" borderId="25" xfId="6" applyFont="1" applyFill="1" applyBorder="1" applyAlignment="1">
      <alignment horizontal="right" vertical="center"/>
    </xf>
    <xf numFmtId="38" fontId="5" fillId="0" borderId="0" xfId="6" applyFont="1" applyFill="1" applyBorder="1" applyAlignment="1">
      <alignment horizontal="right" vertical="center"/>
    </xf>
    <xf numFmtId="0" fontId="5" fillId="0" borderId="0" xfId="0" applyFont="1">
      <alignment vertical="center"/>
    </xf>
    <xf numFmtId="0" fontId="5" fillId="0" borderId="0" xfId="0" applyFont="1" applyAlignment="1">
      <alignment horizontal="left" vertical="center"/>
    </xf>
    <xf numFmtId="0" fontId="15" fillId="0" borderId="1" xfId="0" applyFont="1" applyBorder="1" applyAlignment="1">
      <alignment horizontal="center" vertical="center" shrinkToFit="1"/>
    </xf>
    <xf numFmtId="0" fontId="15" fillId="0" borderId="2" xfId="0" applyFont="1" applyBorder="1" applyAlignment="1" applyProtection="1">
      <alignment horizontal="center" vertical="center" wrapText="1" shrinkToFit="1"/>
      <protection locked="0"/>
    </xf>
    <xf numFmtId="0" fontId="15" fillId="0" borderId="7" xfId="0" applyFont="1" applyBorder="1" applyAlignment="1">
      <alignment horizontal="center" vertical="center" shrinkToFit="1"/>
    </xf>
    <xf numFmtId="0" fontId="15" fillId="0" borderId="12" xfId="0" applyFont="1" applyBorder="1" applyAlignment="1" applyProtection="1">
      <alignment horizontal="center" vertical="center" wrapText="1" shrinkToFit="1"/>
      <protection locked="0"/>
    </xf>
    <xf numFmtId="38" fontId="5" fillId="0" borderId="26" xfId="6" applyFont="1" applyFill="1" applyBorder="1" applyAlignment="1">
      <alignment horizontal="right" vertical="center"/>
    </xf>
    <xf numFmtId="0" fontId="15" fillId="3" borderId="1" xfId="0" applyFont="1" applyFill="1" applyBorder="1" applyAlignment="1">
      <alignment horizontal="center" vertical="center" wrapText="1" shrinkToFit="1"/>
    </xf>
    <xf numFmtId="38" fontId="5" fillId="3" borderId="25" xfId="6" applyFont="1" applyFill="1" applyBorder="1" applyAlignment="1">
      <alignment horizontal="right" vertical="center"/>
    </xf>
    <xf numFmtId="0" fontId="13" fillId="0" borderId="0" xfId="0" applyFont="1" applyAlignment="1">
      <alignment vertical="center" wrapText="1"/>
    </xf>
    <xf numFmtId="0" fontId="15" fillId="0" borderId="1" xfId="0" applyFont="1" applyBorder="1" applyAlignment="1" applyProtection="1">
      <alignment horizontal="center" vertical="center" wrapText="1" shrinkToFit="1"/>
      <protection locked="0"/>
    </xf>
    <xf numFmtId="38" fontId="5" fillId="0" borderId="25" xfId="6" applyFont="1" applyFill="1" applyBorder="1" applyAlignment="1">
      <alignment horizontal="center" vertical="center"/>
    </xf>
    <xf numFmtId="0" fontId="7" fillId="0" borderId="12" xfId="0" applyFont="1" applyBorder="1" applyAlignment="1">
      <alignment vertical="center" wrapText="1"/>
    </xf>
    <xf numFmtId="0" fontId="5" fillId="0" borderId="6" xfId="0" applyFont="1" applyBorder="1" applyAlignment="1">
      <alignment horizontal="center" vertical="center" wrapText="1" shrinkToFit="1"/>
    </xf>
    <xf numFmtId="38" fontId="15" fillId="0" borderId="12" xfId="6" applyFont="1" applyFill="1" applyBorder="1" applyAlignment="1" applyProtection="1">
      <alignment vertical="center" wrapText="1" shrinkToFit="1"/>
      <protection locked="0"/>
    </xf>
    <xf numFmtId="38" fontId="5" fillId="0" borderId="26" xfId="6" applyFont="1" applyFill="1" applyBorder="1" applyAlignment="1">
      <alignment vertical="center"/>
    </xf>
    <xf numFmtId="38" fontId="5" fillId="0" borderId="0" xfId="6" applyFont="1" applyFill="1" applyBorder="1" applyAlignment="1">
      <alignment vertical="center"/>
    </xf>
    <xf numFmtId="38" fontId="15" fillId="0" borderId="2" xfId="6" applyFont="1" applyFill="1" applyBorder="1" applyAlignment="1" applyProtection="1">
      <alignment vertical="center" wrapText="1" shrinkToFit="1"/>
      <protection locked="0"/>
    </xf>
    <xf numFmtId="38" fontId="5" fillId="0" borderId="25" xfId="6" applyFont="1" applyFill="1" applyBorder="1" applyAlignment="1">
      <alignment vertical="center"/>
    </xf>
    <xf numFmtId="0" fontId="17" fillId="0" borderId="12" xfId="0" applyFont="1" applyBorder="1" applyAlignment="1">
      <alignment wrapText="1"/>
    </xf>
    <xf numFmtId="38" fontId="15" fillId="2" borderId="2" xfId="6" applyFont="1" applyFill="1" applyBorder="1" applyAlignment="1">
      <alignment vertical="center" wrapText="1" shrinkToFit="1"/>
    </xf>
    <xf numFmtId="38" fontId="5" fillId="2" borderId="25" xfId="6" applyFont="1" applyFill="1" applyBorder="1" applyAlignment="1">
      <alignment vertical="center"/>
    </xf>
    <xf numFmtId="0" fontId="18" fillId="0" borderId="12" xfId="0" applyFont="1" applyBorder="1" applyAlignment="1">
      <alignment horizontal="right" wrapText="1"/>
    </xf>
    <xf numFmtId="0" fontId="5" fillId="0" borderId="1" xfId="0" applyFont="1" applyBorder="1" applyAlignment="1">
      <alignment horizontal="center" vertical="center" wrapText="1" shrinkToFit="1"/>
    </xf>
    <xf numFmtId="38" fontId="15" fillId="2" borderId="2" xfId="6" applyFont="1" applyFill="1" applyBorder="1" applyAlignment="1">
      <alignment vertical="center" shrinkToFit="1"/>
    </xf>
    <xf numFmtId="38" fontId="5" fillId="2" borderId="6" xfId="6" applyFont="1" applyFill="1" applyBorder="1" applyAlignment="1">
      <alignment vertical="center"/>
    </xf>
    <xf numFmtId="38" fontId="13" fillId="0" borderId="0" xfId="0" applyNumberFormat="1" applyFont="1" applyAlignment="1">
      <alignment horizontal="left" vertical="center"/>
    </xf>
    <xf numFmtId="38" fontId="15" fillId="2" borderId="24" xfId="6" applyFont="1" applyFill="1" applyBorder="1" applyAlignment="1">
      <alignment vertical="center" shrinkToFit="1"/>
    </xf>
    <xf numFmtId="38" fontId="5" fillId="2" borderId="1" xfId="6" applyFont="1" applyFill="1" applyBorder="1" applyAlignment="1">
      <alignment vertical="center"/>
    </xf>
    <xf numFmtId="0" fontId="19" fillId="0" borderId="6" xfId="0" applyFont="1" applyBorder="1" applyAlignment="1">
      <alignment horizontal="center" vertical="center" wrapText="1" shrinkToFit="1"/>
    </xf>
    <xf numFmtId="38" fontId="5" fillId="2" borderId="6" xfId="6" applyFont="1" applyFill="1" applyBorder="1">
      <alignment vertical="center"/>
    </xf>
    <xf numFmtId="38" fontId="5" fillId="2" borderId="27" xfId="6" applyFont="1" applyFill="1" applyBorder="1">
      <alignment vertical="center"/>
    </xf>
    <xf numFmtId="38" fontId="5" fillId="0" borderId="0" xfId="6" applyFont="1" applyFill="1" applyBorder="1">
      <alignment vertical="center"/>
    </xf>
    <xf numFmtId="38" fontId="5" fillId="0" borderId="28" xfId="6" applyFont="1" applyFill="1" applyBorder="1" applyAlignment="1">
      <alignment vertical="center"/>
    </xf>
    <xf numFmtId="38" fontId="5" fillId="0" borderId="29" xfId="6" applyFont="1" applyFill="1" applyBorder="1" applyAlignment="1">
      <alignment vertical="center"/>
    </xf>
    <xf numFmtId="38" fontId="13" fillId="0" borderId="0" xfId="6" applyFont="1" applyFill="1">
      <alignment vertical="center"/>
    </xf>
    <xf numFmtId="0" fontId="7" fillId="0" borderId="0" xfId="0" applyFont="1" applyAlignment="1">
      <alignment horizontal="right"/>
    </xf>
    <xf numFmtId="0" fontId="15" fillId="0" borderId="30" xfId="0" applyFont="1" applyBorder="1" applyAlignment="1">
      <alignment horizontal="center" vertical="center" wrapText="1" shrinkToFit="1"/>
    </xf>
    <xf numFmtId="38" fontId="5" fillId="2" borderId="31" xfId="0" applyNumberFormat="1" applyFont="1" applyFill="1" applyBorder="1">
      <alignment vertical="center"/>
    </xf>
    <xf numFmtId="38" fontId="5" fillId="2" borderId="32" xfId="6" applyFont="1" applyFill="1" applyBorder="1" applyAlignment="1">
      <alignment vertical="center"/>
    </xf>
    <xf numFmtId="38" fontId="5" fillId="2" borderId="33" xfId="6" applyFont="1" applyFill="1" applyBorder="1">
      <alignment vertical="center"/>
    </xf>
    <xf numFmtId="38" fontId="5" fillId="2" borderId="34" xfId="6" applyFont="1" applyFill="1" applyBorder="1">
      <alignment vertical="center"/>
    </xf>
    <xf numFmtId="0" fontId="0" fillId="0" borderId="0" xfId="0">
      <alignment vertical="center"/>
    </xf>
    <xf numFmtId="38" fontId="0" fillId="0" borderId="0" xfId="6" applyFont="1">
      <alignment vertical="center"/>
    </xf>
    <xf numFmtId="0" fontId="5" fillId="0" borderId="0" xfId="0" applyFont="1" applyAlignment="1">
      <alignment horizontal="right" vertical="center"/>
    </xf>
    <xf numFmtId="38" fontId="5" fillId="0" borderId="35" xfId="6" applyFont="1" applyFill="1" applyBorder="1" applyAlignment="1">
      <alignment vertical="center"/>
    </xf>
    <xf numFmtId="38" fontId="5" fillId="2" borderId="36" xfId="6" applyFont="1" applyFill="1" applyBorder="1" applyAlignment="1">
      <alignment horizontal="right" vertical="center"/>
    </xf>
    <xf numFmtId="0" fontId="20" fillId="0" borderId="0" xfId="0" applyFont="1">
      <alignment vertical="center"/>
    </xf>
    <xf numFmtId="0" fontId="15" fillId="0" borderId="0" xfId="0" applyFont="1">
      <alignment vertical="center"/>
    </xf>
    <xf numFmtId="0" fontId="19" fillId="0" borderId="0" xfId="0" applyFont="1">
      <alignment vertical="center"/>
    </xf>
    <xf numFmtId="0" fontId="21" fillId="0" borderId="0" xfId="0" applyFont="1" applyAlignment="1">
      <alignment horizontal="center" vertical="center" wrapText="1"/>
    </xf>
    <xf numFmtId="0" fontId="22" fillId="0" borderId="0" xfId="0" applyFont="1" applyAlignment="1">
      <alignment horizontal="left" vertical="center"/>
    </xf>
    <xf numFmtId="0" fontId="12" fillId="0" borderId="0" xfId="0" applyFont="1" applyAlignment="1">
      <alignment horizontal="center" vertical="center"/>
    </xf>
    <xf numFmtId="0" fontId="10" fillId="0" borderId="0" xfId="0" applyFont="1">
      <alignment vertical="center"/>
    </xf>
    <xf numFmtId="0" fontId="23" fillId="4" borderId="37" xfId="0" applyFont="1" applyFill="1" applyBorder="1" applyAlignment="1">
      <alignment horizontal="center" vertical="center"/>
    </xf>
    <xf numFmtId="0" fontId="13" fillId="4" borderId="38" xfId="0" applyFont="1" applyFill="1" applyBorder="1" applyAlignment="1">
      <alignment horizontal="center" vertical="center"/>
    </xf>
    <xf numFmtId="0" fontId="23" fillId="4" borderId="39" xfId="0" applyFont="1" applyFill="1" applyBorder="1" applyAlignment="1">
      <alignment horizontal="center" vertical="center"/>
    </xf>
    <xf numFmtId="0" fontId="13" fillId="4" borderId="40" xfId="0" applyFont="1" applyFill="1" applyBorder="1" applyAlignment="1">
      <alignment horizontal="center" vertical="center"/>
    </xf>
    <xf numFmtId="0" fontId="13" fillId="4" borderId="41" xfId="0" applyFont="1" applyFill="1" applyBorder="1" applyAlignment="1">
      <alignment horizontal="left" vertical="center" shrinkToFit="1"/>
    </xf>
    <xf numFmtId="0" fontId="24" fillId="0" borderId="38" xfId="0" applyFont="1" applyBorder="1" applyAlignment="1">
      <alignment horizontal="center" vertical="center"/>
    </xf>
    <xf numFmtId="0" fontId="0" fillId="4" borderId="39" xfId="0" applyFill="1" applyBorder="1" applyAlignment="1">
      <alignment horizontal="left" vertical="center" shrinkToFit="1"/>
    </xf>
    <xf numFmtId="176" fontId="11" fillId="0" borderId="38" xfId="0" applyNumberFormat="1" applyFont="1" applyBorder="1" applyAlignment="1">
      <alignment horizontal="center" vertical="center"/>
    </xf>
    <xf numFmtId="0" fontId="13" fillId="4" borderId="39" xfId="0" applyFont="1" applyFill="1" applyBorder="1" applyAlignment="1">
      <alignment horizontal="left" vertical="center" shrinkToFit="1"/>
    </xf>
    <xf numFmtId="177" fontId="13" fillId="0" borderId="42" xfId="0" applyNumberFormat="1" applyFont="1" applyBorder="1" applyAlignment="1">
      <alignment horizontal="center" vertical="center" shrinkToFit="1"/>
    </xf>
    <xf numFmtId="177" fontId="0" fillId="0" borderId="0" xfId="0" applyNumberFormat="1" applyAlignment="1">
      <alignment horizontal="center" vertical="center" shrinkToFit="1"/>
    </xf>
    <xf numFmtId="0" fontId="19" fillId="0" borderId="0" xfId="0" applyFont="1" applyAlignment="1" applyProtection="1">
      <alignment horizontal="left" vertical="center"/>
      <protection locked="0"/>
    </xf>
    <xf numFmtId="0" fontId="19" fillId="0" borderId="0" xfId="0" applyFont="1" applyAlignment="1" applyProtection="1">
      <alignment horizontal="left" vertical="center" wrapText="1" shrinkToFit="1"/>
      <protection locked="0"/>
    </xf>
    <xf numFmtId="0" fontId="25" fillId="0" borderId="0" xfId="0" applyFont="1">
      <alignment vertical="center"/>
    </xf>
    <xf numFmtId="0" fontId="0" fillId="5" borderId="6" xfId="0" applyFill="1" applyBorder="1" applyAlignment="1">
      <alignment horizontal="center" vertical="center"/>
    </xf>
    <xf numFmtId="0" fontId="0" fillId="0" borderId="43" xfId="0" applyBorder="1">
      <alignment vertical="center"/>
    </xf>
    <xf numFmtId="0" fontId="0" fillId="0" borderId="44" xfId="0" applyBorder="1">
      <alignment vertical="center"/>
    </xf>
    <xf numFmtId="0" fontId="0" fillId="0" borderId="24" xfId="0" applyBorder="1" applyAlignment="1">
      <alignment horizontal="left" vertical="center"/>
    </xf>
    <xf numFmtId="0" fontId="19" fillId="0" borderId="0" xfId="0" applyFont="1" applyAlignment="1">
      <alignment horizontal="left" vertical="center"/>
    </xf>
    <xf numFmtId="0" fontId="23" fillId="0" borderId="1" xfId="0" applyFont="1" applyBorder="1" applyAlignment="1">
      <alignment horizontal="left" vertical="top" wrapText="1"/>
    </xf>
    <xf numFmtId="0" fontId="13" fillId="6" borderId="4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3" fillId="0" borderId="45" xfId="0" applyFont="1" applyBorder="1" applyAlignment="1">
      <alignment horizontal="center" vertical="center" shrinkToFit="1"/>
    </xf>
    <xf numFmtId="0" fontId="13" fillId="0" borderId="5" xfId="0" applyFont="1" applyBorder="1" applyAlignment="1">
      <alignment horizontal="center" vertical="center" shrinkToFit="1"/>
    </xf>
    <xf numFmtId="0" fontId="13" fillId="0" borderId="2" xfId="0" applyFont="1" applyBorder="1" applyAlignment="1">
      <alignment horizontal="center" vertical="center" shrinkToFit="1"/>
    </xf>
    <xf numFmtId="0" fontId="13" fillId="6" borderId="6" xfId="0" applyFont="1" applyFill="1" applyBorder="1" applyAlignment="1">
      <alignment horizontal="center" vertical="center" shrinkToFit="1"/>
    </xf>
    <xf numFmtId="0" fontId="0" fillId="0" borderId="0" xfId="0" applyAlignment="1">
      <alignment horizontal="center" vertical="center" shrinkToFit="1"/>
    </xf>
    <xf numFmtId="0" fontId="1" fillId="0" borderId="0" xfId="0" applyFont="1">
      <alignment vertical="center"/>
    </xf>
    <xf numFmtId="0" fontId="26" fillId="0" borderId="1" xfId="0" applyFont="1" applyBorder="1" applyAlignment="1">
      <alignment horizontal="left" vertical="top" wrapText="1"/>
    </xf>
    <xf numFmtId="0" fontId="0" fillId="0" borderId="0" xfId="0" applyAlignment="1">
      <alignment vertical="center" shrinkToFit="1"/>
    </xf>
    <xf numFmtId="0" fontId="0" fillId="0" borderId="0" xfId="0" applyAlignment="1">
      <alignment horizontal="center" vertical="center" wrapText="1"/>
    </xf>
    <xf numFmtId="0" fontId="9" fillId="0" borderId="0" xfId="0" applyFont="1">
      <alignment vertical="center"/>
    </xf>
    <xf numFmtId="0" fontId="27" fillId="0" borderId="0" xfId="0" applyFont="1" applyAlignment="1">
      <alignment horizontal="center" vertical="center"/>
    </xf>
    <xf numFmtId="0" fontId="23" fillId="4" borderId="46" xfId="0" applyFont="1" applyFill="1" applyBorder="1" applyAlignment="1">
      <alignment horizontal="center" vertical="center"/>
    </xf>
    <xf numFmtId="0" fontId="13" fillId="4" borderId="47" xfId="0" applyFont="1" applyFill="1" applyBorder="1" applyAlignment="1">
      <alignment horizontal="center" vertical="center"/>
    </xf>
    <xf numFmtId="0" fontId="23" fillId="4" borderId="48" xfId="0" applyFont="1" applyFill="1" applyBorder="1" applyAlignment="1">
      <alignment horizontal="center" vertical="center"/>
    </xf>
    <xf numFmtId="0" fontId="13" fillId="4" borderId="49" xfId="0" applyFont="1" applyFill="1" applyBorder="1" applyAlignment="1">
      <alignment horizontal="center" vertical="center"/>
    </xf>
    <xf numFmtId="0" fontId="13" fillId="4" borderId="0" xfId="0" applyFont="1" applyFill="1" applyAlignment="1">
      <alignment horizontal="left" vertical="center" shrinkToFit="1"/>
    </xf>
    <xf numFmtId="0" fontId="24" fillId="0" borderId="50" xfId="0" applyFont="1" applyBorder="1" applyAlignment="1">
      <alignment horizontal="center" vertical="center"/>
    </xf>
    <xf numFmtId="0" fontId="0" fillId="4" borderId="51" xfId="0" applyFill="1" applyBorder="1" applyAlignment="1">
      <alignment horizontal="left" vertical="center" shrinkToFit="1"/>
    </xf>
    <xf numFmtId="176" fontId="11" fillId="0" borderId="50" xfId="0" applyNumberFormat="1" applyFont="1" applyBorder="1" applyAlignment="1">
      <alignment horizontal="center" vertical="center"/>
    </xf>
    <xf numFmtId="0" fontId="13" fillId="4" borderId="51" xfId="0" applyFont="1" applyFill="1" applyBorder="1" applyAlignment="1">
      <alignment horizontal="left" vertical="center" shrinkToFit="1"/>
    </xf>
    <xf numFmtId="177" fontId="0" fillId="0" borderId="52" xfId="0" applyNumberFormat="1" applyBorder="1" applyAlignment="1">
      <alignment horizontal="center" vertical="center" shrinkToFit="1"/>
    </xf>
    <xf numFmtId="0" fontId="0" fillId="0" borderId="6"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24" xfId="0" applyBorder="1" applyAlignment="1">
      <alignment horizontal="center" vertical="center"/>
    </xf>
    <xf numFmtId="0" fontId="0" fillId="0" borderId="0" xfId="0" applyAlignment="1">
      <alignment horizontal="center" vertical="center"/>
    </xf>
    <xf numFmtId="0" fontId="0" fillId="5" borderId="7" xfId="0" applyFill="1" applyBorder="1" applyAlignment="1">
      <alignment horizontal="center" vertical="center"/>
    </xf>
    <xf numFmtId="0" fontId="0" fillId="0" borderId="53" xfId="0" applyBorder="1">
      <alignment vertical="center"/>
    </xf>
    <xf numFmtId="0" fontId="0" fillId="0" borderId="12" xfId="0" applyBorder="1" applyAlignment="1">
      <alignment horizontal="left" vertical="center"/>
    </xf>
    <xf numFmtId="0" fontId="1" fillId="0" borderId="0" xfId="0" applyFont="1" applyAlignment="1">
      <alignment horizontal="left" vertical="center"/>
    </xf>
    <xf numFmtId="0" fontId="13" fillId="6" borderId="54"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0" borderId="55" xfId="0" applyFont="1" applyBorder="1" applyAlignment="1">
      <alignment horizontal="left" vertical="center" shrinkToFit="1"/>
    </xf>
    <xf numFmtId="0" fontId="13" fillId="0" borderId="56" xfId="0" applyFont="1" applyBorder="1" applyAlignment="1">
      <alignment horizontal="left" vertical="center" shrinkToFit="1"/>
    </xf>
    <xf numFmtId="0" fontId="13" fillId="0" borderId="57" xfId="0" applyFont="1" applyBorder="1" applyAlignment="1">
      <alignment horizontal="left" vertical="center" shrinkToFit="1"/>
    </xf>
    <xf numFmtId="0" fontId="13" fillId="0" borderId="58" xfId="0" applyFont="1" applyBorder="1" applyAlignment="1">
      <alignment horizontal="left" vertical="center" shrinkToFit="1"/>
    </xf>
    <xf numFmtId="0" fontId="13" fillId="6" borderId="7" xfId="0" applyFont="1" applyFill="1" applyBorder="1" applyAlignment="1">
      <alignment horizontal="center" vertical="center" shrinkToFit="1"/>
    </xf>
    <xf numFmtId="0" fontId="0" fillId="0" borderId="59" xfId="0" applyBorder="1" applyAlignment="1">
      <alignment horizontal="left" vertical="center"/>
    </xf>
    <xf numFmtId="0" fontId="0" fillId="0" borderId="60" xfId="0" applyBorder="1" applyAlignment="1">
      <alignment horizontal="left" vertical="center"/>
    </xf>
    <xf numFmtId="0" fontId="0" fillId="0" borderId="61" xfId="0" applyBorder="1" applyAlignment="1">
      <alignment horizontal="left" vertical="center"/>
    </xf>
    <xf numFmtId="177" fontId="0" fillId="0" borderId="62" xfId="0" applyNumberFormat="1" applyBorder="1" applyAlignment="1">
      <alignment horizontal="center" vertical="center" shrinkToFit="1"/>
    </xf>
    <xf numFmtId="177" fontId="9" fillId="0" borderId="0" xfId="0" applyNumberFormat="1" applyFont="1" applyAlignment="1">
      <alignment horizontal="center" vertical="center"/>
    </xf>
    <xf numFmtId="0" fontId="13" fillId="0" borderId="0" xfId="0" applyFont="1" applyProtection="1">
      <alignment vertical="center"/>
      <protection locked="0"/>
    </xf>
    <xf numFmtId="0" fontId="19" fillId="0" borderId="0" xfId="0" applyFont="1" applyAlignment="1" applyProtection="1">
      <alignment horizontal="left" vertical="center" shrinkToFit="1"/>
      <protection locked="0"/>
    </xf>
    <xf numFmtId="0" fontId="0" fillId="0" borderId="7" xfId="0" applyBorder="1" applyAlignment="1">
      <alignment horizontal="center" vertical="center"/>
    </xf>
    <xf numFmtId="0" fontId="0" fillId="0" borderId="53" xfId="0" applyBorder="1" applyAlignment="1">
      <alignment horizontal="center" vertical="center"/>
    </xf>
    <xf numFmtId="0" fontId="0" fillId="0" borderId="12" xfId="0" applyBorder="1" applyAlignment="1">
      <alignment horizontal="center" vertical="center"/>
    </xf>
    <xf numFmtId="0" fontId="1" fillId="0" borderId="53" xfId="0" applyFont="1" applyBorder="1">
      <alignment vertical="center"/>
    </xf>
    <xf numFmtId="0" fontId="28" fillId="0" borderId="0" xfId="0" applyFont="1" applyAlignment="1">
      <alignment horizontal="center" vertical="center"/>
    </xf>
    <xf numFmtId="178" fontId="13" fillId="0" borderId="55" xfId="0" applyNumberFormat="1" applyFont="1" applyBorder="1" applyAlignment="1">
      <alignment vertical="center" shrinkToFit="1"/>
    </xf>
    <xf numFmtId="178" fontId="13" fillId="0" borderId="56" xfId="0" applyNumberFormat="1" applyFont="1" applyBorder="1" applyAlignment="1">
      <alignment vertical="center" shrinkToFit="1"/>
    </xf>
    <xf numFmtId="178" fontId="13" fillId="0" borderId="57" xfId="0" applyNumberFormat="1" applyFont="1" applyBorder="1" applyAlignment="1">
      <alignment vertical="center" shrinkToFit="1"/>
    </xf>
    <xf numFmtId="178" fontId="13" fillId="0" borderId="58" xfId="0" applyNumberFormat="1" applyFont="1" applyBorder="1" applyAlignment="1">
      <alignment vertical="center" shrinkToFit="1"/>
    </xf>
    <xf numFmtId="179" fontId="29" fillId="0" borderId="0" xfId="0" applyNumberFormat="1" applyFont="1">
      <alignment vertical="center"/>
    </xf>
    <xf numFmtId="180" fontId="0" fillId="0" borderId="0" xfId="0" applyNumberFormat="1" applyAlignment="1">
      <alignment vertical="center" shrinkToFit="1"/>
    </xf>
    <xf numFmtId="179" fontId="9" fillId="0" borderId="0" xfId="0" applyNumberFormat="1" applyFont="1">
      <alignment vertical="center"/>
    </xf>
    <xf numFmtId="0" fontId="0" fillId="0" borderId="63" xfId="0" applyBorder="1" applyAlignment="1">
      <alignment horizontal="left" vertical="center"/>
    </xf>
    <xf numFmtId="0" fontId="0" fillId="0" borderId="50" xfId="0" applyBorder="1" applyAlignment="1">
      <alignment horizontal="left" vertical="center"/>
    </xf>
    <xf numFmtId="0" fontId="0" fillId="0" borderId="51" xfId="0" applyBorder="1" applyAlignment="1">
      <alignment horizontal="left" vertical="center"/>
    </xf>
    <xf numFmtId="177" fontId="13" fillId="0" borderId="52" xfId="0" applyNumberFormat="1" applyFont="1" applyBorder="1" applyAlignment="1">
      <alignment horizontal="center" vertical="center" shrinkToFit="1"/>
    </xf>
    <xf numFmtId="41" fontId="10" fillId="0" borderId="0" xfId="0" applyNumberFormat="1" applyFont="1" applyAlignment="1">
      <alignment horizontal="center" vertical="center"/>
    </xf>
    <xf numFmtId="41" fontId="0" fillId="0" borderId="0" xfId="0" applyNumberFormat="1" applyAlignment="1">
      <alignment horizontal="center" vertical="center"/>
    </xf>
    <xf numFmtId="0" fontId="13" fillId="6" borderId="6" xfId="0" applyFont="1" applyFill="1" applyBorder="1" applyAlignment="1">
      <alignment horizontal="center" vertical="center" wrapText="1"/>
    </xf>
    <xf numFmtId="0" fontId="0" fillId="6" borderId="45" xfId="0" applyFill="1" applyBorder="1" applyAlignment="1">
      <alignment horizontal="center" vertical="center" wrapText="1"/>
    </xf>
    <xf numFmtId="181" fontId="13" fillId="0" borderId="55" xfId="0" applyNumberFormat="1" applyFont="1" applyBorder="1" applyAlignment="1">
      <alignment vertical="center" shrinkToFit="1"/>
    </xf>
    <xf numFmtId="181" fontId="13" fillId="0" borderId="56" xfId="0" applyNumberFormat="1" applyFont="1" applyBorder="1" applyAlignment="1">
      <alignment vertical="center" shrinkToFit="1"/>
    </xf>
    <xf numFmtId="181" fontId="13" fillId="0" borderId="57" xfId="0" applyNumberFormat="1" applyFont="1" applyBorder="1" applyAlignment="1">
      <alignment vertical="center" shrinkToFit="1"/>
    </xf>
    <xf numFmtId="181" fontId="13" fillId="0" borderId="58" xfId="0" applyNumberFormat="1" applyFont="1" applyBorder="1" applyAlignment="1">
      <alignment vertical="center" shrinkToFit="1"/>
    </xf>
    <xf numFmtId="181" fontId="13" fillId="0" borderId="1" xfId="0" applyNumberFormat="1" applyFont="1" applyBorder="1" applyAlignment="1">
      <alignment vertical="center" shrinkToFit="1"/>
    </xf>
    <xf numFmtId="181" fontId="0" fillId="0" borderId="0" xfId="0" applyNumberFormat="1" applyAlignment="1">
      <alignment vertical="center" shrinkToFit="1"/>
    </xf>
    <xf numFmtId="0" fontId="23" fillId="0" borderId="0" xfId="0" applyFont="1" applyAlignment="1">
      <alignment horizontal="center" vertical="center" wrapText="1"/>
    </xf>
    <xf numFmtId="177" fontId="13" fillId="0" borderId="64" xfId="0" applyNumberFormat="1" applyFont="1" applyBorder="1" applyAlignment="1">
      <alignment horizontal="center" vertical="center" shrinkToFit="1"/>
    </xf>
    <xf numFmtId="0" fontId="13" fillId="6" borderId="7" xfId="0" applyFont="1" applyFill="1" applyBorder="1" applyAlignment="1">
      <alignment horizontal="center" vertical="center" wrapText="1"/>
    </xf>
    <xf numFmtId="0" fontId="19" fillId="6" borderId="6" xfId="0" applyFont="1" applyFill="1" applyBorder="1" applyAlignment="1">
      <alignment horizontal="center" vertical="center" wrapText="1"/>
    </xf>
    <xf numFmtId="181" fontId="13" fillId="7" borderId="65" xfId="0" applyNumberFormat="1" applyFont="1" applyFill="1" applyBorder="1" applyAlignment="1">
      <alignment horizontal="right" vertical="center" shrinkToFit="1"/>
    </xf>
    <xf numFmtId="181" fontId="13" fillId="7" borderId="66" xfId="0" applyNumberFormat="1" applyFont="1" applyFill="1" applyBorder="1" applyAlignment="1">
      <alignment horizontal="right" vertical="center" shrinkToFit="1"/>
    </xf>
    <xf numFmtId="181" fontId="13" fillId="7" borderId="67" xfId="0" applyNumberFormat="1" applyFont="1" applyFill="1" applyBorder="1" applyAlignment="1">
      <alignment horizontal="right" vertical="center" shrinkToFit="1"/>
    </xf>
    <xf numFmtId="181" fontId="13" fillId="7" borderId="68" xfId="0" applyNumberFormat="1" applyFont="1" applyFill="1" applyBorder="1" applyAlignment="1">
      <alignment horizontal="right" vertical="center" shrinkToFit="1"/>
    </xf>
    <xf numFmtId="181" fontId="13" fillId="7" borderId="6" xfId="0" applyNumberFormat="1" applyFont="1" applyFill="1" applyBorder="1" applyAlignment="1">
      <alignment horizontal="right" vertical="center" shrinkToFit="1"/>
    </xf>
    <xf numFmtId="181" fontId="0" fillId="0" borderId="0" xfId="0" applyNumberFormat="1" applyAlignment="1">
      <alignment horizontal="right" vertical="center" shrinkToFit="1"/>
    </xf>
    <xf numFmtId="0" fontId="19" fillId="6" borderId="7" xfId="0" applyFont="1" applyFill="1" applyBorder="1" applyAlignment="1">
      <alignment horizontal="center" vertical="center" wrapText="1"/>
    </xf>
    <xf numFmtId="181" fontId="13" fillId="7" borderId="69" xfId="0" applyNumberFormat="1" applyFont="1" applyFill="1" applyBorder="1" applyAlignment="1">
      <alignment horizontal="right" vertical="center" shrinkToFit="1"/>
    </xf>
    <xf numFmtId="181" fontId="13" fillId="7" borderId="70" xfId="0" applyNumberFormat="1" applyFont="1" applyFill="1" applyBorder="1" applyAlignment="1">
      <alignment horizontal="right" vertical="center" shrinkToFit="1"/>
    </xf>
    <xf numFmtId="181" fontId="13" fillId="7" borderId="71" xfId="0" applyNumberFormat="1" applyFont="1" applyFill="1" applyBorder="1" applyAlignment="1">
      <alignment horizontal="right" vertical="center" shrinkToFit="1"/>
    </xf>
    <xf numFmtId="181" fontId="13" fillId="7" borderId="72" xfId="0" applyNumberFormat="1" applyFont="1" applyFill="1" applyBorder="1" applyAlignment="1">
      <alignment horizontal="right" vertical="center" shrinkToFit="1"/>
    </xf>
    <xf numFmtId="181" fontId="13" fillId="7" borderId="7" xfId="0" applyNumberFormat="1" applyFont="1" applyFill="1" applyBorder="1" applyAlignment="1">
      <alignment horizontal="right" vertical="center" shrinkToFit="1"/>
    </xf>
    <xf numFmtId="177" fontId="13" fillId="0" borderId="62" xfId="0" applyNumberFormat="1" applyFont="1" applyBorder="1" applyAlignment="1">
      <alignment horizontal="center" vertical="center" shrinkToFit="1"/>
    </xf>
    <xf numFmtId="177" fontId="9" fillId="0" borderId="64" xfId="0" applyNumberFormat="1" applyFont="1" applyBorder="1" applyAlignment="1">
      <alignment horizontal="center" vertical="center"/>
    </xf>
    <xf numFmtId="0" fontId="13" fillId="6" borderId="17" xfId="0" applyFont="1" applyFill="1" applyBorder="1" applyAlignment="1">
      <alignment horizontal="center" vertical="center" wrapText="1"/>
    </xf>
    <xf numFmtId="0" fontId="19" fillId="6" borderId="17" xfId="0" applyFont="1" applyFill="1" applyBorder="1" applyAlignment="1">
      <alignment horizontal="center" vertical="center" wrapText="1"/>
    </xf>
    <xf numFmtId="181" fontId="13" fillId="7" borderId="73" xfId="0" applyNumberFormat="1" applyFont="1" applyFill="1" applyBorder="1" applyAlignment="1">
      <alignment horizontal="right" vertical="center" shrinkToFit="1"/>
    </xf>
    <xf numFmtId="181" fontId="13" fillId="7" borderId="74" xfId="0" applyNumberFormat="1" applyFont="1" applyFill="1" applyBorder="1" applyAlignment="1">
      <alignment horizontal="right" vertical="center" shrinkToFit="1"/>
    </xf>
    <xf numFmtId="181" fontId="13" fillId="7" borderId="75" xfId="0" applyNumberFormat="1" applyFont="1" applyFill="1" applyBorder="1" applyAlignment="1">
      <alignment horizontal="right" vertical="center" shrinkToFit="1"/>
    </xf>
    <xf numFmtId="181" fontId="13" fillId="7" borderId="76" xfId="0" applyNumberFormat="1" applyFont="1" applyFill="1" applyBorder="1" applyAlignment="1">
      <alignment horizontal="right" vertical="center" shrinkToFit="1"/>
    </xf>
    <xf numFmtId="181" fontId="13" fillId="7" borderId="17" xfId="0" applyNumberFormat="1" applyFont="1" applyFill="1" applyBorder="1" applyAlignment="1">
      <alignment horizontal="right" vertical="center" shrinkToFit="1"/>
    </xf>
    <xf numFmtId="0" fontId="13" fillId="0" borderId="0" xfId="0" applyFont="1" applyAlignment="1" applyProtection="1">
      <alignment horizontal="left" vertical="center"/>
      <protection locked="0"/>
    </xf>
    <xf numFmtId="41" fontId="11" fillId="0" borderId="0" xfId="0" applyNumberFormat="1" applyFont="1" applyAlignment="1">
      <alignment horizontal="center" vertical="center"/>
    </xf>
    <xf numFmtId="0" fontId="0" fillId="0" borderId="17" xfId="0" applyBorder="1" applyAlignment="1">
      <alignment horizontal="center" vertical="center"/>
    </xf>
    <xf numFmtId="0" fontId="30" fillId="6" borderId="45" xfId="0" applyFont="1" applyFill="1" applyBorder="1" applyAlignment="1">
      <alignment horizontal="center" vertical="center" wrapText="1"/>
    </xf>
    <xf numFmtId="0" fontId="31" fillId="6" borderId="5" xfId="0" applyFont="1" applyFill="1" applyBorder="1" applyAlignment="1">
      <alignment horizontal="center" vertical="center" wrapText="1"/>
    </xf>
    <xf numFmtId="182" fontId="13" fillId="0" borderId="55" xfId="0" applyNumberFormat="1" applyFont="1" applyBorder="1" applyAlignment="1">
      <alignment vertical="center" shrinkToFit="1"/>
    </xf>
    <xf numFmtId="182" fontId="13" fillId="0" borderId="56" xfId="0" applyNumberFormat="1" applyFont="1" applyBorder="1" applyAlignment="1">
      <alignment vertical="center" shrinkToFit="1"/>
    </xf>
    <xf numFmtId="182" fontId="13" fillId="0" borderId="57" xfId="0" applyNumberFormat="1" applyFont="1" applyBorder="1" applyAlignment="1">
      <alignment vertical="center" shrinkToFit="1"/>
    </xf>
    <xf numFmtId="182" fontId="13" fillId="0" borderId="58" xfId="0" applyNumberFormat="1" applyFont="1" applyBorder="1" applyAlignment="1">
      <alignment vertical="center" shrinkToFit="1"/>
    </xf>
    <xf numFmtId="182" fontId="13" fillId="0" borderId="1" xfId="0" applyNumberFormat="1" applyFont="1" applyBorder="1" applyAlignment="1">
      <alignment vertical="center" shrinkToFit="1"/>
    </xf>
    <xf numFmtId="182" fontId="0" fillId="0" borderId="0" xfId="0" applyNumberFormat="1" applyAlignment="1">
      <alignment vertical="center" shrinkToFit="1"/>
    </xf>
    <xf numFmtId="0" fontId="0" fillId="6" borderId="5" xfId="0" applyFill="1" applyBorder="1" applyAlignment="1">
      <alignment horizontal="center" vertical="center" wrapText="1"/>
    </xf>
    <xf numFmtId="0" fontId="12" fillId="0" borderId="0" xfId="0" applyFont="1" applyAlignment="1">
      <alignment horizontal="center" vertical="center" shrinkToFit="1"/>
    </xf>
    <xf numFmtId="0" fontId="23" fillId="6" borderId="45" xfId="0" applyFont="1" applyFill="1" applyBorder="1" applyAlignment="1">
      <alignment horizontal="center" vertical="center" wrapText="1"/>
    </xf>
    <xf numFmtId="0" fontId="23" fillId="6" borderId="2" xfId="0" applyFont="1" applyFill="1" applyBorder="1" applyAlignment="1">
      <alignment horizontal="center" vertical="center" wrapText="1"/>
    </xf>
    <xf numFmtId="183" fontId="13" fillId="7" borderId="45" xfId="0" applyNumberFormat="1" applyFont="1" applyFill="1" applyBorder="1" applyAlignment="1">
      <alignment vertical="center" shrinkToFit="1"/>
    </xf>
    <xf numFmtId="183" fontId="13" fillId="7" borderId="56" xfId="0" applyNumberFormat="1" applyFont="1" applyFill="1" applyBorder="1" applyAlignment="1">
      <alignment vertical="center" shrinkToFit="1"/>
    </xf>
    <xf numFmtId="183" fontId="13" fillId="7" borderId="57" xfId="0" applyNumberFormat="1" applyFont="1" applyFill="1" applyBorder="1" applyAlignment="1">
      <alignment vertical="center" shrinkToFit="1"/>
    </xf>
    <xf numFmtId="183" fontId="13" fillId="7" borderId="58" xfId="0" applyNumberFormat="1" applyFont="1" applyFill="1" applyBorder="1" applyAlignment="1">
      <alignment vertical="center" shrinkToFit="1"/>
    </xf>
    <xf numFmtId="183" fontId="13" fillId="7" borderId="5" xfId="0" applyNumberFormat="1" applyFont="1" applyFill="1" applyBorder="1" applyAlignment="1">
      <alignment vertical="center" shrinkToFit="1"/>
    </xf>
    <xf numFmtId="183" fontId="13" fillId="7" borderId="1" xfId="0" applyNumberFormat="1" applyFont="1" applyFill="1" applyBorder="1" applyAlignment="1">
      <alignment vertical="center" shrinkToFit="1"/>
    </xf>
    <xf numFmtId="183" fontId="0" fillId="0" borderId="0" xfId="0" applyNumberFormat="1" applyAlignment="1">
      <alignment vertical="center" shrinkToFit="1"/>
    </xf>
    <xf numFmtId="0" fontId="11" fillId="0" borderId="12" xfId="0" applyFont="1" applyBorder="1" applyAlignment="1">
      <alignment horizontal="center" vertical="center"/>
    </xf>
    <xf numFmtId="0" fontId="11" fillId="0" borderId="0" xfId="0" applyFont="1" applyAlignment="1">
      <alignment horizontal="center" vertical="center"/>
    </xf>
    <xf numFmtId="184" fontId="13" fillId="7" borderId="45" xfId="0" applyNumberFormat="1" applyFont="1" applyFill="1" applyBorder="1" applyAlignment="1">
      <alignment vertical="center" shrinkToFit="1"/>
    </xf>
    <xf numFmtId="184" fontId="13" fillId="7" borderId="56" xfId="0" applyNumberFormat="1" applyFont="1" applyFill="1" applyBorder="1" applyAlignment="1">
      <alignment vertical="center" shrinkToFit="1"/>
    </xf>
    <xf numFmtId="184" fontId="13" fillId="7" borderId="57" xfId="0" applyNumberFormat="1" applyFont="1" applyFill="1" applyBorder="1" applyAlignment="1">
      <alignment vertical="center" shrinkToFit="1"/>
    </xf>
    <xf numFmtId="184" fontId="13" fillId="7" borderId="58" xfId="0" applyNumberFormat="1" applyFont="1" applyFill="1" applyBorder="1" applyAlignment="1">
      <alignment vertical="center" shrinkToFit="1"/>
    </xf>
    <xf numFmtId="184" fontId="13" fillId="7" borderId="5" xfId="0" applyNumberFormat="1" applyFont="1" applyFill="1" applyBorder="1" applyAlignment="1">
      <alignment vertical="center" shrinkToFit="1"/>
    </xf>
    <xf numFmtId="184" fontId="13" fillId="7" borderId="1" xfId="0" applyNumberFormat="1" applyFont="1" applyFill="1" applyBorder="1" applyAlignment="1">
      <alignment vertical="center" shrinkToFit="1"/>
    </xf>
    <xf numFmtId="184" fontId="0" fillId="0" borderId="0" xfId="0" applyNumberFormat="1" applyAlignment="1">
      <alignment vertical="center" shrinkToFit="1"/>
    </xf>
    <xf numFmtId="179" fontId="10" fillId="7" borderId="1" xfId="0" applyNumberFormat="1" applyFont="1" applyFill="1" applyBorder="1">
      <alignment vertical="center"/>
    </xf>
    <xf numFmtId="0" fontId="0" fillId="0" borderId="77" xfId="0" applyBorder="1" applyAlignment="1">
      <alignment horizontal="left" vertical="center"/>
    </xf>
    <xf numFmtId="0" fontId="0" fillId="0" borderId="78" xfId="0" applyBorder="1" applyAlignment="1">
      <alignment horizontal="left" vertical="center"/>
    </xf>
    <xf numFmtId="0" fontId="0" fillId="0" borderId="79" xfId="0" applyBorder="1" applyAlignment="1">
      <alignment horizontal="left" vertical="center"/>
    </xf>
    <xf numFmtId="0" fontId="0" fillId="0" borderId="80" xfId="0" applyBorder="1" applyAlignment="1">
      <alignment horizontal="left" vertical="center"/>
    </xf>
    <xf numFmtId="0" fontId="13" fillId="4" borderId="81" xfId="0" applyFont="1" applyFill="1" applyBorder="1" applyAlignment="1">
      <alignment horizontal="left" vertical="center" shrinkToFit="1"/>
    </xf>
    <xf numFmtId="0" fontId="24" fillId="0" borderId="78" xfId="0" applyFont="1" applyBorder="1" applyAlignment="1">
      <alignment horizontal="center" vertical="center"/>
    </xf>
    <xf numFmtId="0" fontId="0" fillId="4" borderId="79" xfId="0" applyFill="1" applyBorder="1" applyAlignment="1">
      <alignment horizontal="left" vertical="center" shrinkToFit="1"/>
    </xf>
    <xf numFmtId="176" fontId="11" fillId="0" borderId="78" xfId="0" applyNumberFormat="1" applyFont="1" applyBorder="1" applyAlignment="1">
      <alignment horizontal="center" vertical="center"/>
    </xf>
    <xf numFmtId="0" fontId="13" fillId="4" borderId="79" xfId="0" applyFont="1" applyFill="1" applyBorder="1" applyAlignment="1">
      <alignment horizontal="left" vertical="center" shrinkToFit="1"/>
    </xf>
    <xf numFmtId="177" fontId="9" fillId="0" borderId="82" xfId="0" applyNumberFormat="1" applyFont="1" applyBorder="1" applyAlignment="1">
      <alignment horizontal="center" vertical="center"/>
    </xf>
    <xf numFmtId="0" fontId="0" fillId="0" borderId="54" xfId="0" applyBorder="1" applyAlignment="1">
      <alignment horizontal="center" vertical="center"/>
    </xf>
    <xf numFmtId="0" fontId="0" fillId="0" borderId="83" xfId="0" applyBorder="1" applyAlignment="1">
      <alignment horizontal="center" vertical="center"/>
    </xf>
    <xf numFmtId="0" fontId="0" fillId="0" borderId="49" xfId="0" applyBorder="1" applyAlignment="1">
      <alignment horizontal="center" vertical="center"/>
    </xf>
    <xf numFmtId="0" fontId="0" fillId="5" borderId="17" xfId="0" applyFill="1" applyBorder="1" applyAlignment="1">
      <alignment horizontal="center" vertical="center"/>
    </xf>
    <xf numFmtId="0" fontId="0" fillId="0" borderId="54" xfId="0" applyBorder="1">
      <alignment vertical="center"/>
    </xf>
    <xf numFmtId="0" fontId="0" fillId="0" borderId="83" xfId="0" applyBorder="1">
      <alignment vertical="center"/>
    </xf>
    <xf numFmtId="0" fontId="0" fillId="0" borderId="49" xfId="0" applyBorder="1" applyAlignment="1">
      <alignment horizontal="left" vertical="center"/>
    </xf>
    <xf numFmtId="0" fontId="0" fillId="0" borderId="0" xfId="0" applyAlignment="1">
      <alignment horizontal="left" vertical="center"/>
    </xf>
    <xf numFmtId="0" fontId="0" fillId="4" borderId="0" xfId="0" applyFill="1" applyAlignment="1" applyProtection="1">
      <alignment horizontal="left" vertical="center"/>
      <protection locked="0"/>
    </xf>
    <xf numFmtId="0" fontId="19" fillId="0" borderId="0" xfId="17" applyFont="1" applyProtection="1">
      <alignment vertical="center"/>
      <protection locked="0"/>
    </xf>
    <xf numFmtId="0" fontId="5" fillId="0" borderId="0" xfId="17" applyFont="1" applyProtection="1">
      <alignment vertical="center"/>
      <protection locked="0"/>
    </xf>
    <xf numFmtId="0" fontId="21" fillId="0" borderId="0" xfId="17" applyFont="1" applyAlignment="1" applyProtection="1">
      <alignment horizontal="center" vertical="center" wrapText="1"/>
      <protection locked="0"/>
    </xf>
    <xf numFmtId="0" fontId="21" fillId="0" borderId="0" xfId="17" applyFont="1" applyAlignment="1" applyProtection="1">
      <alignment horizontal="center" vertical="center"/>
      <protection locked="0"/>
    </xf>
    <xf numFmtId="0" fontId="32" fillId="0" borderId="0" xfId="17" applyFont="1" applyProtection="1">
      <alignment vertical="center"/>
      <protection locked="0"/>
    </xf>
    <xf numFmtId="0" fontId="21" fillId="0" borderId="0" xfId="33" applyFont="1" applyAlignment="1">
      <alignment horizontal="center" vertical="center"/>
    </xf>
    <xf numFmtId="0" fontId="16" fillId="0" borderId="0" xfId="33" applyFont="1" applyAlignment="1" applyProtection="1">
      <alignment horizontal="center" vertical="center"/>
      <protection locked="0"/>
    </xf>
    <xf numFmtId="0" fontId="16" fillId="0" borderId="0" xfId="17" applyFont="1" applyAlignment="1" applyProtection="1">
      <alignment horizontal="right" vertical="center" shrinkToFit="1"/>
      <protection locked="0"/>
    </xf>
    <xf numFmtId="0" fontId="33" fillId="8" borderId="1" xfId="17" applyFont="1" applyFill="1" applyBorder="1" applyAlignment="1" applyProtection="1">
      <alignment horizontal="center" vertical="center"/>
      <protection locked="0"/>
    </xf>
    <xf numFmtId="0" fontId="5" fillId="0" borderId="1" xfId="17" applyFont="1" applyBorder="1" applyAlignment="1" applyProtection="1">
      <alignment horizontal="center" vertical="center"/>
      <protection locked="0"/>
    </xf>
    <xf numFmtId="0" fontId="33" fillId="8" borderId="1" xfId="17" applyFont="1" applyFill="1" applyBorder="1" applyAlignment="1" applyProtection="1">
      <alignment horizontal="center" vertical="center" wrapText="1"/>
      <protection locked="0"/>
    </xf>
    <xf numFmtId="0" fontId="33" fillId="0" borderId="0" xfId="17" applyFont="1" applyAlignment="1" applyProtection="1">
      <alignment horizontal="center" vertical="center"/>
      <protection locked="0"/>
    </xf>
    <xf numFmtId="0" fontId="33" fillId="0" borderId="0" xfId="17" applyFont="1">
      <alignment vertical="center"/>
    </xf>
    <xf numFmtId="0" fontId="13" fillId="8" borderId="28" xfId="17" applyFont="1" applyFill="1" applyBorder="1" applyAlignment="1">
      <alignment horizontal="center" vertical="center"/>
    </xf>
    <xf numFmtId="0" fontId="13" fillId="8" borderId="84" xfId="17" applyFont="1" applyFill="1" applyBorder="1" applyAlignment="1">
      <alignment horizontal="center" vertical="center"/>
    </xf>
    <xf numFmtId="0" fontId="13" fillId="8" borderId="84" xfId="17" applyFont="1" applyFill="1" applyBorder="1" applyAlignment="1">
      <alignment horizontal="center" vertical="center" shrinkToFit="1"/>
    </xf>
    <xf numFmtId="0" fontId="13" fillId="8" borderId="42" xfId="17" applyFont="1" applyFill="1" applyBorder="1" applyAlignment="1">
      <alignment horizontal="center" vertical="center"/>
    </xf>
    <xf numFmtId="0" fontId="32" fillId="8" borderId="1" xfId="17" applyFont="1" applyFill="1" applyBorder="1" applyAlignment="1" applyProtection="1">
      <alignment horizontal="center" vertical="center" wrapText="1" shrinkToFit="1"/>
      <protection locked="0"/>
    </xf>
    <xf numFmtId="41" fontId="13" fillId="7" borderId="1" xfId="37" applyNumberFormat="1" applyFont="1" applyFill="1" applyBorder="1" applyAlignment="1" applyProtection="1">
      <alignment vertical="center"/>
    </xf>
    <xf numFmtId="0" fontId="13" fillId="0" borderId="1" xfId="17" applyFont="1" applyBorder="1" applyAlignment="1" applyProtection="1">
      <alignment vertical="center"/>
      <protection locked="0"/>
    </xf>
    <xf numFmtId="0" fontId="33" fillId="0" borderId="0" xfId="17" applyFont="1" applyAlignment="1" applyProtection="1">
      <alignment horizontal="left" vertical="center"/>
      <protection locked="0"/>
    </xf>
    <xf numFmtId="0" fontId="4" fillId="0" borderId="85" xfId="17" applyFont="1" applyBorder="1" applyAlignment="1">
      <alignment horizontal="left" vertical="top" shrinkToFit="1"/>
    </xf>
    <xf numFmtId="0" fontId="4" fillId="0" borderId="24" xfId="17" applyFont="1" applyBorder="1" applyAlignment="1">
      <alignment horizontal="left" vertical="top" shrinkToFit="1"/>
    </xf>
    <xf numFmtId="185" fontId="5" fillId="0" borderId="6" xfId="17" applyNumberFormat="1" applyFont="1" applyBorder="1" applyAlignment="1">
      <alignment horizontal="center" vertical="center"/>
    </xf>
    <xf numFmtId="185" fontId="5" fillId="0" borderId="86" xfId="17" applyNumberFormat="1" applyFont="1" applyBorder="1" applyAlignment="1">
      <alignment horizontal="center" vertical="center"/>
    </xf>
    <xf numFmtId="0" fontId="32" fillId="8" borderId="1" xfId="17" applyFont="1" applyFill="1" applyBorder="1" applyAlignment="1" applyProtection="1">
      <alignment horizontal="center" vertical="center" shrinkToFit="1"/>
      <protection locked="0"/>
    </xf>
    <xf numFmtId="6" fontId="13" fillId="7" borderId="1" xfId="37" applyFont="1" applyFill="1" applyBorder="1" applyAlignment="1" applyProtection="1">
      <alignment vertical="center"/>
    </xf>
    <xf numFmtId="0" fontId="34" fillId="0" borderId="1" xfId="17" applyFont="1" applyBorder="1" applyAlignment="1" applyProtection="1">
      <alignment horizontal="left" vertical="top" wrapText="1"/>
      <protection locked="0"/>
    </xf>
    <xf numFmtId="0" fontId="1" fillId="0" borderId="0" xfId="17" applyAlignment="1" applyProtection="1">
      <alignment horizontal="left" vertical="top" wrapText="1"/>
      <protection locked="0"/>
    </xf>
    <xf numFmtId="0" fontId="4" fillId="0" borderId="87" xfId="17" applyFont="1" applyBorder="1" applyAlignment="1">
      <alignment horizontal="left" vertical="top" shrinkToFit="1"/>
    </xf>
    <xf numFmtId="0" fontId="4" fillId="0" borderId="12" xfId="17" applyFont="1" applyBorder="1" applyAlignment="1">
      <alignment horizontal="left" vertical="top" shrinkToFit="1"/>
    </xf>
    <xf numFmtId="185" fontId="5" fillId="0" borderId="7" xfId="17" applyNumberFormat="1" applyFont="1" applyBorder="1" applyAlignment="1">
      <alignment horizontal="center" vertical="center"/>
    </xf>
    <xf numFmtId="185" fontId="5" fillId="0" borderId="88" xfId="17" applyNumberFormat="1" applyFont="1" applyBorder="1" applyAlignment="1">
      <alignment horizontal="center" vertical="center"/>
    </xf>
    <xf numFmtId="41" fontId="16" fillId="7" borderId="0" xfId="37" applyNumberFormat="1" applyFont="1" applyFill="1" applyBorder="1" applyAlignment="1" applyProtection="1">
      <alignment horizontal="right" vertical="center"/>
    </xf>
    <xf numFmtId="6" fontId="16" fillId="7" borderId="89" xfId="37" applyFont="1" applyFill="1" applyBorder="1" applyAlignment="1" applyProtection="1">
      <alignment horizontal="right" vertical="center"/>
    </xf>
    <xf numFmtId="0" fontId="32" fillId="8" borderId="6" xfId="17" applyFont="1" applyFill="1" applyBorder="1" applyAlignment="1" applyProtection="1">
      <alignment horizontal="center" vertical="center" wrapText="1" shrinkToFit="1"/>
      <protection locked="0"/>
    </xf>
    <xf numFmtId="41" fontId="13" fillId="7" borderId="6" xfId="37" applyNumberFormat="1" applyFont="1" applyFill="1" applyBorder="1" applyAlignment="1" applyProtection="1">
      <alignment vertical="center"/>
      <protection locked="0"/>
    </xf>
    <xf numFmtId="177" fontId="5" fillId="0" borderId="7" xfId="17" applyNumberFormat="1" applyFont="1" applyBorder="1" applyAlignment="1">
      <alignment horizontal="left" vertical="center"/>
    </xf>
    <xf numFmtId="177" fontId="5" fillId="0" borderId="88" xfId="17" applyNumberFormat="1" applyFont="1" applyBorder="1" applyAlignment="1">
      <alignment horizontal="left" vertical="center"/>
    </xf>
    <xf numFmtId="6" fontId="16" fillId="7" borderId="0" xfId="37" applyFont="1" applyFill="1" applyBorder="1" applyAlignment="1" applyProtection="1">
      <alignment horizontal="right" vertical="center"/>
    </xf>
    <xf numFmtId="0" fontId="32" fillId="8" borderId="17" xfId="17" applyFont="1" applyFill="1" applyBorder="1" applyAlignment="1" applyProtection="1">
      <alignment horizontal="center" vertical="center" shrinkToFit="1"/>
      <protection locked="0"/>
    </xf>
    <xf numFmtId="6" fontId="13" fillId="7" borderId="17" xfId="37" applyFont="1" applyFill="1" applyBorder="1" applyAlignment="1" applyProtection="1">
      <alignment vertical="center"/>
      <protection locked="0"/>
    </xf>
    <xf numFmtId="38" fontId="13" fillId="0" borderId="6" xfId="37" applyNumberFormat="1" applyFont="1" applyBorder="1" applyAlignment="1" applyProtection="1">
      <alignment vertical="center" shrinkToFit="1"/>
      <protection locked="0"/>
    </xf>
    <xf numFmtId="38" fontId="13" fillId="0" borderId="17" xfId="37" applyNumberFormat="1" applyFont="1" applyBorder="1" applyAlignment="1" applyProtection="1">
      <alignment vertical="center" shrinkToFit="1"/>
      <protection locked="0"/>
    </xf>
    <xf numFmtId="6" fontId="13" fillId="0" borderId="0" xfId="37" applyFont="1" applyFill="1" applyBorder="1" applyAlignment="1" applyProtection="1">
      <alignment vertical="center"/>
    </xf>
    <xf numFmtId="0" fontId="7" fillId="0" borderId="0" xfId="17" applyFont="1" applyAlignment="1" applyProtection="1">
      <alignment horizontal="center" vertical="center"/>
      <protection locked="0"/>
    </xf>
    <xf numFmtId="0" fontId="26" fillId="0" borderId="90" xfId="17" applyFont="1" applyBorder="1" applyAlignment="1">
      <alignment horizontal="left" vertical="top" shrinkToFit="1"/>
    </xf>
    <xf numFmtId="0" fontId="26" fillId="0" borderId="80" xfId="17" applyFont="1" applyBorder="1" applyAlignment="1">
      <alignment horizontal="left" vertical="top" shrinkToFit="1"/>
    </xf>
    <xf numFmtId="177" fontId="15" fillId="0" borderId="91" xfId="17" applyNumberFormat="1" applyFont="1" applyBorder="1" applyAlignment="1">
      <alignment horizontal="left" vertical="center"/>
    </xf>
    <xf numFmtId="177" fontId="15" fillId="0" borderId="92" xfId="17" applyNumberFormat="1" applyFont="1" applyBorder="1" applyAlignment="1">
      <alignment horizontal="left" vertical="center"/>
    </xf>
    <xf numFmtId="0" fontId="24" fillId="0" borderId="0" xfId="17" applyFont="1" applyAlignment="1" applyProtection="1">
      <alignment horizontal="center" vertical="center"/>
      <protection locked="0"/>
    </xf>
    <xf numFmtId="0" fontId="11" fillId="8" borderId="1" xfId="17" applyFont="1" applyFill="1" applyBorder="1" applyAlignment="1" applyProtection="1">
      <alignment horizontal="center" vertical="center"/>
      <protection locked="0"/>
    </xf>
    <xf numFmtId="0" fontId="19" fillId="0" borderId="6" xfId="17" applyFont="1" applyBorder="1" applyAlignment="1" applyProtection="1">
      <alignment horizontal="right" vertical="center"/>
      <protection locked="0"/>
    </xf>
    <xf numFmtId="0" fontId="23" fillId="0" borderId="1" xfId="17" applyFont="1" applyBorder="1" applyAlignment="1" applyProtection="1">
      <alignment horizontal="left" vertical="top" wrapText="1"/>
      <protection locked="0"/>
    </xf>
    <xf numFmtId="0" fontId="15" fillId="0" borderId="17" xfId="17" applyFont="1" applyBorder="1" applyAlignment="1" applyProtection="1">
      <alignment horizontal="center" vertical="center"/>
      <protection locked="0"/>
    </xf>
    <xf numFmtId="0" fontId="19" fillId="0" borderId="0" xfId="17" applyFont="1" applyAlignment="1" applyProtection="1">
      <alignment vertical="center"/>
      <protection locked="0"/>
    </xf>
    <xf numFmtId="38" fontId="15" fillId="0" borderId="1" xfId="5" applyFont="1" applyBorder="1" applyAlignment="1" applyProtection="1">
      <alignment horizontal="right" vertical="center"/>
      <protection locked="0"/>
    </xf>
    <xf numFmtId="0" fontId="10" fillId="0" borderId="0" xfId="17" applyFont="1" applyAlignment="1" applyProtection="1">
      <alignment horizontal="center" vertical="center"/>
      <protection locked="0"/>
    </xf>
    <xf numFmtId="0" fontId="10" fillId="8" borderId="1" xfId="17" applyFont="1" applyFill="1" applyBorder="1" applyAlignment="1" applyProtection="1">
      <alignment horizontal="center" vertical="center"/>
      <protection locked="0"/>
    </xf>
    <xf numFmtId="38" fontId="15" fillId="7" borderId="1" xfId="5" applyFont="1" applyFill="1" applyBorder="1" applyAlignment="1" applyProtection="1">
      <alignment horizontal="right" vertical="center"/>
      <protection locked="0"/>
    </xf>
    <xf numFmtId="41" fontId="15" fillId="7" borderId="6" xfId="37" applyNumberFormat="1" applyFont="1" applyFill="1" applyBorder="1" applyAlignment="1" applyProtection="1">
      <alignment horizontal="right" vertical="center"/>
    </xf>
    <xf numFmtId="41" fontId="19" fillId="0" borderId="0" xfId="37" applyNumberFormat="1" applyFont="1" applyFill="1" applyBorder="1" applyAlignment="1" applyProtection="1">
      <alignment horizontal="right" vertical="center"/>
    </xf>
    <xf numFmtId="41" fontId="15" fillId="7" borderId="7" xfId="37" applyNumberFormat="1" applyFont="1" applyFill="1" applyBorder="1" applyAlignment="1" applyProtection="1">
      <alignment horizontal="right" vertical="center"/>
    </xf>
    <xf numFmtId="41" fontId="15" fillId="7" borderId="17" xfId="37" applyNumberFormat="1" applyFont="1" applyFill="1" applyBorder="1" applyAlignment="1" applyProtection="1">
      <alignment horizontal="right" vertical="center"/>
    </xf>
    <xf numFmtId="0" fontId="11" fillId="0" borderId="12" xfId="33" applyFont="1" applyBorder="1" applyAlignment="1" applyProtection="1">
      <alignment horizontal="center" vertical="center"/>
      <protection locked="0"/>
    </xf>
    <xf numFmtId="0" fontId="11" fillId="0" borderId="0" xfId="33" applyFont="1" applyAlignment="1" applyProtection="1">
      <alignment horizontal="center" vertical="center"/>
      <protection locked="0"/>
    </xf>
    <xf numFmtId="0" fontId="10" fillId="8" borderId="1" xfId="17" applyFont="1" applyFill="1" applyBorder="1" applyAlignment="1" applyProtection="1">
      <alignment horizontal="center" vertical="center" shrinkToFit="1"/>
      <protection locked="0"/>
    </xf>
    <xf numFmtId="0" fontId="13" fillId="0" borderId="0" xfId="0" applyFont="1" applyAlignment="1">
      <alignment horizontal="center" vertical="center"/>
    </xf>
    <xf numFmtId="0" fontId="32" fillId="0" borderId="0" xfId="0" applyFont="1" applyAlignment="1">
      <alignment horizontal="center" vertical="center" wrapText="1"/>
    </xf>
    <xf numFmtId="0" fontId="13" fillId="0" borderId="93" xfId="0" applyFont="1" applyBorder="1" applyAlignment="1">
      <alignment horizontal="center" vertical="center" textRotation="255"/>
    </xf>
    <xf numFmtId="0" fontId="13" fillId="0" borderId="94" xfId="0" applyFont="1" applyBorder="1" applyAlignment="1">
      <alignment horizontal="center" vertical="center" textRotation="255"/>
    </xf>
    <xf numFmtId="0" fontId="13" fillId="0" borderId="32" xfId="0" applyFont="1" applyBorder="1" applyAlignment="1">
      <alignment horizontal="center" vertical="center" textRotation="255"/>
    </xf>
    <xf numFmtId="0" fontId="32" fillId="0" borderId="0" xfId="0" applyFont="1" applyAlignment="1">
      <alignment horizontal="center" vertical="center"/>
    </xf>
    <xf numFmtId="0" fontId="13" fillId="0" borderId="95" xfId="0" applyFont="1" applyBorder="1" applyAlignment="1">
      <alignment horizontal="distributed" vertical="center" wrapText="1" justifyLastLine="1" shrinkToFit="1"/>
    </xf>
    <xf numFmtId="0" fontId="13" fillId="0" borderId="96" xfId="0" applyFont="1" applyBorder="1" applyAlignment="1">
      <alignment horizontal="distributed" vertical="center" wrapText="1" justifyLastLine="1" shrinkToFit="1"/>
    </xf>
    <xf numFmtId="0" fontId="19" fillId="0" borderId="96" xfId="0" applyFont="1" applyBorder="1" applyAlignment="1">
      <alignment horizontal="distributed" vertical="center" wrapText="1" justifyLastLine="1" shrinkToFit="1"/>
    </xf>
    <xf numFmtId="0" fontId="13" fillId="0" borderId="97" xfId="0" applyFont="1" applyBorder="1" applyAlignment="1">
      <alignment horizontal="distributed" vertical="center" wrapText="1" justifyLastLine="1" shrinkToFit="1"/>
    </xf>
    <xf numFmtId="0" fontId="13" fillId="0" borderId="49" xfId="0" applyFont="1" applyBorder="1" applyAlignment="1">
      <alignment horizontal="distributed" vertical="center" wrapText="1" justifyLastLine="1" shrinkToFit="1"/>
    </xf>
    <xf numFmtId="0" fontId="13" fillId="0" borderId="98" xfId="0" applyFont="1" applyBorder="1" applyAlignment="1">
      <alignment horizontal="distributed" vertical="center" wrapText="1" justifyLastLine="1" shrinkToFit="1"/>
    </xf>
    <xf numFmtId="0" fontId="13" fillId="0" borderId="33" xfId="0" applyFont="1" applyBorder="1" applyAlignment="1">
      <alignment horizontal="left" vertical="center" wrapText="1"/>
    </xf>
    <xf numFmtId="0" fontId="13" fillId="0" borderId="99" xfId="0" applyFont="1" applyBorder="1" applyAlignment="1">
      <alignment horizontal="left" vertical="center" wrapText="1"/>
    </xf>
    <xf numFmtId="38" fontId="13" fillId="0" borderId="100" xfId="38" applyFont="1" applyBorder="1" applyAlignment="1">
      <alignment horizontal="left" vertical="center" wrapText="1"/>
    </xf>
    <xf numFmtId="38" fontId="13" fillId="0" borderId="99" xfId="38" applyFont="1" applyBorder="1" applyAlignment="1">
      <alignment horizontal="left" vertical="center" wrapText="1"/>
    </xf>
    <xf numFmtId="0" fontId="13" fillId="0" borderId="100" xfId="0" applyFont="1" applyBorder="1" applyAlignment="1">
      <alignment vertical="center" wrapText="1"/>
    </xf>
    <xf numFmtId="0" fontId="13" fillId="0" borderId="101" xfId="0" applyFont="1" applyBorder="1" applyAlignment="1">
      <alignment vertical="center" wrapText="1"/>
    </xf>
    <xf numFmtId="0" fontId="13" fillId="0" borderId="34" xfId="0" applyFont="1" applyBorder="1" applyAlignment="1">
      <alignment vertical="center" wrapText="1"/>
    </xf>
    <xf numFmtId="0" fontId="19" fillId="0" borderId="0" xfId="0" applyFont="1" applyAlignment="1">
      <alignment horizontal="center" vertical="center"/>
    </xf>
    <xf numFmtId="0" fontId="19" fillId="0" borderId="93" xfId="0" applyFont="1" applyBorder="1" applyAlignment="1">
      <alignment horizontal="center" vertical="center" textRotation="255"/>
    </xf>
    <xf numFmtId="0" fontId="19" fillId="0" borderId="94" xfId="0" applyFont="1" applyBorder="1" applyAlignment="1">
      <alignment horizontal="center" vertical="center" textRotation="255"/>
    </xf>
    <xf numFmtId="0" fontId="19" fillId="0" borderId="32" xfId="0" applyFont="1" applyBorder="1" applyAlignment="1">
      <alignment horizontal="center" vertical="center" textRotation="255"/>
    </xf>
    <xf numFmtId="0" fontId="19" fillId="0" borderId="95" xfId="0" applyFont="1" applyBorder="1" applyAlignment="1">
      <alignment horizontal="distributed" vertical="center" wrapText="1" justifyLastLine="1" shrinkToFit="1"/>
    </xf>
    <xf numFmtId="0" fontId="19" fillId="0" borderId="97" xfId="0" applyFont="1" applyBorder="1" applyAlignment="1">
      <alignment horizontal="distributed" vertical="center" wrapText="1" justifyLastLine="1" shrinkToFit="1"/>
    </xf>
    <xf numFmtId="0" fontId="19" fillId="0" borderId="102" xfId="0" applyFont="1" applyBorder="1" applyAlignment="1">
      <alignment horizontal="distributed" vertical="center" wrapText="1" justifyLastLine="1" shrinkToFit="1"/>
    </xf>
    <xf numFmtId="0" fontId="19" fillId="0" borderId="33" xfId="0" applyFont="1" applyBorder="1" applyAlignment="1">
      <alignment horizontal="left" vertical="center" wrapText="1"/>
    </xf>
    <xf numFmtId="0" fontId="19" fillId="0" borderId="99" xfId="0" applyFont="1" applyBorder="1" applyAlignment="1">
      <alignment horizontal="left" vertical="center" wrapText="1"/>
    </xf>
    <xf numFmtId="38" fontId="19" fillId="0" borderId="100" xfId="38" applyFont="1" applyBorder="1" applyAlignment="1">
      <alignment horizontal="left" vertical="center" wrapText="1"/>
    </xf>
    <xf numFmtId="38" fontId="19" fillId="0" borderId="99" xfId="38" applyFont="1" applyBorder="1" applyAlignment="1">
      <alignment horizontal="left" vertical="center" wrapText="1"/>
    </xf>
    <xf numFmtId="0" fontId="19" fillId="0" borderId="100" xfId="0" applyFont="1" applyBorder="1" applyAlignment="1">
      <alignment vertical="center" wrapText="1"/>
    </xf>
    <xf numFmtId="0" fontId="19" fillId="0" borderId="103" xfId="0" applyFont="1" applyBorder="1" applyAlignment="1">
      <alignment vertical="center" wrapText="1"/>
    </xf>
    <xf numFmtId="0" fontId="24" fillId="0" borderId="6" xfId="0" applyFont="1" applyBorder="1" applyAlignment="1">
      <alignment horizontal="center" vertical="center" wrapText="1"/>
    </xf>
    <xf numFmtId="0" fontId="0" fillId="0" borderId="6" xfId="0" applyBorder="1" applyAlignment="1" applyProtection="1">
      <alignment horizontal="center" vertical="center"/>
      <protection locked="0"/>
    </xf>
    <xf numFmtId="38" fontId="7" fillId="0" borderId="6" xfId="6" applyFont="1" applyFill="1" applyBorder="1" applyAlignment="1">
      <alignment horizontal="center" vertical="center"/>
    </xf>
    <xf numFmtId="0" fontId="24" fillId="0" borderId="17" xfId="0" applyFont="1" applyBorder="1" applyAlignment="1">
      <alignment horizontal="center" vertical="center" wrapText="1"/>
    </xf>
    <xf numFmtId="0" fontId="0" fillId="0" borderId="17" xfId="0" applyBorder="1" applyAlignment="1" applyProtection="1">
      <alignment horizontal="center" vertical="center"/>
      <protection locked="0"/>
    </xf>
    <xf numFmtId="38" fontId="7" fillId="0" borderId="17" xfId="6" applyFont="1" applyFill="1" applyBorder="1" applyAlignment="1">
      <alignment horizontal="center" vertical="center"/>
    </xf>
    <xf numFmtId="0" fontId="24" fillId="0" borderId="1" xfId="0" applyFont="1" applyBorder="1" applyAlignment="1">
      <alignment horizontal="center" vertical="center" wrapText="1" shrinkToFit="1"/>
    </xf>
    <xf numFmtId="0" fontId="24" fillId="0" borderId="1" xfId="0" applyFont="1" applyBorder="1" applyAlignment="1">
      <alignment horizontal="center" vertical="center" shrinkToFit="1"/>
    </xf>
    <xf numFmtId="0" fontId="24" fillId="0" borderId="7" xfId="0" applyFont="1" applyBorder="1" applyAlignment="1">
      <alignment horizontal="center" vertical="center" shrinkToFit="1"/>
    </xf>
    <xf numFmtId="0" fontId="7" fillId="0" borderId="1" xfId="0" applyFont="1" applyBorder="1" applyAlignment="1" applyProtection="1">
      <alignment horizontal="center" vertical="center"/>
      <protection locked="0"/>
    </xf>
    <xf numFmtId="38" fontId="5" fillId="0" borderId="1" xfId="6" applyFont="1" applyFill="1" applyBorder="1" applyAlignment="1">
      <alignment horizontal="right" vertical="center"/>
    </xf>
    <xf numFmtId="0" fontId="35" fillId="0" borderId="0" xfId="0" applyFont="1" applyAlignment="1">
      <alignment horizontal="center" vertical="center" wrapText="1"/>
    </xf>
    <xf numFmtId="0" fontId="24" fillId="0" borderId="6" xfId="0" applyFont="1" applyBorder="1" applyAlignment="1">
      <alignment horizontal="center" vertical="center" wrapText="1" shrinkToFit="1"/>
    </xf>
    <xf numFmtId="38" fontId="15" fillId="0" borderId="24" xfId="6" applyFont="1" applyFill="1" applyBorder="1" applyAlignment="1">
      <alignment vertical="center" wrapText="1" shrinkToFit="1"/>
    </xf>
    <xf numFmtId="38" fontId="5" fillId="2" borderId="100" xfId="6" applyFont="1" applyFill="1" applyBorder="1" applyAlignment="1">
      <alignment vertical="center"/>
    </xf>
    <xf numFmtId="38" fontId="7" fillId="0" borderId="28" xfId="6" applyFont="1" applyFill="1" applyBorder="1" applyAlignment="1">
      <alignment vertical="center"/>
    </xf>
    <xf numFmtId="38" fontId="7" fillId="0" borderId="29" xfId="6" applyFont="1" applyFill="1" applyBorder="1" applyAlignment="1">
      <alignment vertical="center"/>
    </xf>
    <xf numFmtId="0" fontId="7" fillId="0" borderId="30" xfId="0" applyFont="1" applyBorder="1" applyAlignment="1">
      <alignment horizontal="center" vertical="center" wrapText="1" shrinkToFit="1"/>
    </xf>
    <xf numFmtId="38" fontId="15" fillId="2" borderId="104" xfId="6" applyFont="1" applyFill="1" applyBorder="1" applyAlignment="1">
      <alignment vertical="center" wrapText="1" shrinkToFit="1"/>
    </xf>
    <xf numFmtId="38" fontId="5" fillId="2" borderId="105" xfId="6" applyFont="1" applyFill="1" applyBorder="1" applyAlignment="1">
      <alignment vertical="center"/>
    </xf>
    <xf numFmtId="38" fontId="7" fillId="0" borderId="35" xfId="6" applyFont="1" applyFill="1" applyBorder="1" applyAlignment="1">
      <alignment vertical="center"/>
    </xf>
    <xf numFmtId="0" fontId="6" fillId="0" borderId="0" xfId="0" applyFont="1" applyAlignment="1">
      <alignment horizontal="center" vertical="center"/>
    </xf>
    <xf numFmtId="0" fontId="12" fillId="0" borderId="106" xfId="0" applyFont="1" applyBorder="1" applyAlignment="1">
      <alignment horizontal="center" vertical="center"/>
    </xf>
    <xf numFmtId="0" fontId="32" fillId="0" borderId="0" xfId="0" applyFont="1">
      <alignment vertical="center"/>
    </xf>
    <xf numFmtId="0" fontId="34" fillId="4" borderId="107" xfId="0" applyFont="1" applyFill="1" applyBorder="1" applyAlignment="1">
      <alignment horizontal="center" vertical="center"/>
    </xf>
    <xf numFmtId="0" fontId="13" fillId="4" borderId="84" xfId="0" applyFont="1" applyFill="1" applyBorder="1" applyAlignment="1">
      <alignment horizontal="center" vertical="center"/>
    </xf>
    <xf numFmtId="0" fontId="34" fillId="4" borderId="41" xfId="0" applyFont="1" applyFill="1" applyBorder="1" applyAlignment="1">
      <alignment horizontal="center" vertical="center"/>
    </xf>
    <xf numFmtId="0" fontId="7" fillId="0" borderId="38" xfId="0" applyFont="1" applyBorder="1" applyAlignment="1">
      <alignment horizontal="center" vertical="center"/>
    </xf>
    <xf numFmtId="176" fontId="33" fillId="0" borderId="38" xfId="0" applyNumberFormat="1" applyFont="1" applyBorder="1" applyAlignment="1">
      <alignment horizontal="center"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horizontal="left" vertical="center" wrapText="1" shrinkToFit="1"/>
      <protection locked="0"/>
    </xf>
    <xf numFmtId="0" fontId="13" fillId="0" borderId="0" xfId="0" applyFont="1" applyAlignment="1" applyProtection="1">
      <alignment horizontal="left" vertical="center" shrinkToFit="1"/>
      <protection locked="0"/>
    </xf>
    <xf numFmtId="0" fontId="0" fillId="0" borderId="0" xfId="0" applyFont="1" applyAlignment="1" applyProtection="1">
      <alignment horizontal="left" vertical="center" wrapText="1" shrinkToFit="1"/>
      <protection locked="0"/>
    </xf>
    <xf numFmtId="0" fontId="34" fillId="0" borderId="1" xfId="0" applyFont="1" applyBorder="1" applyAlignment="1">
      <alignment horizontal="left" vertical="top" wrapText="1"/>
    </xf>
    <xf numFmtId="0" fontId="13" fillId="6" borderId="45" xfId="0" applyFont="1" applyFill="1" applyBorder="1" applyAlignment="1">
      <alignment horizontal="center" vertical="center" wrapText="1"/>
    </xf>
    <xf numFmtId="0" fontId="13" fillId="6" borderId="2" xfId="0" applyFont="1" applyFill="1" applyBorder="1" applyAlignment="1">
      <alignment horizontal="center" vertical="center" wrapText="1"/>
    </xf>
    <xf numFmtId="0" fontId="13" fillId="0" borderId="0" xfId="0" applyFont="1" applyAlignment="1">
      <alignment horizontal="center" vertical="center" shrinkToFit="1"/>
    </xf>
    <xf numFmtId="0" fontId="13" fillId="9" borderId="45"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6" xfId="0" applyFont="1" applyFill="1" applyBorder="1" applyAlignment="1">
      <alignment vertical="center" shrinkToFit="1"/>
    </xf>
    <xf numFmtId="0" fontId="4" fillId="0" borderId="1" xfId="0" applyFont="1" applyBorder="1" applyAlignment="1">
      <alignment horizontal="left" vertical="top" wrapText="1"/>
    </xf>
    <xf numFmtId="0" fontId="36" fillId="0" borderId="0" xfId="0" applyFont="1" applyAlignment="1">
      <alignment horizontal="left" vertical="center"/>
    </xf>
    <xf numFmtId="0" fontId="7" fillId="0" borderId="50" xfId="0" applyFont="1" applyBorder="1" applyAlignment="1">
      <alignment horizontal="center" vertical="center"/>
    </xf>
    <xf numFmtId="176" fontId="33" fillId="0" borderId="50" xfId="0" applyNumberFormat="1" applyFont="1" applyBorder="1" applyAlignment="1">
      <alignment horizontal="center" vertical="center"/>
    </xf>
    <xf numFmtId="177" fontId="37" fillId="0" borderId="108" xfId="0" applyNumberFormat="1" applyFont="1" applyBorder="1" applyAlignment="1">
      <alignment horizontal="center" vertical="center"/>
    </xf>
    <xf numFmtId="177" fontId="37" fillId="0" borderId="0" xfId="0" applyNumberFormat="1" applyFont="1" applyAlignment="1">
      <alignment horizontal="center" vertical="center"/>
    </xf>
    <xf numFmtId="0" fontId="32" fillId="0" borderId="0" xfId="0" applyFont="1" applyAlignment="1" applyProtection="1">
      <alignment vertical="center" shrinkToFit="1"/>
      <protection locked="0"/>
    </xf>
    <xf numFmtId="0" fontId="0" fillId="0" borderId="0" xfId="0" applyFont="1" applyAlignment="1" applyProtection="1">
      <alignment horizontal="left" vertical="center" shrinkToFit="1"/>
      <protection locked="0"/>
    </xf>
    <xf numFmtId="179" fontId="32" fillId="7" borderId="1" xfId="0" applyNumberFormat="1" applyFont="1" applyFill="1" applyBorder="1">
      <alignment vertical="center"/>
    </xf>
    <xf numFmtId="179" fontId="32" fillId="0" borderId="0" xfId="0" applyNumberFormat="1" applyFont="1">
      <alignment vertical="center"/>
    </xf>
    <xf numFmtId="0" fontId="13" fillId="9" borderId="7" xfId="0" applyFont="1" applyFill="1" applyBorder="1" applyAlignment="1">
      <alignment horizontal="center" vertical="center" wrapText="1"/>
    </xf>
    <xf numFmtId="180" fontId="13" fillId="0" borderId="55" xfId="0" applyNumberFormat="1" applyFont="1" applyBorder="1" applyAlignment="1">
      <alignment vertical="center" shrinkToFit="1"/>
    </xf>
    <xf numFmtId="180" fontId="13" fillId="0" borderId="56" xfId="0" applyNumberFormat="1" applyFont="1" applyBorder="1" applyAlignment="1">
      <alignment vertical="center" shrinkToFit="1"/>
    </xf>
    <xf numFmtId="180" fontId="13" fillId="0" borderId="1" xfId="0" applyNumberFormat="1" applyFont="1" applyBorder="1" applyAlignment="1">
      <alignment vertical="center" shrinkToFit="1"/>
    </xf>
    <xf numFmtId="0" fontId="26" fillId="0" borderId="0" xfId="0" applyFont="1" applyAlignment="1">
      <alignment horizontal="center" vertical="center"/>
    </xf>
    <xf numFmtId="41" fontId="33" fillId="0" borderId="0" xfId="0" applyNumberFormat="1" applyFont="1" applyAlignment="1">
      <alignment horizontal="center" vertical="center"/>
    </xf>
    <xf numFmtId="41" fontId="13" fillId="0" borderId="0" xfId="0" applyNumberFormat="1" applyFont="1" applyAlignment="1">
      <alignment horizontal="center" vertical="center"/>
    </xf>
    <xf numFmtId="181" fontId="13" fillId="0" borderId="0" xfId="0" applyNumberFormat="1" applyFont="1" applyAlignment="1">
      <alignment vertical="center" shrinkToFit="1"/>
    </xf>
    <xf numFmtId="0" fontId="13" fillId="9" borderId="17" xfId="0" applyFont="1" applyFill="1" applyBorder="1" applyAlignment="1">
      <alignment horizontal="center" vertical="center" wrapText="1"/>
    </xf>
    <xf numFmtId="180" fontId="13" fillId="7" borderId="55" xfId="0" applyNumberFormat="1" applyFont="1" applyFill="1" applyBorder="1" applyAlignment="1">
      <alignment vertical="center" shrinkToFit="1"/>
    </xf>
    <xf numFmtId="180" fontId="13" fillId="7" borderId="56" xfId="0" applyNumberFormat="1" applyFont="1" applyFill="1" applyBorder="1" applyAlignment="1">
      <alignment vertical="center" shrinkToFit="1"/>
    </xf>
    <xf numFmtId="180" fontId="13" fillId="7" borderId="1" xfId="0" applyNumberFormat="1" applyFont="1" applyFill="1" applyBorder="1" applyAlignment="1">
      <alignment vertical="center" shrinkToFit="1"/>
    </xf>
    <xf numFmtId="181" fontId="13" fillId="7" borderId="55" xfId="0" applyNumberFormat="1" applyFont="1" applyFill="1" applyBorder="1" applyAlignment="1">
      <alignment vertical="center" shrinkToFit="1"/>
    </xf>
    <xf numFmtId="181" fontId="13" fillId="7" borderId="56" xfId="0" applyNumberFormat="1" applyFont="1" applyFill="1" applyBorder="1" applyAlignment="1">
      <alignment vertical="center" shrinkToFit="1"/>
    </xf>
    <xf numFmtId="181" fontId="13" fillId="7" borderId="1" xfId="0" applyNumberFormat="1" applyFont="1" applyFill="1" applyBorder="1" applyAlignment="1">
      <alignment vertical="center" shrinkToFit="1"/>
    </xf>
    <xf numFmtId="0" fontId="16" fillId="0" borderId="0" xfId="0" applyFont="1" applyAlignment="1">
      <alignment horizontal="center" vertical="center"/>
    </xf>
    <xf numFmtId="177" fontId="37" fillId="0" borderId="64" xfId="0" applyNumberFormat="1" applyFont="1" applyBorder="1" applyAlignment="1">
      <alignment horizontal="center" vertical="center"/>
    </xf>
    <xf numFmtId="182" fontId="13" fillId="0" borderId="0" xfId="0" applyNumberFormat="1" applyFont="1" applyAlignment="1">
      <alignment vertical="center" shrinkToFit="1"/>
    </xf>
    <xf numFmtId="0" fontId="0" fillId="0" borderId="24" xfId="0" applyBorder="1">
      <alignment vertical="center"/>
    </xf>
    <xf numFmtId="0" fontId="0" fillId="6" borderId="2" xfId="0" applyFont="1" applyFill="1" applyBorder="1" applyAlignment="1">
      <alignment horizontal="center" vertical="center" wrapText="1"/>
    </xf>
    <xf numFmtId="184" fontId="13" fillId="7" borderId="55" xfId="0" applyNumberFormat="1" applyFont="1" applyFill="1" applyBorder="1" applyAlignment="1">
      <alignment vertical="center" shrinkToFit="1"/>
    </xf>
    <xf numFmtId="184" fontId="13" fillId="0" borderId="0" xfId="0" applyNumberFormat="1" applyFont="1" applyAlignment="1">
      <alignment vertical="center" shrinkToFit="1"/>
    </xf>
    <xf numFmtId="0" fontId="16" fillId="0" borderId="0" xfId="0" applyFont="1" applyAlignment="1">
      <alignment horizontal="center" vertical="center" shrinkToFit="1"/>
    </xf>
    <xf numFmtId="0" fontId="0" fillId="0" borderId="12" xfId="0" applyBorder="1">
      <alignment vertical="center"/>
    </xf>
    <xf numFmtId="184" fontId="13" fillId="7" borderId="2" xfId="0" applyNumberFormat="1" applyFont="1" applyFill="1" applyBorder="1" applyAlignment="1">
      <alignment vertical="center" shrinkToFit="1"/>
    </xf>
    <xf numFmtId="0" fontId="33" fillId="0" borderId="12" xfId="0" applyFont="1" applyBorder="1" applyAlignment="1">
      <alignment horizontal="center" vertical="center"/>
    </xf>
    <xf numFmtId="0" fontId="7" fillId="0" borderId="78" xfId="0" applyFont="1" applyBorder="1" applyAlignment="1">
      <alignment horizontal="center" vertical="center"/>
    </xf>
    <xf numFmtId="176" fontId="33" fillId="0" borderId="78" xfId="0" applyNumberFormat="1" applyFont="1" applyBorder="1" applyAlignment="1">
      <alignment horizontal="center" vertical="center"/>
    </xf>
    <xf numFmtId="177" fontId="37" fillId="0" borderId="82" xfId="0" applyNumberFormat="1" applyFont="1" applyBorder="1" applyAlignment="1">
      <alignment horizontal="center" vertical="center"/>
    </xf>
    <xf numFmtId="0" fontId="0" fillId="0" borderId="49" xfId="0" applyBorder="1">
      <alignment vertical="center"/>
    </xf>
    <xf numFmtId="0" fontId="0" fillId="0" borderId="0" xfId="0" applyAlignment="1" applyProtection="1">
      <alignment horizontal="left" vertical="center"/>
      <protection locked="0"/>
    </xf>
    <xf numFmtId="0" fontId="0" fillId="5" borderId="0" xfId="0" applyFill="1">
      <alignment vertical="center"/>
    </xf>
    <xf numFmtId="0" fontId="0" fillId="0" borderId="0" xfId="0" applyAlignment="1">
      <alignment vertical="center" wrapText="1"/>
    </xf>
    <xf numFmtId="0" fontId="32" fillId="8" borderId="1" xfId="17" applyFont="1" applyFill="1" applyBorder="1" applyAlignment="1" applyProtection="1">
      <alignment horizontal="center" vertical="center"/>
      <protection locked="0"/>
    </xf>
    <xf numFmtId="0" fontId="13" fillId="0" borderId="1" xfId="17" applyFont="1" applyBorder="1" applyAlignment="1" applyProtection="1">
      <alignment horizontal="center" vertical="center"/>
      <protection locked="0"/>
    </xf>
    <xf numFmtId="0" fontId="32" fillId="8" borderId="1" xfId="17" applyFont="1" applyFill="1" applyBorder="1" applyAlignment="1" applyProtection="1">
      <alignment horizontal="center" vertical="center" wrapText="1"/>
      <protection locked="0"/>
    </xf>
    <xf numFmtId="0" fontId="19" fillId="0" borderId="0" xfId="17" applyFont="1" applyAlignment="1" applyProtection="1">
      <alignment horizontal="center" vertical="center"/>
      <protection locked="0"/>
    </xf>
    <xf numFmtId="0" fontId="0" fillId="8" borderId="28" xfId="17" applyFont="1" applyFill="1" applyBorder="1" applyAlignment="1">
      <alignment horizontal="center" vertical="center"/>
    </xf>
    <xf numFmtId="0" fontId="0" fillId="8" borderId="84" xfId="17" applyFont="1" applyFill="1" applyBorder="1" applyAlignment="1">
      <alignment horizontal="center" vertical="center"/>
    </xf>
    <xf numFmtId="0" fontId="0" fillId="8" borderId="84" xfId="17" applyFont="1" applyFill="1" applyBorder="1" applyAlignment="1">
      <alignment horizontal="center" vertical="center" shrinkToFit="1"/>
    </xf>
    <xf numFmtId="0" fontId="0" fillId="8" borderId="42" xfId="17" applyFont="1" applyFill="1" applyBorder="1" applyAlignment="1">
      <alignment horizontal="center" vertical="center"/>
    </xf>
    <xf numFmtId="0" fontId="13" fillId="8" borderId="6" xfId="17" applyFont="1" applyFill="1" applyBorder="1" applyAlignment="1" applyProtection="1">
      <alignment horizontal="center" vertical="center" wrapText="1" shrinkToFit="1"/>
      <protection locked="0"/>
    </xf>
    <xf numFmtId="0" fontId="13" fillId="8" borderId="17" xfId="17" applyFont="1" applyFill="1" applyBorder="1" applyAlignment="1" applyProtection="1">
      <alignment horizontal="center" vertical="center" shrinkToFit="1"/>
      <protection locked="0"/>
    </xf>
    <xf numFmtId="0" fontId="19" fillId="10" borderId="17" xfId="17" applyFont="1" applyFill="1" applyBorder="1" applyProtection="1">
      <alignment vertical="center"/>
      <protection locked="0"/>
    </xf>
    <xf numFmtId="38" fontId="19" fillId="0" borderId="1" xfId="5" applyFont="1" applyBorder="1" applyAlignment="1" applyProtection="1">
      <alignment horizontal="right" vertical="center"/>
      <protection locked="0"/>
    </xf>
    <xf numFmtId="38" fontId="19" fillId="7" borderId="1" xfId="5" applyFont="1" applyFill="1" applyBorder="1" applyAlignment="1" applyProtection="1">
      <alignment horizontal="right" vertical="center"/>
      <protection locked="0"/>
    </xf>
    <xf numFmtId="41" fontId="19" fillId="7" borderId="6" xfId="37" applyNumberFormat="1" applyFont="1" applyFill="1" applyBorder="1" applyAlignment="1" applyProtection="1">
      <alignment horizontal="right" vertical="center"/>
    </xf>
    <xf numFmtId="41" fontId="19" fillId="7" borderId="7" xfId="37" applyNumberFormat="1" applyFont="1" applyFill="1" applyBorder="1" applyAlignment="1" applyProtection="1">
      <alignment horizontal="right" vertical="center"/>
    </xf>
    <xf numFmtId="41" fontId="19" fillId="7" borderId="17" xfId="37" applyNumberFormat="1" applyFont="1" applyFill="1" applyBorder="1" applyAlignment="1" applyProtection="1">
      <alignment horizontal="right" vertical="center"/>
    </xf>
    <xf numFmtId="0" fontId="38" fillId="0" borderId="0" xfId="0" applyFont="1" applyAlignment="1">
      <alignment horizontal="center" vertical="center" wrapText="1"/>
    </xf>
    <xf numFmtId="0" fontId="15" fillId="0" borderId="109" xfId="0" applyFont="1" applyBorder="1" applyAlignment="1">
      <alignment horizontal="center" vertical="center" wrapText="1"/>
    </xf>
    <xf numFmtId="38" fontId="5" fillId="0" borderId="110" xfId="6" applyFont="1" applyFill="1" applyBorder="1" applyAlignment="1">
      <alignment horizontal="center" vertical="center"/>
    </xf>
    <xf numFmtId="0" fontId="14" fillId="0" borderId="0" xfId="0" applyFont="1" applyProtection="1">
      <alignment vertical="center"/>
      <protection locked="0"/>
    </xf>
    <xf numFmtId="0" fontId="39" fillId="0" borderId="0" xfId="0" applyFont="1">
      <alignment vertical="center"/>
    </xf>
    <xf numFmtId="0" fontId="40" fillId="0" borderId="0" xfId="0" applyFont="1">
      <alignment vertical="center"/>
    </xf>
    <xf numFmtId="0" fontId="15" fillId="0" borderId="111" xfId="0" applyFont="1" applyBorder="1" applyAlignment="1">
      <alignment horizontal="center" vertical="center" wrapText="1"/>
    </xf>
    <xf numFmtId="38" fontId="5" fillId="0" borderId="98" xfId="6" applyFont="1" applyFill="1" applyBorder="1" applyAlignment="1">
      <alignment horizontal="center" vertical="center"/>
    </xf>
    <xf numFmtId="0" fontId="15" fillId="0" borderId="112" xfId="0" applyFont="1" applyBorder="1" applyAlignment="1">
      <alignment horizontal="center" vertical="center" wrapText="1" shrinkToFit="1"/>
    </xf>
    <xf numFmtId="0" fontId="5" fillId="0" borderId="2" xfId="0" applyFont="1" applyBorder="1" applyProtection="1">
      <alignment vertical="center"/>
      <protection locked="0"/>
    </xf>
    <xf numFmtId="38" fontId="5" fillId="0" borderId="113" xfId="6" applyFont="1" applyFill="1" applyBorder="1" applyAlignment="1">
      <alignment horizontal="right" vertical="center"/>
    </xf>
    <xf numFmtId="0" fontId="15" fillId="0" borderId="112" xfId="0" applyFont="1" applyBorder="1" applyAlignment="1">
      <alignment horizontal="center" vertical="center" shrinkToFit="1"/>
    </xf>
    <xf numFmtId="0" fontId="15" fillId="0" borderId="22" xfId="0" applyFont="1" applyBorder="1" applyAlignment="1">
      <alignment horizontal="center" vertical="center" shrinkToFit="1"/>
    </xf>
    <xf numFmtId="0" fontId="15" fillId="0" borderId="80" xfId="0" applyFont="1" applyBorder="1" applyAlignment="1" applyProtection="1">
      <alignment horizontal="center" vertical="center" wrapText="1" shrinkToFit="1"/>
      <protection locked="0"/>
    </xf>
    <xf numFmtId="38" fontId="5" fillId="0" borderId="114" xfId="6" applyFont="1" applyFill="1" applyBorder="1" applyAlignment="1">
      <alignment horizontal="right" vertical="center"/>
    </xf>
    <xf numFmtId="0" fontId="15" fillId="0" borderId="115" xfId="0" applyFont="1" applyBorder="1" applyAlignment="1">
      <alignment horizontal="center" vertical="center" shrinkToFit="1"/>
    </xf>
    <xf numFmtId="0" fontId="15" fillId="3" borderId="12" xfId="0" applyFont="1" applyFill="1" applyBorder="1" applyAlignment="1">
      <alignment horizontal="center" vertical="center" wrapText="1" shrinkToFit="1"/>
    </xf>
    <xf numFmtId="0" fontId="15" fillId="3" borderId="7" xfId="0" applyFont="1" applyFill="1" applyBorder="1" applyAlignment="1">
      <alignment horizontal="center" vertical="center" wrapText="1" shrinkToFit="1"/>
    </xf>
    <xf numFmtId="38" fontId="5" fillId="3" borderId="26" xfId="6" applyFont="1" applyFill="1" applyBorder="1" applyAlignment="1">
      <alignment horizontal="right" vertical="center"/>
    </xf>
    <xf numFmtId="0" fontId="15" fillId="11" borderId="1" xfId="0" applyFont="1" applyFill="1" applyBorder="1" applyAlignment="1">
      <alignment horizontal="center" vertical="center" wrapText="1" shrinkToFit="1"/>
    </xf>
    <xf numFmtId="38" fontId="5" fillId="11" borderId="25" xfId="6" applyFont="1" applyFill="1" applyBorder="1" applyAlignment="1">
      <alignment horizontal="right" vertical="center"/>
    </xf>
    <xf numFmtId="0" fontId="5" fillId="5" borderId="116" xfId="0" applyFont="1" applyFill="1" applyBorder="1" applyAlignment="1">
      <alignment horizontal="center" vertical="center" wrapText="1"/>
    </xf>
    <xf numFmtId="0" fontId="15" fillId="5" borderId="35" xfId="0" applyFont="1" applyFill="1" applyBorder="1" applyAlignment="1">
      <alignment horizontal="center" vertical="center" shrinkToFit="1"/>
    </xf>
    <xf numFmtId="0" fontId="15" fillId="0" borderId="117" xfId="0" applyFont="1" applyBorder="1" applyAlignment="1" applyProtection="1">
      <alignment horizontal="center" vertical="center" wrapText="1" shrinkToFit="1"/>
      <protection locked="0"/>
    </xf>
    <xf numFmtId="0" fontId="15" fillId="0" borderId="97" xfId="0" applyFont="1" applyBorder="1" applyAlignment="1" applyProtection="1">
      <alignment horizontal="center" vertical="center" wrapText="1" shrinkToFit="1"/>
      <protection locked="0"/>
    </xf>
    <xf numFmtId="0" fontId="15" fillId="0" borderId="49" xfId="0" applyFont="1" applyBorder="1" applyAlignment="1" applyProtection="1">
      <alignment horizontal="center" vertical="center" wrapText="1" shrinkToFit="1"/>
      <protection locked="0"/>
    </xf>
    <xf numFmtId="0" fontId="15" fillId="0" borderId="17" xfId="0" applyFont="1" applyBorder="1" applyAlignment="1" applyProtection="1">
      <alignment horizontal="center" vertical="center" wrapText="1" shrinkToFit="1"/>
      <protection locked="0"/>
    </xf>
    <xf numFmtId="38" fontId="5" fillId="0" borderId="118" xfId="6" applyFont="1" applyFill="1" applyBorder="1" applyAlignment="1">
      <alignment horizontal="center" vertical="center"/>
    </xf>
    <xf numFmtId="0" fontId="5" fillId="5" borderId="115" xfId="0" applyFont="1" applyFill="1" applyBorder="1" applyAlignment="1">
      <alignment horizontal="center" vertical="center" wrapText="1"/>
    </xf>
    <xf numFmtId="0" fontId="15" fillId="5" borderId="112" xfId="0" applyFont="1" applyFill="1" applyBorder="1" applyAlignment="1">
      <alignment horizontal="center" vertical="center" wrapText="1" shrinkToFit="1"/>
    </xf>
    <xf numFmtId="0" fontId="5" fillId="5" borderId="109" xfId="0" applyFont="1" applyFill="1" applyBorder="1" applyAlignment="1">
      <alignment horizontal="center" vertical="center" wrapText="1" shrinkToFit="1"/>
    </xf>
    <xf numFmtId="38" fontId="5" fillId="0" borderId="119" xfId="6" applyFont="1" applyFill="1" applyBorder="1" applyAlignment="1">
      <alignment vertical="center"/>
    </xf>
    <xf numFmtId="38" fontId="5" fillId="0" borderId="113" xfId="6" applyFont="1" applyFill="1" applyBorder="1" applyAlignment="1">
      <alignment vertical="center"/>
    </xf>
    <xf numFmtId="0" fontId="11" fillId="5" borderId="112" xfId="0" applyFont="1" applyFill="1" applyBorder="1" applyAlignment="1">
      <alignment horizontal="center" vertical="center" wrapText="1" shrinkToFit="1"/>
    </xf>
    <xf numFmtId="38" fontId="15" fillId="2" borderId="2" xfId="6" applyFont="1" applyFill="1" applyBorder="1" applyAlignment="1" applyProtection="1">
      <alignment vertical="center" wrapText="1" shrinkToFit="1"/>
    </xf>
    <xf numFmtId="38" fontId="5" fillId="2" borderId="113" xfId="6" applyFont="1" applyFill="1" applyBorder="1" applyAlignment="1" applyProtection="1">
      <alignment vertical="center"/>
    </xf>
    <xf numFmtId="38" fontId="15" fillId="2" borderId="24" xfId="6" applyFont="1" applyFill="1" applyBorder="1" applyAlignment="1" applyProtection="1">
      <alignment vertical="center" shrinkToFit="1"/>
    </xf>
    <xf numFmtId="38" fontId="5" fillId="2" borderId="86" xfId="6" applyFont="1" applyFill="1" applyBorder="1" applyAlignment="1" applyProtection="1">
      <alignment vertical="center"/>
    </xf>
    <xf numFmtId="0" fontId="5" fillId="5" borderId="22" xfId="0" applyFont="1" applyFill="1" applyBorder="1" applyAlignment="1">
      <alignment horizontal="center" vertical="center" wrapText="1"/>
    </xf>
    <xf numFmtId="0" fontId="15" fillId="5" borderId="36" xfId="0" applyFont="1" applyFill="1" applyBorder="1" applyAlignment="1">
      <alignment horizontal="center" vertical="center" wrapText="1" shrinkToFit="1"/>
    </xf>
    <xf numFmtId="38" fontId="15" fillId="2" borderId="101" xfId="6" applyFont="1" applyFill="1" applyBorder="1" applyAlignment="1" applyProtection="1">
      <alignment vertical="center" shrinkToFit="1"/>
    </xf>
    <xf numFmtId="38" fontId="5" fillId="2" borderId="34" xfId="6" applyFont="1" applyFill="1" applyBorder="1" applyAlignment="1" applyProtection="1">
      <alignment vertical="center"/>
    </xf>
    <xf numFmtId="0" fontId="5" fillId="12" borderId="106" xfId="0" applyFont="1" applyFill="1" applyBorder="1" applyAlignment="1">
      <alignment horizontal="center" vertical="center"/>
    </xf>
    <xf numFmtId="0" fontId="15" fillId="12" borderId="106" xfId="0" applyFont="1" applyFill="1" applyBorder="1" applyAlignment="1">
      <alignment horizontal="center" vertical="center" wrapText="1" shrinkToFit="1"/>
    </xf>
    <xf numFmtId="38" fontId="5" fillId="0" borderId="30" xfId="0" applyNumberFormat="1" applyFont="1" applyBorder="1" applyProtection="1">
      <alignment vertical="center"/>
      <protection locked="0"/>
    </xf>
    <xf numFmtId="38" fontId="5" fillId="0" borderId="31" xfId="0" applyNumberFormat="1" applyFont="1" applyBorder="1" applyProtection="1">
      <alignment vertical="center"/>
      <protection locked="0"/>
    </xf>
    <xf numFmtId="0" fontId="5" fillId="0" borderId="35" xfId="0" applyFont="1" applyBorder="1" applyAlignment="1">
      <alignment horizontal="center" vertical="center" wrapText="1"/>
    </xf>
    <xf numFmtId="38" fontId="5" fillId="2" borderId="28" xfId="0" applyNumberFormat="1" applyFont="1" applyFill="1" applyBorder="1">
      <alignment vertical="center"/>
    </xf>
    <xf numFmtId="38" fontId="5" fillId="2" borderId="97" xfId="0" applyNumberFormat="1" applyFont="1" applyFill="1" applyBorder="1">
      <alignment vertical="center"/>
    </xf>
    <xf numFmtId="38" fontId="5" fillId="2" borderId="29" xfId="6" applyFont="1" applyFill="1" applyBorder="1" applyAlignment="1">
      <alignment vertical="center"/>
    </xf>
    <xf numFmtId="38" fontId="5" fillId="0" borderId="28" xfId="6" applyFont="1" applyFill="1" applyBorder="1" applyAlignment="1">
      <alignment vertical="center" shrinkToFit="1"/>
    </xf>
    <xf numFmtId="38" fontId="5" fillId="0" borderId="29" xfId="6" applyFont="1" applyFill="1" applyBorder="1" applyAlignment="1">
      <alignment vertical="center" shrinkToFit="1"/>
    </xf>
    <xf numFmtId="0" fontId="5" fillId="0" borderId="22" xfId="0" applyFont="1" applyBorder="1" applyAlignment="1">
      <alignment horizontal="center" vertical="center" wrapText="1"/>
    </xf>
    <xf numFmtId="0" fontId="5" fillId="2" borderId="90" xfId="0" applyFont="1" applyFill="1" applyBorder="1">
      <alignment vertical="center"/>
    </xf>
    <xf numFmtId="0" fontId="5" fillId="2" borderId="91" xfId="0" applyFont="1" applyFill="1" applyBorder="1">
      <alignment vertical="center"/>
    </xf>
    <xf numFmtId="38" fontId="5" fillId="2" borderId="92" xfId="0" applyNumberFormat="1" applyFont="1" applyFill="1" applyBorder="1">
      <alignment vertical="center"/>
    </xf>
    <xf numFmtId="0" fontId="13" fillId="0" borderId="1" xfId="0" applyFont="1" applyBorder="1">
      <alignment vertical="center"/>
    </xf>
    <xf numFmtId="38" fontId="5" fillId="0" borderId="120" xfId="6" applyFont="1" applyFill="1" applyBorder="1" applyAlignment="1">
      <alignment horizontal="center" vertical="center"/>
    </xf>
    <xf numFmtId="38" fontId="5" fillId="0" borderId="35" xfId="6" applyFont="1" applyFill="1" applyBorder="1" applyAlignment="1">
      <alignment vertical="center" shrinkToFit="1"/>
    </xf>
    <xf numFmtId="38" fontId="5" fillId="2" borderId="36" xfId="6" applyFont="1" applyFill="1" applyBorder="1">
      <alignment vertical="center"/>
    </xf>
    <xf numFmtId="0" fontId="1" fillId="0" borderId="0" xfId="0" applyFont="1" applyAlignment="1" applyProtection="1">
      <alignment horizontal="left" vertical="center" wrapText="1" shrinkToFit="1"/>
      <protection locked="0"/>
    </xf>
    <xf numFmtId="0" fontId="13" fillId="0" borderId="0" xfId="0" applyFont="1" applyAlignment="1">
      <alignment horizontal="right" vertical="center"/>
    </xf>
    <xf numFmtId="0" fontId="13" fillId="5" borderId="6" xfId="0" applyFont="1" applyFill="1" applyBorder="1" applyAlignment="1">
      <alignment horizontal="center" vertical="center"/>
    </xf>
    <xf numFmtId="0" fontId="13" fillId="0" borderId="43" xfId="0" applyFont="1" applyBorder="1">
      <alignment vertical="center"/>
    </xf>
    <xf numFmtId="0" fontId="13" fillId="0" borderId="44" xfId="0" applyFont="1" applyBorder="1">
      <alignment vertical="center"/>
    </xf>
    <xf numFmtId="0" fontId="13" fillId="0" borderId="24" xfId="0" applyFont="1" applyBorder="1" applyAlignment="1">
      <alignment horizontal="left" vertical="center"/>
    </xf>
    <xf numFmtId="0" fontId="19" fillId="0" borderId="1" xfId="0" applyFont="1" applyBorder="1" applyAlignment="1">
      <alignment horizontal="left" vertical="top" wrapText="1"/>
    </xf>
    <xf numFmtId="0" fontId="13" fillId="0" borderId="6" xfId="0" applyFont="1" applyBorder="1" applyAlignment="1">
      <alignment horizontal="center" vertical="center"/>
    </xf>
    <xf numFmtId="0" fontId="13" fillId="0" borderId="43" xfId="0" applyFont="1" applyBorder="1" applyAlignment="1">
      <alignment horizontal="center" vertical="center"/>
    </xf>
    <xf numFmtId="0" fontId="13" fillId="0" borderId="44" xfId="0" applyFont="1" applyBorder="1" applyAlignment="1">
      <alignment horizontal="center" vertical="center"/>
    </xf>
    <xf numFmtId="0" fontId="13" fillId="0" borderId="24" xfId="0" applyFont="1" applyBorder="1" applyAlignment="1">
      <alignment horizontal="center" vertical="center"/>
    </xf>
    <xf numFmtId="0" fontId="13" fillId="5" borderId="7" xfId="0" applyFont="1" applyFill="1" applyBorder="1" applyAlignment="1">
      <alignment horizontal="center" vertical="center"/>
    </xf>
    <xf numFmtId="0" fontId="13" fillId="0" borderId="53" xfId="0" applyFont="1" applyBorder="1">
      <alignment vertical="center"/>
    </xf>
    <xf numFmtId="0" fontId="13" fillId="0" borderId="12" xfId="0" applyFont="1" applyBorder="1" applyAlignment="1">
      <alignment horizontal="left" vertical="center"/>
    </xf>
    <xf numFmtId="0" fontId="13" fillId="0" borderId="59" xfId="0" applyFont="1" applyBorder="1" applyAlignment="1">
      <alignment horizontal="left" vertical="center"/>
    </xf>
    <xf numFmtId="0" fontId="13" fillId="0" borderId="60" xfId="0" applyFont="1" applyBorder="1" applyAlignment="1">
      <alignment horizontal="left" vertical="center"/>
    </xf>
    <xf numFmtId="0" fontId="13" fillId="0" borderId="61" xfId="0" applyFont="1" applyBorder="1" applyAlignment="1">
      <alignment horizontal="left" vertical="center"/>
    </xf>
    <xf numFmtId="0" fontId="10" fillId="0" borderId="0" xfId="0" applyFont="1" applyAlignment="1" applyProtection="1">
      <alignment vertical="center" shrinkToFit="1"/>
      <protection locked="0"/>
    </xf>
    <xf numFmtId="0" fontId="13" fillId="0" borderId="7" xfId="0" applyFont="1" applyBorder="1" applyAlignment="1">
      <alignment horizontal="center" vertical="center"/>
    </xf>
    <xf numFmtId="0" fontId="13" fillId="0" borderId="53" xfId="0" applyFont="1" applyBorder="1" applyAlignment="1">
      <alignment horizontal="center" vertical="center"/>
    </xf>
    <xf numFmtId="0" fontId="13" fillId="0" borderId="12" xfId="0" applyFont="1" applyBorder="1" applyAlignment="1">
      <alignment horizontal="center" vertical="center"/>
    </xf>
    <xf numFmtId="0" fontId="19" fillId="0" borderId="53" xfId="0" applyFont="1" applyBorder="1">
      <alignment vertical="center"/>
    </xf>
    <xf numFmtId="179" fontId="28" fillId="0" borderId="0" xfId="0" applyNumberFormat="1" applyFont="1">
      <alignment vertical="center"/>
    </xf>
    <xf numFmtId="0" fontId="13" fillId="0" borderId="63" xfId="0" applyFont="1" applyBorder="1" applyAlignment="1">
      <alignment horizontal="left" vertical="center"/>
    </xf>
    <xf numFmtId="0" fontId="13" fillId="0" borderId="50" xfId="0" applyFont="1" applyBorder="1" applyAlignment="1">
      <alignment horizontal="left" vertical="center"/>
    </xf>
    <xf numFmtId="0" fontId="13" fillId="0" borderId="51" xfId="0" applyFont="1" applyBorder="1" applyAlignment="1">
      <alignment horizontal="left" vertical="center"/>
    </xf>
    <xf numFmtId="181" fontId="13" fillId="0" borderId="0" xfId="0" applyNumberFormat="1" applyFont="1" applyAlignment="1">
      <alignment horizontal="right" vertical="center" shrinkToFit="1"/>
    </xf>
    <xf numFmtId="177" fontId="10" fillId="0" borderId="64" xfId="0" applyNumberFormat="1" applyFont="1" applyBorder="1" applyAlignment="1">
      <alignment horizontal="center" vertical="center"/>
    </xf>
    <xf numFmtId="0" fontId="13" fillId="0" borderId="17" xfId="0" applyFont="1" applyBorder="1" applyAlignment="1">
      <alignment horizontal="center" vertical="center"/>
    </xf>
    <xf numFmtId="0" fontId="34" fillId="6" borderId="5" xfId="0" applyFont="1" applyFill="1" applyBorder="1" applyAlignment="1">
      <alignment horizontal="center" vertical="center" wrapText="1"/>
    </xf>
    <xf numFmtId="0" fontId="1" fillId="6" borderId="45" xfId="0" applyFont="1" applyFill="1" applyBorder="1" applyAlignment="1">
      <alignment horizontal="center" vertical="center" wrapText="1"/>
    </xf>
    <xf numFmtId="0" fontId="1" fillId="6" borderId="2" xfId="0" applyFont="1" applyFill="1" applyBorder="1" applyAlignment="1">
      <alignment horizontal="center" vertical="center" wrapText="1"/>
    </xf>
    <xf numFmtId="183" fontId="0" fillId="7" borderId="1" xfId="0" applyNumberFormat="1" applyFill="1" applyBorder="1" applyAlignment="1">
      <alignment vertical="center" shrinkToFit="1"/>
    </xf>
    <xf numFmtId="0" fontId="13" fillId="0" borderId="77" xfId="0" applyFont="1" applyBorder="1" applyAlignment="1">
      <alignment horizontal="left" vertical="center"/>
    </xf>
    <xf numFmtId="0" fontId="13" fillId="0" borderId="78" xfId="0" applyFont="1" applyBorder="1" applyAlignment="1">
      <alignment horizontal="left" vertical="center"/>
    </xf>
    <xf numFmtId="0" fontId="13" fillId="0" borderId="79" xfId="0" applyFont="1" applyBorder="1" applyAlignment="1">
      <alignment horizontal="left" vertical="center"/>
    </xf>
    <xf numFmtId="0" fontId="13" fillId="0" borderId="80" xfId="0" applyFont="1" applyBorder="1" applyAlignment="1">
      <alignment horizontal="left" vertical="center"/>
    </xf>
    <xf numFmtId="177" fontId="10" fillId="0" borderId="82" xfId="0" applyNumberFormat="1" applyFont="1" applyBorder="1" applyAlignment="1">
      <alignment horizontal="center" vertical="center"/>
    </xf>
    <xf numFmtId="0" fontId="13" fillId="0" borderId="54" xfId="0" applyFont="1" applyBorder="1" applyAlignment="1">
      <alignment horizontal="center" vertical="center"/>
    </xf>
    <xf numFmtId="0" fontId="13" fillId="0" borderId="83" xfId="0" applyFont="1" applyBorder="1" applyAlignment="1">
      <alignment horizontal="center" vertical="center"/>
    </xf>
    <xf numFmtId="0" fontId="13" fillId="0" borderId="49" xfId="0" applyFont="1" applyBorder="1" applyAlignment="1">
      <alignment horizontal="center" vertical="center"/>
    </xf>
    <xf numFmtId="0" fontId="13" fillId="5" borderId="17" xfId="0" applyFont="1" applyFill="1" applyBorder="1" applyAlignment="1">
      <alignment horizontal="center" vertical="center"/>
    </xf>
    <xf numFmtId="0" fontId="13" fillId="0" borderId="54" xfId="0" applyFont="1" applyBorder="1">
      <alignment vertical="center"/>
    </xf>
    <xf numFmtId="0" fontId="13" fillId="0" borderId="83" xfId="0" applyFont="1" applyBorder="1">
      <alignment vertical="center"/>
    </xf>
    <xf numFmtId="0" fontId="13" fillId="0" borderId="49" xfId="0" applyFont="1" applyBorder="1" applyAlignment="1">
      <alignment horizontal="left" vertical="center"/>
    </xf>
    <xf numFmtId="0" fontId="41" fillId="0" borderId="0" xfId="17" applyFont="1" applyProtection="1">
      <alignment vertical="center"/>
      <protection locked="0"/>
    </xf>
    <xf numFmtId="0" fontId="32" fillId="8" borderId="6" xfId="17" applyFont="1" applyFill="1" applyBorder="1" applyAlignment="1" applyProtection="1">
      <alignment horizontal="center" vertical="center"/>
      <protection locked="0"/>
    </xf>
    <xf numFmtId="0" fontId="13" fillId="0" borderId="43" xfId="17" applyFont="1" applyBorder="1" applyAlignment="1" applyProtection="1">
      <alignment horizontal="center" vertical="top"/>
      <protection locked="0"/>
    </xf>
    <xf numFmtId="0" fontId="13" fillId="0" borderId="44" xfId="17" applyFont="1" applyBorder="1" applyAlignment="1" applyProtection="1">
      <alignment horizontal="center" vertical="top"/>
      <protection locked="0"/>
    </xf>
    <xf numFmtId="0" fontId="13" fillId="0" borderId="24" xfId="17" applyFont="1" applyBorder="1" applyAlignment="1" applyProtection="1">
      <alignment horizontal="center" vertical="top"/>
      <protection locked="0"/>
    </xf>
    <xf numFmtId="0" fontId="13" fillId="0" borderId="6" xfId="17" applyFont="1" applyBorder="1" applyAlignment="1" applyProtection="1">
      <alignment horizontal="right" vertical="center"/>
      <protection locked="0"/>
    </xf>
    <xf numFmtId="0" fontId="13" fillId="0" borderId="12" xfId="17" applyFont="1" applyBorder="1" applyAlignment="1" applyProtection="1">
      <alignment vertical="top"/>
      <protection locked="0"/>
    </xf>
    <xf numFmtId="0" fontId="32" fillId="0" borderId="0" xfId="17" applyFont="1" applyAlignment="1" applyProtection="1">
      <alignment horizontal="center" vertical="center"/>
      <protection locked="0"/>
    </xf>
    <xf numFmtId="0" fontId="13" fillId="0" borderId="6" xfId="17" applyFont="1" applyBorder="1" applyAlignment="1" applyProtection="1">
      <alignment horizontal="center" vertical="center"/>
      <protection locked="0"/>
    </xf>
    <xf numFmtId="0" fontId="32" fillId="8" borderId="7" xfId="17" applyFont="1" applyFill="1" applyBorder="1" applyAlignment="1" applyProtection="1">
      <alignment horizontal="center" vertical="center"/>
      <protection locked="0"/>
    </xf>
    <xf numFmtId="0" fontId="13" fillId="0" borderId="53" xfId="17" applyFont="1" applyBorder="1" applyAlignment="1" applyProtection="1">
      <alignment horizontal="center" vertical="top"/>
      <protection locked="0"/>
    </xf>
    <xf numFmtId="0" fontId="13" fillId="0" borderId="0" xfId="17" applyFont="1" applyAlignment="1" applyProtection="1">
      <alignment horizontal="center" vertical="top"/>
      <protection locked="0"/>
    </xf>
    <xf numFmtId="0" fontId="13" fillId="0" borderId="12" xfId="17" applyFont="1" applyBorder="1" applyAlignment="1" applyProtection="1">
      <alignment horizontal="center" vertical="top"/>
      <protection locked="0"/>
    </xf>
    <xf numFmtId="0" fontId="13" fillId="0" borderId="7" xfId="17" applyFont="1" applyBorder="1" applyAlignment="1" applyProtection="1">
      <alignment horizontal="right" vertical="center"/>
      <protection locked="0"/>
    </xf>
    <xf numFmtId="0" fontId="32" fillId="0" borderId="0" xfId="17" applyFont="1" applyAlignment="1" applyProtection="1">
      <alignment horizontal="left" vertical="center"/>
      <protection locked="0"/>
    </xf>
    <xf numFmtId="0" fontId="13" fillId="0" borderId="7" xfId="17" applyFont="1" applyBorder="1" applyAlignment="1" applyProtection="1">
      <alignment horizontal="center" vertical="center"/>
      <protection locked="0"/>
    </xf>
    <xf numFmtId="0" fontId="13" fillId="0" borderId="0" xfId="17" applyFont="1" applyAlignment="1" applyProtection="1">
      <alignment vertical="top"/>
      <protection locked="0"/>
    </xf>
    <xf numFmtId="0" fontId="13" fillId="0" borderId="0" xfId="17" applyFont="1" applyAlignment="1" applyProtection="1">
      <alignment horizontal="right" vertical="center"/>
      <protection locked="0"/>
    </xf>
    <xf numFmtId="0" fontId="13" fillId="0" borderId="0" xfId="17" applyFont="1" applyAlignment="1" applyProtection="1">
      <alignment horizontal="center" vertical="center"/>
      <protection locked="0"/>
    </xf>
    <xf numFmtId="0" fontId="13" fillId="0" borderId="17" xfId="17" applyFont="1" applyBorder="1" applyAlignment="1" applyProtection="1">
      <alignment horizontal="center" vertical="center"/>
      <protection locked="0"/>
    </xf>
    <xf numFmtId="0" fontId="32" fillId="8" borderId="17" xfId="17" applyFont="1" applyFill="1" applyBorder="1" applyAlignment="1" applyProtection="1">
      <alignment horizontal="center" vertical="center"/>
      <protection locked="0"/>
    </xf>
    <xf numFmtId="0" fontId="13" fillId="0" borderId="54" xfId="17" applyFont="1" applyBorder="1" applyAlignment="1" applyProtection="1">
      <alignment horizontal="center" vertical="top"/>
      <protection locked="0"/>
    </xf>
    <xf numFmtId="0" fontId="13" fillId="0" borderId="83" xfId="17" applyFont="1" applyBorder="1" applyAlignment="1" applyProtection="1">
      <alignment horizontal="center" vertical="top"/>
      <protection locked="0"/>
    </xf>
    <xf numFmtId="0" fontId="13" fillId="0" borderId="49" xfId="17" applyFont="1" applyBorder="1" applyAlignment="1" applyProtection="1">
      <alignment horizontal="center" vertical="top"/>
      <protection locked="0"/>
    </xf>
    <xf numFmtId="0" fontId="19" fillId="0" borderId="17" xfId="17" applyFont="1" applyBorder="1" applyAlignment="1" applyProtection="1">
      <alignment horizontal="center" vertical="center"/>
      <protection locked="0"/>
    </xf>
    <xf numFmtId="38" fontId="19" fillId="0" borderId="6" xfId="5" applyFont="1" applyBorder="1" applyAlignment="1" applyProtection="1">
      <alignment horizontal="center" vertical="center"/>
      <protection locked="0"/>
    </xf>
    <xf numFmtId="38" fontId="19" fillId="0" borderId="7" xfId="5" applyFont="1" applyBorder="1" applyAlignment="1" applyProtection="1">
      <alignment horizontal="center" vertical="center"/>
      <protection locked="0"/>
    </xf>
    <xf numFmtId="38" fontId="19" fillId="0" borderId="17" xfId="5" applyFont="1" applyBorder="1" applyAlignment="1" applyProtection="1">
      <alignment horizontal="center" vertical="center"/>
      <protection locked="0"/>
    </xf>
  </cellXfs>
  <cellStyles count="39">
    <cellStyle name="パーセント 2" xfId="1"/>
    <cellStyle name="パーセント 3" xfId="2"/>
    <cellStyle name="パーセント 3 2" xfId="3"/>
    <cellStyle name="桁区切り 2" xfId="4"/>
    <cellStyle name="桁区切り 2 2" xfId="5"/>
    <cellStyle name="桁区切り 2 3" xfId="6"/>
    <cellStyle name="桁区切り 3" xfId="7"/>
    <cellStyle name="桁区切り 4" xfId="8"/>
    <cellStyle name="桁区切り 4 2" xfId="9"/>
    <cellStyle name="桁区切り 5" xfId="10"/>
    <cellStyle name="桁区切り 6" xfId="11"/>
    <cellStyle name="桁区切り 7" xfId="12"/>
    <cellStyle name="標準" xfId="0" builtinId="0"/>
    <cellStyle name="標準 10" xfId="13"/>
    <cellStyle name="標準 12" xfId="14"/>
    <cellStyle name="標準 13" xfId="15"/>
    <cellStyle name="標準 2" xfId="16"/>
    <cellStyle name="標準 2 2" xfId="17"/>
    <cellStyle name="標準 2 2 2" xfId="18"/>
    <cellStyle name="標準 2 2 3" xfId="19"/>
    <cellStyle name="標準 2 3" xfId="20"/>
    <cellStyle name="標準 27" xfId="21"/>
    <cellStyle name="標準 3" xfId="22"/>
    <cellStyle name="標準 3 2" xfId="23"/>
    <cellStyle name="標準 4" xfId="24"/>
    <cellStyle name="標準 5" xfId="25"/>
    <cellStyle name="標準 5 2" xfId="26"/>
    <cellStyle name="標準 5 3" xfId="27"/>
    <cellStyle name="標準 5 4" xfId="28"/>
    <cellStyle name="標準 5 5" xfId="29"/>
    <cellStyle name="標準 5 5 2" xfId="30"/>
    <cellStyle name="標準 5 5 3" xfId="31"/>
    <cellStyle name="標準 5 6" xfId="32"/>
    <cellStyle name="標準 5 6 2" xfId="33"/>
    <cellStyle name="標準 6" xfId="34"/>
    <cellStyle name="標準 6 2" xfId="35"/>
    <cellStyle name="標準 7" xfId="36"/>
    <cellStyle name="通貨 2" xfId="37"/>
    <cellStyle name="桁区切り" xfId="38" builtinId="6"/>
  </cellStyles>
  <dxfs count="10">
    <dxf>
      <font>
        <color rgb="FF9C6500"/>
      </font>
      <fill>
        <patternFill>
          <bgColor rgb="FFFFEB9C"/>
        </patternFill>
      </fill>
    </dxf>
    <dxf>
      <font>
        <color rgb="FF9C0006"/>
      </font>
      <fill>
        <patternFill>
          <bgColor rgb="FFFFC7CE"/>
        </patternFill>
      </fill>
    </dxf>
    <dxf>
      <font>
        <b/>
        <i val="0"/>
        <color theme="4"/>
      </font>
      <fill>
        <patternFill>
          <bgColor theme="4" tint="0.8"/>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b/>
        <i val="0"/>
        <color theme="4"/>
      </font>
      <fill>
        <patternFill>
          <bgColor theme="4" tint="0.8"/>
        </patternFill>
      </fill>
    </dxf>
    <dxf>
      <font>
        <color rgb="FF9C6500"/>
      </font>
      <fill>
        <patternFill>
          <bgColor rgb="FFFFEB9C"/>
        </patternFill>
      </fill>
    </dxf>
    <dxf>
      <font>
        <color rgb="FF9C0006"/>
      </font>
      <fill>
        <patternFill>
          <bgColor rgb="FFFFC7CE"/>
        </patternFill>
      </fill>
    </dxf>
    <dxf>
      <font>
        <b/>
        <i val="0"/>
        <color theme="4"/>
      </font>
      <fill>
        <patternFill>
          <bgColor theme="4" tint="0.8"/>
        </patternFill>
      </fill>
    </dxf>
  </dxfs>
  <tableStyles count="0" defaultTableStyle="TableStyleMedium9" defaultPivotStyle="PivotStyleLight16"/>
  <colors>
    <mruColors>
      <color rgb="FFFFFFCC"/>
      <color rgb="FFDAEEF3"/>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sheetMetadata" Target="metadata.xml" /><Relationship Id="rId18" Type="http://schemas.openxmlformats.org/officeDocument/2006/relationships/customXml" Target="../customXml/item3.xml" /><Relationship Id="rId19" Type="http://schemas.openxmlformats.org/officeDocument/2006/relationships/customXml" Target="../customXml/item2.xml" /><Relationship Id="rId20" Type="http://schemas.openxmlformats.org/officeDocument/2006/relationships/customXml" Target="../customXml/item1.xml" /><Relationship Id="rId21" Type="http://schemas.openxmlformats.org/officeDocument/2006/relationships/theme" Target="theme/theme1.xml" /><Relationship Id="rId22" Type="http://schemas.openxmlformats.org/officeDocument/2006/relationships/sharedStrings" Target="sharedStrings.xml" /><Relationship Id="rId23"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R$28" lockText="1" noThreeD="1"/>
</file>

<file path=xl/ctrlProps/ctrlProp100.xml><?xml version="1.0" encoding="utf-8"?>
<formControlPr xmlns="http://schemas.microsoft.com/office/spreadsheetml/2009/9/main" objectType="CheckBox" fmlaLink="$R$50" lockText="1" noThreeD="1"/>
</file>

<file path=xl/ctrlProps/ctrlProp101.xml><?xml version="1.0" encoding="utf-8"?>
<formControlPr xmlns="http://schemas.microsoft.com/office/spreadsheetml/2009/9/main" objectType="CheckBox" fmlaLink="$R$47"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R$29"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R$30" lockText="1" noThreeD="1"/>
</file>

<file path=xl/ctrlProps/ctrlProp13.xml><?xml version="1.0" encoding="utf-8"?>
<formControlPr xmlns="http://schemas.microsoft.com/office/spreadsheetml/2009/9/main" objectType="CheckBox" fmlaLink="$R$31" lockText="1" noThreeD="1"/>
</file>

<file path=xl/ctrlProps/ctrlProp14.xml><?xml version="1.0" encoding="utf-8"?>
<formControlPr xmlns="http://schemas.microsoft.com/office/spreadsheetml/2009/9/main" objectType="CheckBox" fmlaLink="$R$32" lockText="1" noThreeD="1"/>
</file>

<file path=xl/ctrlProps/ctrlProp15.xml><?xml version="1.0" encoding="utf-8"?>
<formControlPr xmlns="http://schemas.microsoft.com/office/spreadsheetml/2009/9/main" objectType="CheckBox" fmlaLink="$R$33" lockText="1" noThreeD="1"/>
</file>

<file path=xl/ctrlProps/ctrlProp16.xml><?xml version="1.0" encoding="utf-8"?>
<formControlPr xmlns="http://schemas.microsoft.com/office/spreadsheetml/2009/9/main" objectType="CheckBox" fmlaLink="$R$34" lockText="1" noThreeD="1"/>
</file>

<file path=xl/ctrlProps/ctrlProp17.xml><?xml version="1.0" encoding="utf-8"?>
<formControlPr xmlns="http://schemas.microsoft.com/office/spreadsheetml/2009/9/main" objectType="CheckBox" fmlaLink="$R$35" lockText="1" noThreeD="1"/>
</file>

<file path=xl/ctrlProps/ctrlProp18.xml><?xml version="1.0" encoding="utf-8"?>
<formControlPr xmlns="http://schemas.microsoft.com/office/spreadsheetml/2009/9/main" objectType="CheckBox" fmlaLink="$R$38" lockText="1" noThreeD="1"/>
</file>

<file path=xl/ctrlProps/ctrlProp19.xml><?xml version="1.0" encoding="utf-8"?>
<formControlPr xmlns="http://schemas.microsoft.com/office/spreadsheetml/2009/9/main" objectType="CheckBox" fmlaLink="$R$39"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R$40" lockText="1" noThreeD="1"/>
</file>

<file path=xl/ctrlProps/ctrlProp21.xml><?xml version="1.0" encoding="utf-8"?>
<formControlPr xmlns="http://schemas.microsoft.com/office/spreadsheetml/2009/9/main" objectType="CheckBox" fmlaLink="$R$37"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fmlaLink="$F$10" lockText="1" noThreeD="1"/>
</file>

<file path=xl/ctrlProps/ctrlProp28.xml><?xml version="1.0" encoding="utf-8"?>
<formControlPr xmlns="http://schemas.microsoft.com/office/spreadsheetml/2009/9/main" objectType="CheckBox" fmlaLink="$F$11" lockText="1" noThreeD="1"/>
</file>

<file path=xl/ctrlProps/ctrlProp29.xml><?xml version="1.0" encoding="utf-8"?>
<formControlPr xmlns="http://schemas.microsoft.com/office/spreadsheetml/2009/9/main" objectType="CheckBox" fmlaLink="$F$12"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fmlaLink="$F$13" lockText="1" noThreeD="1"/>
</file>

<file path=xl/ctrlProps/ctrlProp31.xml><?xml version="1.0" encoding="utf-8"?>
<formControlPr xmlns="http://schemas.microsoft.com/office/spreadsheetml/2009/9/main" objectType="CheckBox" fmlaLink="$F$14" lockText="1" noThreeD="1"/>
</file>

<file path=xl/ctrlProps/ctrlProp32.xml><?xml version="1.0" encoding="utf-8"?>
<formControlPr xmlns="http://schemas.microsoft.com/office/spreadsheetml/2009/9/main" objectType="CheckBox" fmlaLink="$G$10" lockText="1" noThreeD="1"/>
</file>

<file path=xl/ctrlProps/ctrlProp33.xml><?xml version="1.0" encoding="utf-8"?>
<formControlPr xmlns="http://schemas.microsoft.com/office/spreadsheetml/2009/9/main" objectType="CheckBox" fmlaLink="$G$11" lockText="1" noThreeD="1"/>
</file>

<file path=xl/ctrlProps/ctrlProp34.xml><?xml version="1.0" encoding="utf-8"?>
<formControlPr xmlns="http://schemas.microsoft.com/office/spreadsheetml/2009/9/main" objectType="CheckBox" fmlaLink="$G$12" lockText="1" noThreeD="1"/>
</file>

<file path=xl/ctrlProps/ctrlProp35.xml><?xml version="1.0" encoding="utf-8"?>
<formControlPr xmlns="http://schemas.microsoft.com/office/spreadsheetml/2009/9/main" objectType="CheckBox" fmlaLink="$G$13" lockText="1" noThreeD="1"/>
</file>

<file path=xl/ctrlProps/ctrlProp36.xml><?xml version="1.0" encoding="utf-8"?>
<formControlPr xmlns="http://schemas.microsoft.com/office/spreadsheetml/2009/9/main" objectType="CheckBox" fmlaLink="$G$14" lockText="1" noThreeD="1"/>
</file>

<file path=xl/ctrlProps/ctrlProp37.xml><?xml version="1.0" encoding="utf-8"?>
<formControlPr xmlns="http://schemas.microsoft.com/office/spreadsheetml/2009/9/main" objectType="CheckBox" fmlaLink="$F$15" lockText="1" noThreeD="1"/>
</file>

<file path=xl/ctrlProps/ctrlProp38.xml><?xml version="1.0" encoding="utf-8"?>
<formControlPr xmlns="http://schemas.microsoft.com/office/spreadsheetml/2009/9/main" objectType="CheckBox" fmlaLink="$F$16" lockText="1" noThreeD="1"/>
</file>

<file path=xl/ctrlProps/ctrlProp39.xml><?xml version="1.0" encoding="utf-8"?>
<formControlPr xmlns="http://schemas.microsoft.com/office/spreadsheetml/2009/9/main" objectType="CheckBox" fmlaLink="$G$15"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fmlaLink="$G$16" lockText="1" noThreeD="1"/>
</file>

<file path=xl/ctrlProps/ctrlProp41.xml><?xml version="1.0" encoding="utf-8"?>
<formControlPr xmlns="http://schemas.microsoft.com/office/spreadsheetml/2009/9/main" objectType="CheckBox" fmlaLink="$F$10" lockText="1" noThreeD="1"/>
</file>

<file path=xl/ctrlProps/ctrlProp42.xml><?xml version="1.0" encoding="utf-8"?>
<formControlPr xmlns="http://schemas.microsoft.com/office/spreadsheetml/2009/9/main" objectType="CheckBox" fmlaLink="$F$11" lockText="1" noThreeD="1"/>
</file>

<file path=xl/ctrlProps/ctrlProp43.xml><?xml version="1.0" encoding="utf-8"?>
<formControlPr xmlns="http://schemas.microsoft.com/office/spreadsheetml/2009/9/main" objectType="CheckBox" fmlaLink="$F$12" lockText="1" noThreeD="1"/>
</file>

<file path=xl/ctrlProps/ctrlProp44.xml><?xml version="1.0" encoding="utf-8"?>
<formControlPr xmlns="http://schemas.microsoft.com/office/spreadsheetml/2009/9/main" objectType="CheckBox" fmlaLink="$F$13" lockText="1" noThreeD="1"/>
</file>

<file path=xl/ctrlProps/ctrlProp45.xml><?xml version="1.0" encoding="utf-8"?>
<formControlPr xmlns="http://schemas.microsoft.com/office/spreadsheetml/2009/9/main" objectType="CheckBox" fmlaLink="$F$14" lockText="1" noThreeD="1"/>
</file>

<file path=xl/ctrlProps/ctrlProp46.xml><?xml version="1.0" encoding="utf-8"?>
<formControlPr xmlns="http://schemas.microsoft.com/office/spreadsheetml/2009/9/main" objectType="CheckBox" fmlaLink="$F$15" lockText="1" noThreeD="1"/>
</file>

<file path=xl/ctrlProps/ctrlProp47.xml><?xml version="1.0" encoding="utf-8"?>
<formControlPr xmlns="http://schemas.microsoft.com/office/spreadsheetml/2009/9/main" objectType="CheckBox" fmlaLink="$F$16"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fmlaLink="$R$27" lockText="1" noThreeD="1"/>
</file>

<file path=xl/ctrlProps/ctrlProp67.xml><?xml version="1.0" encoding="utf-8"?>
<formControlPr xmlns="http://schemas.microsoft.com/office/spreadsheetml/2009/9/main" objectType="CheckBox" fmlaLink="$R$28" lockText="1" noThreeD="1"/>
</file>

<file path=xl/ctrlProps/ctrlProp68.xml><?xml version="1.0" encoding="utf-8"?>
<formControlPr xmlns="http://schemas.microsoft.com/office/spreadsheetml/2009/9/main" objectType="CheckBox" fmlaLink="$R$30" lockText="1" noThreeD="1"/>
</file>

<file path=xl/ctrlProps/ctrlProp69.xml><?xml version="1.0" encoding="utf-8"?>
<formControlPr xmlns="http://schemas.microsoft.com/office/spreadsheetml/2009/9/main" objectType="CheckBox" fmlaLink="$R$31"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R$32" lockText="1" noThreeD="1"/>
</file>

<file path=xl/ctrlProps/ctrlProp71.xml><?xml version="1.0" encoding="utf-8"?>
<formControlPr xmlns="http://schemas.microsoft.com/office/spreadsheetml/2009/9/main" objectType="CheckBox" fmlaLink="$R$34" lockText="1" noThreeD="1"/>
</file>

<file path=xl/ctrlProps/ctrlProp72.xml><?xml version="1.0" encoding="utf-8"?>
<formControlPr xmlns="http://schemas.microsoft.com/office/spreadsheetml/2009/9/main" objectType="CheckBox" fmlaLink="$R$35" lockText="1" noThreeD="1"/>
</file>

<file path=xl/ctrlProps/ctrlProp73.xml><?xml version="1.0" encoding="utf-8"?>
<formControlPr xmlns="http://schemas.microsoft.com/office/spreadsheetml/2009/9/main" objectType="CheckBox" fmlaLink="$R$36" lockText="1" noThreeD="1"/>
</file>

<file path=xl/ctrlProps/ctrlProp74.xml><?xml version="1.0" encoding="utf-8"?>
<formControlPr xmlns="http://schemas.microsoft.com/office/spreadsheetml/2009/9/main" objectType="CheckBox" fmlaLink="$R$51" lockText="1" noThreeD="1"/>
</file>

<file path=xl/ctrlProps/ctrlProp75.xml><?xml version="1.0" encoding="utf-8"?>
<formControlPr xmlns="http://schemas.microsoft.com/office/spreadsheetml/2009/9/main" objectType="CheckBox" fmlaLink="$R$52" lockText="1" noThreeD="1"/>
</file>

<file path=xl/ctrlProps/ctrlProp76.xml><?xml version="1.0" encoding="utf-8"?>
<formControlPr xmlns="http://schemas.microsoft.com/office/spreadsheetml/2009/9/main" objectType="CheckBox" fmlaLink="$R$53" lockText="1" noThreeD="1"/>
</file>

<file path=xl/ctrlProps/ctrlProp77.xml><?xml version="1.0" encoding="utf-8"?>
<formControlPr xmlns="http://schemas.microsoft.com/office/spreadsheetml/2009/9/main" objectType="CheckBox" fmlaLink="$R$50"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fmlaLink="$R$28" lockText="1" noThreeD="1"/>
</file>

<file path=xl/ctrlProps/ctrlProp91.xml><?xml version="1.0" encoding="utf-8"?>
<formControlPr xmlns="http://schemas.microsoft.com/office/spreadsheetml/2009/9/main" objectType="CheckBox" fmlaLink="$R$29" lockText="1" noThreeD="1"/>
</file>

<file path=xl/ctrlProps/ctrlProp92.xml><?xml version="1.0" encoding="utf-8"?>
<formControlPr xmlns="http://schemas.microsoft.com/office/spreadsheetml/2009/9/main" objectType="CheckBox" fmlaLink="$R$30" lockText="1" noThreeD="1"/>
</file>

<file path=xl/ctrlProps/ctrlProp93.xml><?xml version="1.0" encoding="utf-8"?>
<formControlPr xmlns="http://schemas.microsoft.com/office/spreadsheetml/2009/9/main" objectType="CheckBox" fmlaLink="$R$31" lockText="1" noThreeD="1"/>
</file>

<file path=xl/ctrlProps/ctrlProp94.xml><?xml version="1.0" encoding="utf-8"?>
<formControlPr xmlns="http://schemas.microsoft.com/office/spreadsheetml/2009/9/main" objectType="CheckBox" fmlaLink="$R$32" lockText="1" noThreeD="1"/>
</file>

<file path=xl/ctrlProps/ctrlProp95.xml><?xml version="1.0" encoding="utf-8"?>
<formControlPr xmlns="http://schemas.microsoft.com/office/spreadsheetml/2009/9/main" objectType="CheckBox" fmlaLink="$R$33" lockText="1" noThreeD="1"/>
</file>

<file path=xl/ctrlProps/ctrlProp96.xml><?xml version="1.0" encoding="utf-8"?>
<formControlPr xmlns="http://schemas.microsoft.com/office/spreadsheetml/2009/9/main" objectType="CheckBox" fmlaLink="$R$34" lockText="1" noThreeD="1"/>
</file>

<file path=xl/ctrlProps/ctrlProp97.xml><?xml version="1.0" encoding="utf-8"?>
<formControlPr xmlns="http://schemas.microsoft.com/office/spreadsheetml/2009/9/main" objectType="CheckBox" fmlaLink="$R$35" lockText="1" noThreeD="1"/>
</file>

<file path=xl/ctrlProps/ctrlProp98.xml><?xml version="1.0" encoding="utf-8"?>
<formControlPr xmlns="http://schemas.microsoft.com/office/spreadsheetml/2009/9/main" objectType="CheckBox" fmlaLink="$R$48" lockText="1" noThreeD="1"/>
</file>

<file path=xl/ctrlProps/ctrlProp99.xml><?xml version="1.0" encoding="utf-8"?>
<formControlPr xmlns="http://schemas.microsoft.com/office/spreadsheetml/2009/9/main" objectType="CheckBox" fmlaLink="$R$49" lockText="1" noThreeD="1"/>
</file>

<file path=xl/drawings/_rels/drawing10.xml.rels><?xml version="1.0" encoding="UTF-8"?><Relationships xmlns="http://schemas.openxmlformats.org/package/2006/relationships"><Relationship Id="rId1" Type="http://schemas.openxmlformats.org/officeDocument/2006/relationships/image" Target="../media/image1.emf" /></Relationships>
</file>

<file path=xl/drawings/_rels/drawing11.xml.rels><?xml version="1.0" encoding="UTF-8"?><Relationships xmlns="http://schemas.openxmlformats.org/package/2006/relationships"><Relationship Id="rId1" Type="http://schemas.openxmlformats.org/officeDocument/2006/relationships/image" Target="../media/image1.emf" /></Relationships>
</file>

<file path=xl/drawings/_rels/drawing13.xml.rels><?xml version="1.0" encoding="UTF-8"?><Relationships xmlns="http://schemas.openxmlformats.org/package/2006/relationships"><Relationship Id="rId1" Type="http://schemas.openxmlformats.org/officeDocument/2006/relationships/image" Target="../media/image2.emf" /></Relationships>
</file>

<file path=xl/drawings/_rels/drawing6.xml.rels><?xml version="1.0" encoding="UTF-8"?><Relationships xmlns="http://schemas.openxmlformats.org/package/2006/relationships"><Relationship Id="rId1" Type="http://schemas.openxmlformats.org/officeDocument/2006/relationships/image" Target="../media/image1.emf" /></Relationships>
</file>

<file path=xl/drawings/_rels/drawing7.xml.rels><?xml version="1.0" encoding="UTF-8"?><Relationships xmlns="http://schemas.openxmlformats.org/package/2006/relationships"><Relationship Id="rId1" Type="http://schemas.openxmlformats.org/officeDocument/2006/relationships/image" Target="../media/image1.emf" /></Relationships>
</file>

<file path=xl/drawings/_rels/drawing9.xml.rels><?xml version="1.0" encoding="UTF-8"?><Relationships xmlns="http://schemas.openxmlformats.org/package/2006/relationships"><Relationship Id="rId1" Type="http://schemas.openxmlformats.org/officeDocument/2006/relationships/image" Target="../media/image2.emf" /></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0</xdr:colOff>
          <xdr:row>28</xdr:row>
          <xdr:rowOff>84455</xdr:rowOff>
        </xdr:from>
        <xdr:to xmlns:xdr="http://schemas.openxmlformats.org/drawingml/2006/spreadsheetDrawing">
          <xdr:col>1</xdr:col>
          <xdr:colOff>419100</xdr:colOff>
          <xdr:row>30</xdr:row>
          <xdr:rowOff>149225</xdr:rowOff>
        </xdr:to>
        <xdr:sp textlink="">
          <xdr:nvSpPr>
            <xdr:cNvPr id="110595" name="チェック 3" hidden="1">
              <a:extLst>
                <a:ext uri="{63B3BB69-23CF-44E3-9099-C40C66FF867C}">
                  <a14:compatExt spid="_x0000_s110595"/>
                </a:ext>
              </a:extLst>
            </xdr:cNvPr>
            <xdr:cNvSpPr>
              <a:spLocks noRot="1" noChangeShapeType="1"/>
            </xdr:cNvSpPr>
          </xdr:nvSpPr>
          <xdr:spPr>
            <a:xfrm>
              <a:off x="334010" y="9575800"/>
              <a:ext cx="419100" cy="513715"/>
            </a:xfrm>
            <a:prstGeom prst="rec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282575</xdr:colOff>
      <xdr:row>55</xdr:row>
      <xdr:rowOff>52070</xdr:rowOff>
    </xdr:from>
    <xdr:to xmlns:xdr="http://schemas.openxmlformats.org/drawingml/2006/spreadsheetDrawing">
      <xdr:col>8</xdr:col>
      <xdr:colOff>122555</xdr:colOff>
      <xdr:row>70</xdr:row>
      <xdr:rowOff>150495</xdr:rowOff>
    </xdr:to>
    <xdr:pic macro="">
      <xdr:nvPicPr>
        <xdr:cNvPr id="2" name="図 1"/>
        <xdr:cNvPicPr>
          <a:picLocks noChangeAspect="1" noChangeArrowheads="1"/>
        </xdr:cNvPicPr>
      </xdr:nvPicPr>
      <xdr:blipFill>
        <a:blip xmlns:r="http://schemas.openxmlformats.org/officeDocument/2006/relationships" r:embed="rId1"/>
        <a:stretch>
          <a:fillRect/>
        </a:stretch>
      </xdr:blipFill>
      <xdr:spPr>
        <a:xfrm>
          <a:off x="282575" y="23794085"/>
          <a:ext cx="14823440" cy="28416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363220</xdr:colOff>
      <xdr:row>58</xdr:row>
      <xdr:rowOff>87630</xdr:rowOff>
    </xdr:from>
    <xdr:to xmlns:xdr="http://schemas.openxmlformats.org/drawingml/2006/spreadsheetDrawing">
      <xdr:col>8</xdr:col>
      <xdr:colOff>861060</xdr:colOff>
      <xdr:row>74</xdr:row>
      <xdr:rowOff>10160</xdr:rowOff>
    </xdr:to>
    <xdr:pic macro="">
      <xdr:nvPicPr>
        <xdr:cNvPr id="2" name="図 1"/>
        <xdr:cNvPicPr>
          <a:picLocks noChangeAspect="1" noChangeArrowheads="1"/>
        </xdr:cNvPicPr>
      </xdr:nvPicPr>
      <xdr:blipFill>
        <a:blip xmlns:r="http://schemas.openxmlformats.org/officeDocument/2006/relationships" r:embed="rId1"/>
        <a:stretch>
          <a:fillRect/>
        </a:stretch>
      </xdr:blipFill>
      <xdr:spPr>
        <a:xfrm>
          <a:off x="363220" y="25429845"/>
          <a:ext cx="14528800" cy="2848610"/>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18415</xdr:colOff>
          <xdr:row>25</xdr:row>
          <xdr:rowOff>162560</xdr:rowOff>
        </xdr:from>
        <xdr:to xmlns:xdr="http://schemas.openxmlformats.org/drawingml/2006/spreadsheetDrawing">
          <xdr:col>2</xdr:col>
          <xdr:colOff>266065</xdr:colOff>
          <xdr:row>28</xdr:row>
          <xdr:rowOff>104775</xdr:rowOff>
        </xdr:to>
        <xdr:sp textlink="">
          <xdr:nvSpPr>
            <xdr:cNvPr id="108545" name="チェック 1" hidden="1">
              <a:extLst>
                <a:ext uri="{63B3BB69-23CF-44E3-9099-C40C66FF867C}">
                  <a14:compatExt spid="_x0000_s108545"/>
                </a:ext>
              </a:extLst>
            </xdr:cNvPr>
            <xdr:cNvSpPr>
              <a:spLocks noRot="1" noChangeShapeType="1"/>
            </xdr:cNvSpPr>
          </xdr:nvSpPr>
          <xdr:spPr>
            <a:xfrm>
              <a:off x="1115060" y="8511540"/>
              <a:ext cx="247650" cy="4375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1743075</xdr:colOff>
          <xdr:row>28</xdr:row>
          <xdr:rowOff>0</xdr:rowOff>
        </xdr:from>
        <xdr:to xmlns:xdr="http://schemas.openxmlformats.org/drawingml/2006/spreadsheetDrawing">
          <xdr:col>3</xdr:col>
          <xdr:colOff>9525</xdr:colOff>
          <xdr:row>29</xdr:row>
          <xdr:rowOff>47625</xdr:rowOff>
        </xdr:to>
        <xdr:sp textlink="">
          <xdr:nvSpPr>
            <xdr:cNvPr id="108546" name="チェック 2" hidden="1">
              <a:extLst>
                <a:ext uri="{63B3BB69-23CF-44E3-9099-C40C66FF867C}">
                  <a14:compatExt spid="_x0000_s108546"/>
                </a:ext>
              </a:extLst>
            </xdr:cNvPr>
            <xdr:cNvSpPr>
              <a:spLocks noRot="1" noChangeShapeType="1"/>
            </xdr:cNvSpPr>
          </xdr:nvSpPr>
          <xdr:spPr>
            <a:xfrm>
              <a:off x="2839720" y="8844280"/>
              <a:ext cx="143510"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1743075</xdr:colOff>
          <xdr:row>26</xdr:row>
          <xdr:rowOff>0</xdr:rowOff>
        </xdr:from>
        <xdr:to xmlns:xdr="http://schemas.openxmlformats.org/drawingml/2006/spreadsheetDrawing">
          <xdr:col>3</xdr:col>
          <xdr:colOff>0</xdr:colOff>
          <xdr:row>28</xdr:row>
          <xdr:rowOff>38735</xdr:rowOff>
        </xdr:to>
        <xdr:sp textlink="">
          <xdr:nvSpPr>
            <xdr:cNvPr id="108547" name="チェック 3" hidden="1">
              <a:extLst>
                <a:ext uri="{63B3BB69-23CF-44E3-9099-C40C66FF867C}">
                  <a14:compatExt spid="_x0000_s108547"/>
                </a:ext>
              </a:extLst>
            </xdr:cNvPr>
            <xdr:cNvSpPr>
              <a:spLocks noRot="1" noChangeShapeType="1"/>
            </xdr:cNvSpPr>
          </xdr:nvSpPr>
          <xdr:spPr>
            <a:xfrm>
              <a:off x="2839720" y="8577580"/>
              <a:ext cx="133985" cy="3054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18</xdr:row>
          <xdr:rowOff>0</xdr:rowOff>
        </xdr:from>
        <xdr:to xmlns:xdr="http://schemas.openxmlformats.org/drawingml/2006/spreadsheetDrawing">
          <xdr:col>1</xdr:col>
          <xdr:colOff>247650</xdr:colOff>
          <xdr:row>19</xdr:row>
          <xdr:rowOff>55880</xdr:rowOff>
        </xdr:to>
        <xdr:sp textlink="">
          <xdr:nvSpPr>
            <xdr:cNvPr id="108548" name="チェック 4" hidden="1">
              <a:extLst>
                <a:ext uri="{63B3BB69-23CF-44E3-9099-C40C66FF867C}">
                  <a14:compatExt spid="_x0000_s108548"/>
                </a:ext>
              </a:extLst>
            </xdr:cNvPr>
            <xdr:cNvSpPr>
              <a:spLocks noRot="1" noChangeShapeType="1"/>
            </xdr:cNvSpPr>
          </xdr:nvSpPr>
          <xdr:spPr>
            <a:xfrm>
              <a:off x="95250" y="6034405"/>
              <a:ext cx="383540"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18</xdr:row>
          <xdr:rowOff>372110</xdr:rowOff>
        </xdr:from>
        <xdr:to xmlns:xdr="http://schemas.openxmlformats.org/drawingml/2006/spreadsheetDrawing">
          <xdr:col>1</xdr:col>
          <xdr:colOff>257175</xdr:colOff>
          <xdr:row>19</xdr:row>
          <xdr:rowOff>445135</xdr:rowOff>
        </xdr:to>
        <xdr:sp textlink="">
          <xdr:nvSpPr>
            <xdr:cNvPr id="108549" name="チェック 5" hidden="1">
              <a:extLst>
                <a:ext uri="{63B3BB69-23CF-44E3-9099-C40C66FF867C}">
                  <a14:compatExt spid="_x0000_s108549"/>
                </a:ext>
              </a:extLst>
            </xdr:cNvPr>
            <xdr:cNvSpPr>
              <a:spLocks noRot="1" noChangeShapeType="1"/>
            </xdr:cNvSpPr>
          </xdr:nvSpPr>
          <xdr:spPr>
            <a:xfrm>
              <a:off x="95250" y="6406515"/>
              <a:ext cx="393065" cy="4635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19</xdr:row>
          <xdr:rowOff>381000</xdr:rowOff>
        </xdr:from>
        <xdr:to xmlns:xdr="http://schemas.openxmlformats.org/drawingml/2006/spreadsheetDrawing">
          <xdr:col>1</xdr:col>
          <xdr:colOff>247650</xdr:colOff>
          <xdr:row>20</xdr:row>
          <xdr:rowOff>269240</xdr:rowOff>
        </xdr:to>
        <xdr:sp textlink="">
          <xdr:nvSpPr>
            <xdr:cNvPr id="108550" name="チェック 6" hidden="1">
              <a:extLst>
                <a:ext uri="{63B3BB69-23CF-44E3-9099-C40C66FF867C}">
                  <a14:compatExt spid="_x0000_s108550"/>
                </a:ext>
              </a:extLst>
            </xdr:cNvPr>
            <xdr:cNvSpPr>
              <a:spLocks noRot="1" noChangeShapeType="1"/>
            </xdr:cNvSpPr>
          </xdr:nvSpPr>
          <xdr:spPr>
            <a:xfrm>
              <a:off x="95250" y="6805930"/>
              <a:ext cx="383540" cy="4368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18415</xdr:colOff>
          <xdr:row>27</xdr:row>
          <xdr:rowOff>218440</xdr:rowOff>
        </xdr:from>
        <xdr:to xmlns:xdr="http://schemas.openxmlformats.org/drawingml/2006/spreadsheetDrawing">
          <xdr:col>2</xdr:col>
          <xdr:colOff>257175</xdr:colOff>
          <xdr:row>29</xdr:row>
          <xdr:rowOff>38100</xdr:rowOff>
        </xdr:to>
        <xdr:sp textlink="">
          <xdr:nvSpPr>
            <xdr:cNvPr id="108551" name="チェック 7" hidden="1">
              <a:extLst>
                <a:ext uri="{63B3BB69-23CF-44E3-9099-C40C66FF867C}">
                  <a14:compatExt spid="_x0000_s108551"/>
                </a:ext>
              </a:extLst>
            </xdr:cNvPr>
            <xdr:cNvSpPr>
              <a:spLocks noRot="1" noChangeShapeType="1"/>
            </xdr:cNvSpPr>
          </xdr:nvSpPr>
          <xdr:spPr>
            <a:xfrm>
              <a:off x="1115060" y="8834120"/>
              <a:ext cx="238760" cy="2768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857250</xdr:colOff>
          <xdr:row>25</xdr:row>
          <xdr:rowOff>142240</xdr:rowOff>
        </xdr:from>
        <xdr:to xmlns:xdr="http://schemas.openxmlformats.org/drawingml/2006/spreadsheetDrawing">
          <xdr:col>5</xdr:col>
          <xdr:colOff>9525</xdr:colOff>
          <xdr:row>28</xdr:row>
          <xdr:rowOff>114935</xdr:rowOff>
        </xdr:to>
        <xdr:sp textlink="">
          <xdr:nvSpPr>
            <xdr:cNvPr id="108552" name="チェック 8" hidden="1">
              <a:extLst>
                <a:ext uri="{63B3BB69-23CF-44E3-9099-C40C66FF867C}">
                  <a14:compatExt spid="_x0000_s108552"/>
                </a:ext>
              </a:extLst>
            </xdr:cNvPr>
            <xdr:cNvSpPr>
              <a:spLocks noRot="1" noChangeShapeType="1"/>
            </xdr:cNvSpPr>
          </xdr:nvSpPr>
          <xdr:spPr>
            <a:xfrm>
              <a:off x="4928235" y="8491220"/>
              <a:ext cx="137795" cy="4679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48</xdr:row>
          <xdr:rowOff>0</xdr:rowOff>
        </xdr:from>
        <xdr:to xmlns:xdr="http://schemas.openxmlformats.org/drawingml/2006/spreadsheetDrawing">
          <xdr:col>2</xdr:col>
          <xdr:colOff>1209040</xdr:colOff>
          <xdr:row>49</xdr:row>
          <xdr:rowOff>9525</xdr:rowOff>
        </xdr:to>
        <xdr:sp textlink="">
          <xdr:nvSpPr>
            <xdr:cNvPr id="108553" name="チェック 9" hidden="1">
              <a:extLst>
                <a:ext uri="{63B3BB69-23CF-44E3-9099-C40C66FF867C}">
                  <a14:compatExt spid="_x0000_s108553"/>
                </a:ext>
              </a:extLst>
            </xdr:cNvPr>
            <xdr:cNvSpPr>
              <a:spLocks noRot="1" noChangeShapeType="1"/>
            </xdr:cNvSpPr>
          </xdr:nvSpPr>
          <xdr:spPr>
            <a:xfrm>
              <a:off x="240665" y="13378180"/>
              <a:ext cx="206502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48</xdr:row>
          <xdr:rowOff>219710</xdr:rowOff>
        </xdr:from>
        <xdr:to xmlns:xdr="http://schemas.openxmlformats.org/drawingml/2006/spreadsheetDrawing">
          <xdr:col>2</xdr:col>
          <xdr:colOff>1438275</xdr:colOff>
          <xdr:row>49</xdr:row>
          <xdr:rowOff>228600</xdr:rowOff>
        </xdr:to>
        <xdr:sp textlink="">
          <xdr:nvSpPr>
            <xdr:cNvPr id="108554" name="チェック 10" hidden="1">
              <a:extLst>
                <a:ext uri="{63B3BB69-23CF-44E3-9099-C40C66FF867C}">
                  <a14:compatExt spid="_x0000_s108554"/>
                </a:ext>
              </a:extLst>
            </xdr:cNvPr>
            <xdr:cNvSpPr>
              <a:spLocks noRot="1" noChangeShapeType="1"/>
            </xdr:cNvSpPr>
          </xdr:nvSpPr>
          <xdr:spPr>
            <a:xfrm>
              <a:off x="240665" y="13597890"/>
              <a:ext cx="2294255" cy="2470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49</xdr:row>
          <xdr:rowOff>208915</xdr:rowOff>
        </xdr:from>
        <xdr:to xmlns:xdr="http://schemas.openxmlformats.org/drawingml/2006/spreadsheetDrawing">
          <xdr:col>2</xdr:col>
          <xdr:colOff>1247775</xdr:colOff>
          <xdr:row>51</xdr:row>
          <xdr:rowOff>45085</xdr:rowOff>
        </xdr:to>
        <xdr:sp textlink="">
          <xdr:nvSpPr>
            <xdr:cNvPr id="108555" name="チェック 11" hidden="1">
              <a:extLst>
                <a:ext uri="{63B3BB69-23CF-44E3-9099-C40C66FF867C}">
                  <a14:compatExt spid="_x0000_s108555"/>
                </a:ext>
              </a:extLst>
            </xdr:cNvPr>
            <xdr:cNvSpPr>
              <a:spLocks noRot="1" noChangeShapeType="1"/>
            </xdr:cNvSpPr>
          </xdr:nvSpPr>
          <xdr:spPr>
            <a:xfrm>
              <a:off x="240665" y="13825220"/>
              <a:ext cx="210375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1790700</xdr:colOff>
          <xdr:row>48</xdr:row>
          <xdr:rowOff>9525</xdr:rowOff>
        </xdr:from>
        <xdr:to xmlns:xdr="http://schemas.openxmlformats.org/drawingml/2006/spreadsheetDrawing">
          <xdr:col>4</xdr:col>
          <xdr:colOff>886460</xdr:colOff>
          <xdr:row>49</xdr:row>
          <xdr:rowOff>9525</xdr:rowOff>
        </xdr:to>
        <xdr:sp textlink="">
          <xdr:nvSpPr>
            <xdr:cNvPr id="108556" name="チェック 12" hidden="1">
              <a:extLst>
                <a:ext uri="{63B3BB69-23CF-44E3-9099-C40C66FF867C}">
                  <a14:compatExt spid="_x0000_s108556"/>
                </a:ext>
              </a:extLst>
            </xdr:cNvPr>
            <xdr:cNvSpPr>
              <a:spLocks noRot="1" noChangeShapeType="1"/>
            </xdr:cNvSpPr>
          </xdr:nvSpPr>
          <xdr:spPr>
            <a:xfrm>
              <a:off x="2887345" y="13387705"/>
              <a:ext cx="2070100"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1790700</xdr:colOff>
          <xdr:row>48</xdr:row>
          <xdr:rowOff>228600</xdr:rowOff>
        </xdr:from>
        <xdr:to xmlns:xdr="http://schemas.openxmlformats.org/drawingml/2006/spreadsheetDrawing">
          <xdr:col>4</xdr:col>
          <xdr:colOff>886460</xdr:colOff>
          <xdr:row>50</xdr:row>
          <xdr:rowOff>0</xdr:rowOff>
        </xdr:to>
        <xdr:sp textlink="">
          <xdr:nvSpPr>
            <xdr:cNvPr id="108557" name="チェック 13" hidden="1">
              <a:extLst>
                <a:ext uri="{63B3BB69-23CF-44E3-9099-C40C66FF867C}">
                  <a14:compatExt spid="_x0000_s108557"/>
                </a:ext>
              </a:extLst>
            </xdr:cNvPr>
            <xdr:cNvSpPr>
              <a:spLocks noRot="1" noChangeShapeType="1"/>
            </xdr:cNvSpPr>
          </xdr:nvSpPr>
          <xdr:spPr>
            <a:xfrm>
              <a:off x="2887345" y="13606780"/>
              <a:ext cx="207010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1790700</xdr:colOff>
          <xdr:row>49</xdr:row>
          <xdr:rowOff>228600</xdr:rowOff>
        </xdr:from>
        <xdr:to xmlns:xdr="http://schemas.openxmlformats.org/drawingml/2006/spreadsheetDrawing">
          <xdr:col>4</xdr:col>
          <xdr:colOff>886460</xdr:colOff>
          <xdr:row>51</xdr:row>
          <xdr:rowOff>53975</xdr:rowOff>
        </xdr:to>
        <xdr:sp textlink="">
          <xdr:nvSpPr>
            <xdr:cNvPr id="108558" name="チェック 14" hidden="1">
              <a:extLst>
                <a:ext uri="{63B3BB69-23CF-44E3-9099-C40C66FF867C}">
                  <a14:compatExt spid="_x0000_s108558"/>
                </a:ext>
              </a:extLst>
            </xdr:cNvPr>
            <xdr:cNvSpPr>
              <a:spLocks noRot="1" noChangeShapeType="1"/>
            </xdr:cNvSpPr>
          </xdr:nvSpPr>
          <xdr:spPr>
            <a:xfrm>
              <a:off x="2887345" y="13844905"/>
              <a:ext cx="2070100" cy="2463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51</xdr:row>
          <xdr:rowOff>18415</xdr:rowOff>
        </xdr:from>
        <xdr:to xmlns:xdr="http://schemas.openxmlformats.org/drawingml/2006/spreadsheetDrawing">
          <xdr:col>2</xdr:col>
          <xdr:colOff>86360</xdr:colOff>
          <xdr:row>52</xdr:row>
          <xdr:rowOff>38100</xdr:rowOff>
        </xdr:to>
        <xdr:sp textlink="">
          <xdr:nvSpPr>
            <xdr:cNvPr id="108559" name="チェック 15" hidden="1">
              <a:extLst>
                <a:ext uri="{63B3BB69-23CF-44E3-9099-C40C66FF867C}">
                  <a14:compatExt spid="_x0000_s108559"/>
                </a:ext>
              </a:extLst>
            </xdr:cNvPr>
            <xdr:cNvSpPr>
              <a:spLocks noRot="1" noChangeShapeType="1"/>
            </xdr:cNvSpPr>
          </xdr:nvSpPr>
          <xdr:spPr>
            <a:xfrm>
              <a:off x="240665" y="14055725"/>
              <a:ext cx="94234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48</xdr:row>
          <xdr:rowOff>38100</xdr:rowOff>
        </xdr:from>
        <xdr:to xmlns:xdr="http://schemas.openxmlformats.org/drawingml/2006/spreadsheetDrawing">
          <xdr:col>8</xdr:col>
          <xdr:colOff>532765</xdr:colOff>
          <xdr:row>48</xdr:row>
          <xdr:rowOff>228600</xdr:rowOff>
        </xdr:to>
        <xdr:sp textlink="">
          <xdr:nvSpPr>
            <xdr:cNvPr id="108560" name="チェック 16" hidden="1">
              <a:extLst>
                <a:ext uri="{63B3BB69-23CF-44E3-9099-C40C66FF867C}">
                  <a14:compatExt spid="_x0000_s108560"/>
                </a:ext>
              </a:extLst>
            </xdr:cNvPr>
            <xdr:cNvSpPr>
              <a:spLocks noRot="1" noChangeShapeType="1"/>
            </xdr:cNvSpPr>
          </xdr:nvSpPr>
          <xdr:spPr>
            <a:xfrm>
              <a:off x="5501005" y="13416280"/>
              <a:ext cx="1244600" cy="1905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865505</xdr:colOff>
          <xdr:row>49</xdr:row>
          <xdr:rowOff>124460</xdr:rowOff>
        </xdr:from>
        <xdr:to xmlns:xdr="http://schemas.openxmlformats.org/drawingml/2006/spreadsheetDrawing">
          <xdr:col>12</xdr:col>
          <xdr:colOff>1064260</xdr:colOff>
          <xdr:row>50</xdr:row>
          <xdr:rowOff>133350</xdr:rowOff>
        </xdr:to>
        <xdr:sp textlink="">
          <xdr:nvSpPr>
            <xdr:cNvPr id="108563" name="チェック 19" hidden="1">
              <a:extLst>
                <a:ext uri="{63B3BB69-23CF-44E3-9099-C40C66FF867C}">
                  <a14:compatExt spid="_x0000_s108563"/>
                </a:ext>
              </a:extLst>
            </xdr:cNvPr>
            <xdr:cNvSpPr>
              <a:spLocks noRot="1" noChangeShapeType="1"/>
            </xdr:cNvSpPr>
          </xdr:nvSpPr>
          <xdr:spPr>
            <a:xfrm>
              <a:off x="7943850" y="13740765"/>
              <a:ext cx="2673985" cy="2470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865505</xdr:colOff>
          <xdr:row>50</xdr:row>
          <xdr:rowOff>57150</xdr:rowOff>
        </xdr:from>
        <xdr:to xmlns:xdr="http://schemas.openxmlformats.org/drawingml/2006/spreadsheetDrawing">
          <xdr:col>12</xdr:col>
          <xdr:colOff>588010</xdr:colOff>
          <xdr:row>51</xdr:row>
          <xdr:rowOff>140335</xdr:rowOff>
        </xdr:to>
        <xdr:sp textlink="">
          <xdr:nvSpPr>
            <xdr:cNvPr id="108564" name="チェック 20" hidden="1">
              <a:extLst>
                <a:ext uri="{63B3BB69-23CF-44E3-9099-C40C66FF867C}">
                  <a14:compatExt spid="_x0000_s108564"/>
                </a:ext>
              </a:extLst>
            </xdr:cNvPr>
            <xdr:cNvSpPr>
              <a:spLocks noRot="1" noChangeShapeType="1"/>
            </xdr:cNvSpPr>
          </xdr:nvSpPr>
          <xdr:spPr>
            <a:xfrm>
              <a:off x="7943850" y="13911580"/>
              <a:ext cx="2197735"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10</xdr:col>
          <xdr:colOff>152400</xdr:colOff>
          <xdr:row>51</xdr:row>
          <xdr:rowOff>76835</xdr:rowOff>
        </xdr:from>
        <xdr:to xmlns:xdr="http://schemas.openxmlformats.org/drawingml/2006/spreadsheetDrawing">
          <xdr:col>11</xdr:col>
          <xdr:colOff>247015</xdr:colOff>
          <xdr:row>52</xdr:row>
          <xdr:rowOff>104775</xdr:rowOff>
        </xdr:to>
        <xdr:sp textlink="">
          <xdr:nvSpPr>
            <xdr:cNvPr id="108565" name="チェック 21" hidden="1">
              <a:extLst>
                <a:ext uri="{63B3BB69-23CF-44E3-9099-C40C66FF867C}">
                  <a14:compatExt spid="_x0000_s108565"/>
                </a:ext>
              </a:extLst>
            </xdr:cNvPr>
            <xdr:cNvSpPr>
              <a:spLocks noRot="1" noChangeShapeType="1"/>
            </xdr:cNvSpPr>
          </xdr:nvSpPr>
          <xdr:spPr>
            <a:xfrm>
              <a:off x="8096250" y="14114145"/>
              <a:ext cx="942975"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51</xdr:row>
          <xdr:rowOff>57150</xdr:rowOff>
        </xdr:from>
        <xdr:to xmlns:xdr="http://schemas.openxmlformats.org/drawingml/2006/spreadsheetDrawing">
          <xdr:col>10</xdr:col>
          <xdr:colOff>57150</xdr:colOff>
          <xdr:row>52</xdr:row>
          <xdr:rowOff>18415</xdr:rowOff>
        </xdr:to>
        <xdr:sp textlink="">
          <xdr:nvSpPr>
            <xdr:cNvPr id="108566" name="チェック 22" hidden="1">
              <a:extLst>
                <a:ext uri="{63B3BB69-23CF-44E3-9099-C40C66FF867C}">
                  <a14:compatExt spid="_x0000_s108566"/>
                </a:ext>
              </a:extLst>
            </xdr:cNvPr>
            <xdr:cNvSpPr>
              <a:spLocks noRot="1" noChangeShapeType="1"/>
            </xdr:cNvSpPr>
          </xdr:nvSpPr>
          <xdr:spPr>
            <a:xfrm>
              <a:off x="5501005" y="14094460"/>
              <a:ext cx="2499995" cy="199390"/>
            </a:xfrm>
            <a:prstGeom prst="rect"/>
          </xdr:spPr>
        </xdr:sp>
        <xdr:clientData/>
      </xdr:twoCellAnchor>
    </mc:Choice>
    <mc:Fallback/>
  </mc:AlternateContent>
  <xdr:twoCellAnchor>
    <xdr:from xmlns:xdr="http://schemas.openxmlformats.org/drawingml/2006/spreadsheetDrawing">
      <xdr:col>7</xdr:col>
      <xdr:colOff>60960</xdr:colOff>
      <xdr:row>48</xdr:row>
      <xdr:rowOff>172085</xdr:rowOff>
    </xdr:from>
    <xdr:to xmlns:xdr="http://schemas.openxmlformats.org/drawingml/2006/spreadsheetDrawing">
      <xdr:col>13</xdr:col>
      <xdr:colOff>142875</xdr:colOff>
      <xdr:row>49</xdr:row>
      <xdr:rowOff>172085</xdr:rowOff>
    </xdr:to>
    <xdr:sp macro="" textlink="">
      <xdr:nvSpPr>
        <xdr:cNvPr id="2" name="テキスト ボックス 1"/>
        <xdr:cNvSpPr txBox="1"/>
      </xdr:nvSpPr>
      <xdr:spPr>
        <a:xfrm>
          <a:off x="5785485" y="13550265"/>
          <a:ext cx="5153660" cy="23812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700"/>
            <a:t>（利用者の自立支援、社会参加・コミュニケーション機会の増加に向けたケアの実施、根拠に基づいた支援の実施等）</a:t>
          </a:r>
        </a:p>
      </xdr:txBody>
    </xdr:sp>
    <xdr:clientData/>
  </xdr:twoCellAnchor>
  <xdr:twoCellAnchor>
    <xdr:from xmlns:xdr="http://schemas.openxmlformats.org/drawingml/2006/spreadsheetDrawing">
      <xdr:col>0</xdr:col>
      <xdr:colOff>219075</xdr:colOff>
      <xdr:row>96</xdr:row>
      <xdr:rowOff>10160</xdr:rowOff>
    </xdr:from>
    <xdr:to xmlns:xdr="http://schemas.openxmlformats.org/drawingml/2006/spreadsheetDrawing">
      <xdr:col>7</xdr:col>
      <xdr:colOff>81915</xdr:colOff>
      <xdr:row>99</xdr:row>
      <xdr:rowOff>56515</xdr:rowOff>
    </xdr:to>
    <xdr:sp macro="" textlink="">
      <xdr:nvSpPr>
        <xdr:cNvPr id="3" name="テキスト ボックス 2"/>
        <xdr:cNvSpPr txBox="1"/>
      </xdr:nvSpPr>
      <xdr:spPr>
        <a:xfrm>
          <a:off x="219075" y="26719530"/>
          <a:ext cx="5587365" cy="8121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200"/>
            <a:t>※1</a:t>
          </a:r>
          <a:r>
            <a:rPr kumimoji="1" lang="ja-JP" altLang="en-US" sz="1200"/>
            <a:t>　入眠起床支援、利用者とのコミュニケーション、訴えの把握、日常生活の支援</a:t>
          </a:r>
          <a:endParaRPr kumimoji="1" lang="en-US" altLang="ja-JP" sz="1200"/>
        </a:p>
        <a:p>
          <a:r>
            <a:rPr kumimoji="1" lang="en-US" altLang="ja-JP" sz="1200"/>
            <a:t>※2</a:t>
          </a:r>
          <a:r>
            <a:rPr kumimoji="1" lang="ja-JP" altLang="en-US" sz="1200"/>
            <a:t>　徘徊、不潔行為、昼夜逆転等に対する対応等</a:t>
          </a:r>
          <a:endParaRPr kumimoji="1" lang="en-US" altLang="ja-JP" sz="1200"/>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20</xdr:row>
          <xdr:rowOff>381635</xdr:rowOff>
        </xdr:from>
        <xdr:to xmlns:xdr="http://schemas.openxmlformats.org/drawingml/2006/spreadsheetDrawing">
          <xdr:col>1</xdr:col>
          <xdr:colOff>133985</xdr:colOff>
          <xdr:row>22</xdr:row>
          <xdr:rowOff>8890</xdr:rowOff>
        </xdr:to>
        <xdr:sp textlink="">
          <xdr:nvSpPr>
            <xdr:cNvPr id="108567" name="チェック 23" hidden="1">
              <a:extLst>
                <a:ext uri="{63B3BB69-23CF-44E3-9099-C40C66FF867C}">
                  <a14:compatExt spid="_x0000_s108567"/>
                </a:ext>
              </a:extLst>
            </xdr:cNvPr>
            <xdr:cNvSpPr>
              <a:spLocks noRot="1" noChangeShapeType="1"/>
            </xdr:cNvSpPr>
          </xdr:nvSpPr>
          <xdr:spPr>
            <a:xfrm>
              <a:off x="95250" y="7355205"/>
              <a:ext cx="269875" cy="4083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857250</xdr:colOff>
          <xdr:row>27</xdr:row>
          <xdr:rowOff>218440</xdr:rowOff>
        </xdr:from>
        <xdr:to xmlns:xdr="http://schemas.openxmlformats.org/drawingml/2006/spreadsheetDrawing">
          <xdr:col>4</xdr:col>
          <xdr:colOff>952500</xdr:colOff>
          <xdr:row>29</xdr:row>
          <xdr:rowOff>38100</xdr:rowOff>
        </xdr:to>
        <xdr:sp textlink="">
          <xdr:nvSpPr>
            <xdr:cNvPr id="108568" name="チェック 24" hidden="1">
              <a:extLst>
                <a:ext uri="{63B3BB69-23CF-44E3-9099-C40C66FF867C}">
                  <a14:compatExt spid="_x0000_s108568"/>
                </a:ext>
              </a:extLst>
            </xdr:cNvPr>
            <xdr:cNvSpPr>
              <a:spLocks noRot="1" noChangeShapeType="1"/>
            </xdr:cNvSpPr>
          </xdr:nvSpPr>
          <xdr:spPr>
            <a:xfrm>
              <a:off x="4928235" y="8834120"/>
              <a:ext cx="95250" cy="2768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352425</xdr:colOff>
          <xdr:row>27</xdr:row>
          <xdr:rowOff>200025</xdr:rowOff>
        </xdr:from>
        <xdr:to xmlns:xdr="http://schemas.openxmlformats.org/drawingml/2006/spreadsheetDrawing">
          <xdr:col>8</xdr:col>
          <xdr:colOff>28575</xdr:colOff>
          <xdr:row>29</xdr:row>
          <xdr:rowOff>28575</xdr:rowOff>
        </xdr:to>
        <xdr:sp textlink="">
          <xdr:nvSpPr>
            <xdr:cNvPr id="108569" name="チェック 25" hidden="1">
              <a:extLst>
                <a:ext uri="{63B3BB69-23CF-44E3-9099-C40C66FF867C}">
                  <a14:compatExt spid="_x0000_s108569"/>
                </a:ext>
              </a:extLst>
            </xdr:cNvPr>
            <xdr:cNvSpPr>
              <a:spLocks noRot="1" noChangeShapeType="1"/>
            </xdr:cNvSpPr>
          </xdr:nvSpPr>
          <xdr:spPr>
            <a:xfrm>
              <a:off x="6076950" y="8815705"/>
              <a:ext cx="164465" cy="2857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1781810</xdr:colOff>
          <xdr:row>35</xdr:row>
          <xdr:rowOff>152400</xdr:rowOff>
        </xdr:from>
        <xdr:to xmlns:xdr="http://schemas.openxmlformats.org/drawingml/2006/spreadsheetDrawing">
          <xdr:col>3</xdr:col>
          <xdr:colOff>0</xdr:colOff>
          <xdr:row>37</xdr:row>
          <xdr:rowOff>114935</xdr:rowOff>
        </xdr:to>
        <xdr:sp textlink="">
          <xdr:nvSpPr>
            <xdr:cNvPr id="108573" name="チェック 29" hidden="1">
              <a:extLst>
                <a:ext uri="{63B3BB69-23CF-44E3-9099-C40C66FF867C}">
                  <a14:compatExt spid="_x0000_s108573"/>
                </a:ext>
              </a:extLst>
            </xdr:cNvPr>
            <xdr:cNvSpPr>
              <a:spLocks noRot="1" noChangeShapeType="1"/>
            </xdr:cNvSpPr>
          </xdr:nvSpPr>
          <xdr:spPr>
            <a:xfrm>
              <a:off x="2878455" y="10756900"/>
              <a:ext cx="95250" cy="4292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5</xdr:col>
          <xdr:colOff>352425</xdr:colOff>
          <xdr:row>35</xdr:row>
          <xdr:rowOff>152400</xdr:rowOff>
        </xdr:from>
        <xdr:to xmlns:xdr="http://schemas.openxmlformats.org/drawingml/2006/spreadsheetDrawing">
          <xdr:col>6</xdr:col>
          <xdr:colOff>190500</xdr:colOff>
          <xdr:row>37</xdr:row>
          <xdr:rowOff>114935</xdr:rowOff>
        </xdr:to>
        <xdr:sp textlink="">
          <xdr:nvSpPr>
            <xdr:cNvPr id="108574" name="チェック 30" hidden="1">
              <a:extLst>
                <a:ext uri="{63B3BB69-23CF-44E3-9099-C40C66FF867C}">
                  <a14:compatExt spid="_x0000_s108574"/>
                </a:ext>
              </a:extLst>
            </xdr:cNvPr>
            <xdr:cNvSpPr>
              <a:spLocks noRot="1" noChangeShapeType="1"/>
            </xdr:cNvSpPr>
          </xdr:nvSpPr>
          <xdr:spPr>
            <a:xfrm>
              <a:off x="5408930" y="10756900"/>
              <a:ext cx="206375" cy="4292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513715</xdr:colOff>
          <xdr:row>35</xdr:row>
          <xdr:rowOff>124460</xdr:rowOff>
        </xdr:from>
        <xdr:to xmlns:xdr="http://schemas.openxmlformats.org/drawingml/2006/spreadsheetDrawing">
          <xdr:col>2</xdr:col>
          <xdr:colOff>761365</xdr:colOff>
          <xdr:row>37</xdr:row>
          <xdr:rowOff>95250</xdr:rowOff>
        </xdr:to>
        <xdr:sp textlink="">
          <xdr:nvSpPr>
            <xdr:cNvPr id="108575" name="チェック 31" hidden="1">
              <a:extLst>
                <a:ext uri="{63B3BB69-23CF-44E3-9099-C40C66FF867C}">
                  <a14:compatExt spid="_x0000_s108575"/>
                </a:ext>
              </a:extLst>
            </xdr:cNvPr>
            <xdr:cNvSpPr>
              <a:spLocks noRot="1" noChangeShapeType="1"/>
            </xdr:cNvSpPr>
          </xdr:nvSpPr>
          <xdr:spPr>
            <a:xfrm>
              <a:off x="1610360" y="10728960"/>
              <a:ext cx="247650" cy="4375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38735</xdr:colOff>
          <xdr:row>35</xdr:row>
          <xdr:rowOff>152400</xdr:rowOff>
        </xdr:from>
        <xdr:to xmlns:xdr="http://schemas.openxmlformats.org/drawingml/2006/spreadsheetDrawing">
          <xdr:col>4</xdr:col>
          <xdr:colOff>286385</xdr:colOff>
          <xdr:row>37</xdr:row>
          <xdr:rowOff>114935</xdr:rowOff>
        </xdr:to>
        <xdr:sp textlink="">
          <xdr:nvSpPr>
            <xdr:cNvPr id="108576" name="チェック 32" hidden="1">
              <a:extLst>
                <a:ext uri="{63B3BB69-23CF-44E3-9099-C40C66FF867C}">
                  <a14:compatExt spid="_x0000_s108576"/>
                </a:ext>
              </a:extLst>
            </xdr:cNvPr>
            <xdr:cNvSpPr>
              <a:spLocks noRot="1" noChangeShapeType="1"/>
            </xdr:cNvSpPr>
          </xdr:nvSpPr>
          <xdr:spPr>
            <a:xfrm>
              <a:off x="4109720" y="10756900"/>
              <a:ext cx="247650" cy="4292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524510</xdr:colOff>
          <xdr:row>43</xdr:row>
          <xdr:rowOff>28575</xdr:rowOff>
        </xdr:from>
        <xdr:to xmlns:xdr="http://schemas.openxmlformats.org/drawingml/2006/spreadsheetDrawing">
          <xdr:col>2</xdr:col>
          <xdr:colOff>770890</xdr:colOff>
          <xdr:row>45</xdr:row>
          <xdr:rowOff>113665</xdr:rowOff>
        </xdr:to>
        <xdr:sp textlink="">
          <xdr:nvSpPr>
            <xdr:cNvPr id="108577" name="チェック 33" hidden="1">
              <a:extLst>
                <a:ext uri="{63B3BB69-23CF-44E3-9099-C40C66FF867C}">
                  <a14:compatExt spid="_x0000_s108577"/>
                </a:ext>
              </a:extLst>
            </xdr:cNvPr>
            <xdr:cNvSpPr>
              <a:spLocks noRot="1" noChangeShapeType="1"/>
            </xdr:cNvSpPr>
          </xdr:nvSpPr>
          <xdr:spPr>
            <a:xfrm>
              <a:off x="1621155" y="12395200"/>
              <a:ext cx="246380" cy="4375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513715</xdr:colOff>
          <xdr:row>38</xdr:row>
          <xdr:rowOff>142240</xdr:rowOff>
        </xdr:from>
        <xdr:to xmlns:xdr="http://schemas.openxmlformats.org/drawingml/2006/spreadsheetDrawing">
          <xdr:col>2</xdr:col>
          <xdr:colOff>761365</xdr:colOff>
          <xdr:row>40</xdr:row>
          <xdr:rowOff>133350</xdr:rowOff>
        </xdr:to>
        <xdr:sp textlink="">
          <xdr:nvSpPr>
            <xdr:cNvPr id="108578" name="チェック 34" hidden="1">
              <a:extLst>
                <a:ext uri="{63B3BB69-23CF-44E3-9099-C40C66FF867C}">
                  <a14:compatExt spid="_x0000_s108578"/>
                </a:ext>
              </a:extLst>
            </xdr:cNvPr>
            <xdr:cNvSpPr>
              <a:spLocks noRot="1" noChangeShapeType="1"/>
            </xdr:cNvSpPr>
          </xdr:nvSpPr>
          <xdr:spPr>
            <a:xfrm>
              <a:off x="1610360" y="11442065"/>
              <a:ext cx="247650" cy="4483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524510</xdr:colOff>
          <xdr:row>37</xdr:row>
          <xdr:rowOff>133350</xdr:rowOff>
        </xdr:from>
        <xdr:to xmlns:xdr="http://schemas.openxmlformats.org/drawingml/2006/spreadsheetDrawing">
          <xdr:col>2</xdr:col>
          <xdr:colOff>770890</xdr:colOff>
          <xdr:row>39</xdr:row>
          <xdr:rowOff>114935</xdr:rowOff>
        </xdr:to>
        <xdr:sp textlink="">
          <xdr:nvSpPr>
            <xdr:cNvPr id="108579" name="チェック 35" hidden="1">
              <a:extLst>
                <a:ext uri="{63B3BB69-23CF-44E3-9099-C40C66FF867C}">
                  <a14:compatExt spid="_x0000_s108579"/>
                </a:ext>
              </a:extLst>
            </xdr:cNvPr>
            <xdr:cNvSpPr>
              <a:spLocks noRot="1" noChangeShapeType="1"/>
            </xdr:cNvSpPr>
          </xdr:nvSpPr>
          <xdr:spPr>
            <a:xfrm>
              <a:off x="1621155" y="11204575"/>
              <a:ext cx="246380" cy="4387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524510</xdr:colOff>
          <xdr:row>36</xdr:row>
          <xdr:rowOff>152400</xdr:rowOff>
        </xdr:from>
        <xdr:to xmlns:xdr="http://schemas.openxmlformats.org/drawingml/2006/spreadsheetDrawing">
          <xdr:col>2</xdr:col>
          <xdr:colOff>770890</xdr:colOff>
          <xdr:row>38</xdr:row>
          <xdr:rowOff>133350</xdr:rowOff>
        </xdr:to>
        <xdr:sp textlink="">
          <xdr:nvSpPr>
            <xdr:cNvPr id="108580" name="チェック 36" hidden="1">
              <a:extLst>
                <a:ext uri="{63B3BB69-23CF-44E3-9099-C40C66FF867C}">
                  <a14:compatExt spid="_x0000_s108580"/>
                </a:ext>
              </a:extLst>
            </xdr:cNvPr>
            <xdr:cNvSpPr>
              <a:spLocks noRot="1" noChangeShapeType="1"/>
            </xdr:cNvSpPr>
          </xdr:nvSpPr>
          <xdr:spPr>
            <a:xfrm>
              <a:off x="1621155" y="10995025"/>
              <a:ext cx="246380" cy="438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49</xdr:row>
          <xdr:rowOff>85725</xdr:rowOff>
        </xdr:from>
        <xdr:to xmlns:xdr="http://schemas.openxmlformats.org/drawingml/2006/spreadsheetDrawing">
          <xdr:col>9</xdr:col>
          <xdr:colOff>400050</xdr:colOff>
          <xdr:row>50</xdr:row>
          <xdr:rowOff>85090</xdr:rowOff>
        </xdr:to>
        <xdr:sp textlink="">
          <xdr:nvSpPr>
            <xdr:cNvPr id="108581" name="チェック 37" hidden="1">
              <a:extLst>
                <a:ext uri="{63B3BB69-23CF-44E3-9099-C40C66FF867C}">
                  <a14:compatExt spid="_x0000_s108581"/>
                </a:ext>
              </a:extLst>
            </xdr:cNvPr>
            <xdr:cNvSpPr>
              <a:spLocks noRot="1" noChangeShapeType="1"/>
            </xdr:cNvSpPr>
          </xdr:nvSpPr>
          <xdr:spPr>
            <a:xfrm>
              <a:off x="5501005" y="13702030"/>
              <a:ext cx="1977390" cy="2374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50</xdr:row>
          <xdr:rowOff>66675</xdr:rowOff>
        </xdr:from>
        <xdr:to xmlns:xdr="http://schemas.openxmlformats.org/drawingml/2006/spreadsheetDrawing">
          <xdr:col>9</xdr:col>
          <xdr:colOff>152400</xdr:colOff>
          <xdr:row>51</xdr:row>
          <xdr:rowOff>83185</xdr:rowOff>
        </xdr:to>
        <xdr:sp textlink="">
          <xdr:nvSpPr>
            <xdr:cNvPr id="108582" name="チェック 38" hidden="1">
              <a:extLst>
                <a:ext uri="{63B3BB69-23CF-44E3-9099-C40C66FF867C}">
                  <a14:compatExt spid="_x0000_s108582"/>
                </a:ext>
              </a:extLst>
            </xdr:cNvPr>
            <xdr:cNvSpPr>
              <a:spLocks noRot="1" noChangeShapeType="1"/>
            </xdr:cNvSpPr>
          </xdr:nvSpPr>
          <xdr:spPr>
            <a:xfrm>
              <a:off x="5501005" y="13921105"/>
              <a:ext cx="1729740" cy="1993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17</xdr:row>
          <xdr:rowOff>0</xdr:rowOff>
        </xdr:from>
        <xdr:to xmlns:xdr="http://schemas.openxmlformats.org/drawingml/2006/spreadsheetDrawing">
          <xdr:col>1</xdr:col>
          <xdr:colOff>247650</xdr:colOff>
          <xdr:row>18</xdr:row>
          <xdr:rowOff>56515</xdr:rowOff>
        </xdr:to>
        <xdr:sp textlink="">
          <xdr:nvSpPr>
            <xdr:cNvPr id="108583" name="チェック 39" hidden="1">
              <a:extLst>
                <a:ext uri="{63B3BB69-23CF-44E3-9099-C40C66FF867C}">
                  <a14:compatExt spid="_x0000_s108583"/>
                </a:ext>
              </a:extLst>
            </xdr:cNvPr>
            <xdr:cNvSpPr>
              <a:spLocks noRot="1" noChangeShapeType="1"/>
            </xdr:cNvSpPr>
          </xdr:nvSpPr>
          <xdr:spPr>
            <a:xfrm>
              <a:off x="95250" y="5643880"/>
              <a:ext cx="383540" cy="447040"/>
            </a:xfrm>
            <a:prstGeom prst="rec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163195</xdr:colOff>
      <xdr:row>54</xdr:row>
      <xdr:rowOff>121920</xdr:rowOff>
    </xdr:from>
    <xdr:to xmlns:xdr="http://schemas.openxmlformats.org/drawingml/2006/spreadsheetDrawing">
      <xdr:col>21</xdr:col>
      <xdr:colOff>78105</xdr:colOff>
      <xdr:row>59</xdr:row>
      <xdr:rowOff>40005</xdr:rowOff>
    </xdr:to>
    <xdr:pic macro="">
      <xdr:nvPicPr>
        <xdr:cNvPr id="3" name="図 2"/>
        <xdr:cNvPicPr>
          <a:picLocks noChangeAspect="1" noChangeArrowheads="1"/>
        </xdr:cNvPicPr>
      </xdr:nvPicPr>
      <xdr:blipFill>
        <a:blip xmlns:r="http://schemas.openxmlformats.org/officeDocument/2006/relationships" r:embed="rId1"/>
        <a:stretch>
          <a:fillRect/>
        </a:stretch>
      </xdr:blipFill>
      <xdr:spPr>
        <a:xfrm>
          <a:off x="163195" y="18282285"/>
          <a:ext cx="9235440" cy="119443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8890</xdr:colOff>
          <xdr:row>25</xdr:row>
          <xdr:rowOff>190500</xdr:rowOff>
        </xdr:from>
        <xdr:to xmlns:xdr="http://schemas.openxmlformats.org/drawingml/2006/spreadsheetDrawing">
          <xdr:col>2</xdr:col>
          <xdr:colOff>257810</xdr:colOff>
          <xdr:row>28</xdr:row>
          <xdr:rowOff>134620</xdr:rowOff>
        </xdr:to>
        <xdr:sp textlink="">
          <xdr:nvSpPr>
            <xdr:cNvPr id="86017" name="チェック 1" hidden="1">
              <a:extLst>
                <a:ext uri="{63B3BB69-23CF-44E3-9099-C40C66FF867C}">
                  <a14:compatExt spid="_x0000_s86017"/>
                </a:ext>
              </a:extLst>
            </xdr:cNvPr>
            <xdr:cNvSpPr>
              <a:spLocks noRot="1" noChangeShapeType="1"/>
            </xdr:cNvSpPr>
          </xdr:nvSpPr>
          <xdr:spPr>
            <a:xfrm>
              <a:off x="1105535" y="8568055"/>
              <a:ext cx="248920" cy="4375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1743075</xdr:colOff>
          <xdr:row>27</xdr:row>
          <xdr:rowOff>171450</xdr:rowOff>
        </xdr:from>
        <xdr:to xmlns:xdr="http://schemas.openxmlformats.org/drawingml/2006/spreadsheetDrawing">
          <xdr:col>3</xdr:col>
          <xdr:colOff>9525</xdr:colOff>
          <xdr:row>29</xdr:row>
          <xdr:rowOff>16510</xdr:rowOff>
        </xdr:to>
        <xdr:sp textlink="">
          <xdr:nvSpPr>
            <xdr:cNvPr id="86018" name="チェック 2" hidden="1">
              <a:extLst>
                <a:ext uri="{63B3BB69-23CF-44E3-9099-C40C66FF867C}">
                  <a14:compatExt spid="_x0000_s86018"/>
                </a:ext>
              </a:extLst>
            </xdr:cNvPr>
            <xdr:cNvSpPr>
              <a:spLocks noRot="1" noChangeShapeType="1"/>
            </xdr:cNvSpPr>
          </xdr:nvSpPr>
          <xdr:spPr>
            <a:xfrm>
              <a:off x="2839720" y="8859520"/>
              <a:ext cx="49530"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1743075</xdr:colOff>
          <xdr:row>26</xdr:row>
          <xdr:rowOff>28575</xdr:rowOff>
        </xdr:from>
        <xdr:to xmlns:xdr="http://schemas.openxmlformats.org/drawingml/2006/spreadsheetDrawing">
          <xdr:col>3</xdr:col>
          <xdr:colOff>29210</xdr:colOff>
          <xdr:row>28</xdr:row>
          <xdr:rowOff>53975</xdr:rowOff>
        </xdr:to>
        <xdr:sp textlink="">
          <xdr:nvSpPr>
            <xdr:cNvPr id="86019" name="チェック 3" hidden="1">
              <a:extLst>
                <a:ext uri="{63B3BB69-23CF-44E3-9099-C40C66FF867C}">
                  <a14:compatExt spid="_x0000_s86019"/>
                </a:ext>
              </a:extLst>
            </xdr:cNvPr>
            <xdr:cNvSpPr>
              <a:spLocks noRot="1" noChangeShapeType="1"/>
            </xdr:cNvSpPr>
          </xdr:nvSpPr>
          <xdr:spPr>
            <a:xfrm>
              <a:off x="2839720" y="8611870"/>
              <a:ext cx="69215" cy="3130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18</xdr:row>
          <xdr:rowOff>200025</xdr:rowOff>
        </xdr:from>
        <xdr:to xmlns:xdr="http://schemas.openxmlformats.org/drawingml/2006/spreadsheetDrawing">
          <xdr:col>1</xdr:col>
          <xdr:colOff>247650</xdr:colOff>
          <xdr:row>20</xdr:row>
          <xdr:rowOff>38100</xdr:rowOff>
        </xdr:to>
        <xdr:sp textlink="">
          <xdr:nvSpPr>
            <xdr:cNvPr id="86020" name="チェック 4" hidden="1">
              <a:extLst>
                <a:ext uri="{63B3BB69-23CF-44E3-9099-C40C66FF867C}">
                  <a14:compatExt spid="_x0000_s86020"/>
                </a:ext>
              </a:extLst>
            </xdr:cNvPr>
            <xdr:cNvSpPr>
              <a:spLocks noRot="1" noChangeShapeType="1"/>
            </xdr:cNvSpPr>
          </xdr:nvSpPr>
          <xdr:spPr>
            <a:xfrm>
              <a:off x="95250" y="6436360"/>
              <a:ext cx="383540" cy="457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19</xdr:row>
          <xdr:rowOff>372110</xdr:rowOff>
        </xdr:from>
        <xdr:to xmlns:xdr="http://schemas.openxmlformats.org/drawingml/2006/spreadsheetDrawing">
          <xdr:col>1</xdr:col>
          <xdr:colOff>257175</xdr:colOff>
          <xdr:row>21</xdr:row>
          <xdr:rowOff>56515</xdr:rowOff>
        </xdr:to>
        <xdr:sp textlink="">
          <xdr:nvSpPr>
            <xdr:cNvPr id="86021" name="チェック 5" hidden="1">
              <a:extLst>
                <a:ext uri="{63B3BB69-23CF-44E3-9099-C40C66FF867C}">
                  <a14:compatExt spid="_x0000_s86021"/>
                </a:ext>
              </a:extLst>
            </xdr:cNvPr>
            <xdr:cNvSpPr>
              <a:spLocks noRot="1" noChangeShapeType="1"/>
            </xdr:cNvSpPr>
          </xdr:nvSpPr>
          <xdr:spPr>
            <a:xfrm>
              <a:off x="95250" y="6837045"/>
              <a:ext cx="393065" cy="465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20</xdr:row>
          <xdr:rowOff>381635</xdr:rowOff>
        </xdr:from>
        <xdr:to xmlns:xdr="http://schemas.openxmlformats.org/drawingml/2006/spreadsheetDrawing">
          <xdr:col>1</xdr:col>
          <xdr:colOff>247650</xdr:colOff>
          <xdr:row>22</xdr:row>
          <xdr:rowOff>38100</xdr:rowOff>
        </xdr:to>
        <xdr:sp textlink="">
          <xdr:nvSpPr>
            <xdr:cNvPr id="86022" name="チェック 6" hidden="1">
              <a:extLst>
                <a:ext uri="{63B3BB69-23CF-44E3-9099-C40C66FF867C}">
                  <a14:compatExt spid="_x0000_s86022"/>
                </a:ext>
              </a:extLst>
            </xdr:cNvPr>
            <xdr:cNvSpPr>
              <a:spLocks noRot="1" noChangeShapeType="1"/>
            </xdr:cNvSpPr>
          </xdr:nvSpPr>
          <xdr:spPr>
            <a:xfrm>
              <a:off x="95250" y="7237095"/>
              <a:ext cx="383540" cy="4375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8890</xdr:colOff>
          <xdr:row>27</xdr:row>
          <xdr:rowOff>171450</xdr:rowOff>
        </xdr:from>
        <xdr:to xmlns:xdr="http://schemas.openxmlformats.org/drawingml/2006/spreadsheetDrawing">
          <xdr:col>2</xdr:col>
          <xdr:colOff>247650</xdr:colOff>
          <xdr:row>29</xdr:row>
          <xdr:rowOff>16510</xdr:rowOff>
        </xdr:to>
        <xdr:sp textlink="">
          <xdr:nvSpPr>
            <xdr:cNvPr id="86023" name="チェック 7" hidden="1">
              <a:extLst>
                <a:ext uri="{63B3BB69-23CF-44E3-9099-C40C66FF867C}">
                  <a14:compatExt spid="_x0000_s86023"/>
                </a:ext>
              </a:extLst>
            </xdr:cNvPr>
            <xdr:cNvSpPr>
              <a:spLocks noRot="1" noChangeShapeType="1"/>
            </xdr:cNvSpPr>
          </xdr:nvSpPr>
          <xdr:spPr>
            <a:xfrm>
              <a:off x="1105535" y="8859520"/>
              <a:ext cx="238760" cy="2660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828675</xdr:colOff>
          <xdr:row>25</xdr:row>
          <xdr:rowOff>190500</xdr:rowOff>
        </xdr:from>
        <xdr:to xmlns:xdr="http://schemas.openxmlformats.org/drawingml/2006/spreadsheetDrawing">
          <xdr:col>5</xdr:col>
          <xdr:colOff>0</xdr:colOff>
          <xdr:row>28</xdr:row>
          <xdr:rowOff>153035</xdr:rowOff>
        </xdr:to>
        <xdr:sp textlink="">
          <xdr:nvSpPr>
            <xdr:cNvPr id="86024" name="チェック 8" hidden="1">
              <a:extLst>
                <a:ext uri="{63B3BB69-23CF-44E3-9099-C40C66FF867C}">
                  <a14:compatExt spid="_x0000_s86024"/>
                </a:ext>
              </a:extLst>
            </xdr:cNvPr>
            <xdr:cNvSpPr>
              <a:spLocks noRot="1" noChangeShapeType="1"/>
            </xdr:cNvSpPr>
          </xdr:nvSpPr>
          <xdr:spPr>
            <a:xfrm>
              <a:off x="4805680" y="8568055"/>
              <a:ext cx="156845" cy="4559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38</xdr:row>
          <xdr:rowOff>0</xdr:rowOff>
        </xdr:from>
        <xdr:to xmlns:xdr="http://schemas.openxmlformats.org/drawingml/2006/spreadsheetDrawing">
          <xdr:col>2</xdr:col>
          <xdr:colOff>1209675</xdr:colOff>
          <xdr:row>39</xdr:row>
          <xdr:rowOff>0</xdr:rowOff>
        </xdr:to>
        <xdr:sp textlink="">
          <xdr:nvSpPr>
            <xdr:cNvPr id="86025" name="チェック 9" hidden="1">
              <a:extLst>
                <a:ext uri="{63B3BB69-23CF-44E3-9099-C40C66FF867C}">
                  <a14:compatExt spid="_x0000_s86025"/>
                </a:ext>
              </a:extLst>
            </xdr:cNvPr>
            <xdr:cNvSpPr>
              <a:spLocks noRot="1" noChangeShapeType="1"/>
            </xdr:cNvSpPr>
          </xdr:nvSpPr>
          <xdr:spPr>
            <a:xfrm>
              <a:off x="240665" y="11511280"/>
              <a:ext cx="2065655"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38</xdr:row>
          <xdr:rowOff>219075</xdr:rowOff>
        </xdr:from>
        <xdr:to xmlns:xdr="http://schemas.openxmlformats.org/drawingml/2006/spreadsheetDrawing">
          <xdr:col>2</xdr:col>
          <xdr:colOff>1438275</xdr:colOff>
          <xdr:row>39</xdr:row>
          <xdr:rowOff>219075</xdr:rowOff>
        </xdr:to>
        <xdr:sp textlink="">
          <xdr:nvSpPr>
            <xdr:cNvPr id="86026" name="チェック 10" hidden="1">
              <a:extLst>
                <a:ext uri="{63B3BB69-23CF-44E3-9099-C40C66FF867C}">
                  <a14:compatExt spid="_x0000_s86026"/>
                </a:ext>
              </a:extLst>
            </xdr:cNvPr>
            <xdr:cNvSpPr>
              <a:spLocks noRot="1" noChangeShapeType="1"/>
            </xdr:cNvSpPr>
          </xdr:nvSpPr>
          <xdr:spPr>
            <a:xfrm>
              <a:off x="240665" y="11730355"/>
              <a:ext cx="2294255"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39</xdr:row>
          <xdr:rowOff>208915</xdr:rowOff>
        </xdr:from>
        <xdr:to xmlns:xdr="http://schemas.openxmlformats.org/drawingml/2006/spreadsheetDrawing">
          <xdr:col>2</xdr:col>
          <xdr:colOff>1247775</xdr:colOff>
          <xdr:row>40</xdr:row>
          <xdr:rowOff>219075</xdr:rowOff>
        </xdr:to>
        <xdr:sp textlink="">
          <xdr:nvSpPr>
            <xdr:cNvPr id="86027" name="チェック 11" hidden="1">
              <a:extLst>
                <a:ext uri="{63B3BB69-23CF-44E3-9099-C40C66FF867C}">
                  <a14:compatExt spid="_x0000_s86027"/>
                </a:ext>
              </a:extLst>
            </xdr:cNvPr>
            <xdr:cNvSpPr>
              <a:spLocks noRot="1" noChangeShapeType="1"/>
            </xdr:cNvSpPr>
          </xdr:nvSpPr>
          <xdr:spPr>
            <a:xfrm>
              <a:off x="240665" y="11975465"/>
              <a:ext cx="2103755"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1783080</xdr:colOff>
          <xdr:row>38</xdr:row>
          <xdr:rowOff>10160</xdr:rowOff>
        </xdr:from>
        <xdr:to xmlns:xdr="http://schemas.openxmlformats.org/drawingml/2006/spreadsheetDrawing">
          <xdr:col>5</xdr:col>
          <xdr:colOff>0</xdr:colOff>
          <xdr:row>39</xdr:row>
          <xdr:rowOff>0</xdr:rowOff>
        </xdr:to>
        <xdr:sp textlink="">
          <xdr:nvSpPr>
            <xdr:cNvPr id="86028" name="チェック 12" hidden="1">
              <a:extLst>
                <a:ext uri="{63B3BB69-23CF-44E3-9099-C40C66FF867C}">
                  <a14:compatExt spid="_x0000_s86028"/>
                </a:ext>
              </a:extLst>
            </xdr:cNvPr>
            <xdr:cNvSpPr>
              <a:spLocks noRot="1" noChangeShapeType="1"/>
            </xdr:cNvSpPr>
          </xdr:nvSpPr>
          <xdr:spPr>
            <a:xfrm>
              <a:off x="2879725" y="11521440"/>
              <a:ext cx="2082800" cy="2451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1783080</xdr:colOff>
          <xdr:row>38</xdr:row>
          <xdr:rowOff>227965</xdr:rowOff>
        </xdr:from>
        <xdr:to xmlns:xdr="http://schemas.openxmlformats.org/drawingml/2006/spreadsheetDrawing">
          <xdr:col>5</xdr:col>
          <xdr:colOff>0</xdr:colOff>
          <xdr:row>39</xdr:row>
          <xdr:rowOff>227965</xdr:rowOff>
        </xdr:to>
        <xdr:sp textlink="">
          <xdr:nvSpPr>
            <xdr:cNvPr id="86029" name="チェック 13" hidden="1">
              <a:extLst>
                <a:ext uri="{63B3BB69-23CF-44E3-9099-C40C66FF867C}">
                  <a14:compatExt spid="_x0000_s86029"/>
                </a:ext>
              </a:extLst>
            </xdr:cNvPr>
            <xdr:cNvSpPr>
              <a:spLocks noRot="1" noChangeShapeType="1"/>
            </xdr:cNvSpPr>
          </xdr:nvSpPr>
          <xdr:spPr>
            <a:xfrm>
              <a:off x="2879725" y="11739245"/>
              <a:ext cx="20828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1783080</xdr:colOff>
          <xdr:row>39</xdr:row>
          <xdr:rowOff>227965</xdr:rowOff>
        </xdr:from>
        <xdr:to xmlns:xdr="http://schemas.openxmlformats.org/drawingml/2006/spreadsheetDrawing">
          <xdr:col>5</xdr:col>
          <xdr:colOff>0</xdr:colOff>
          <xdr:row>40</xdr:row>
          <xdr:rowOff>227965</xdr:rowOff>
        </xdr:to>
        <xdr:sp textlink="">
          <xdr:nvSpPr>
            <xdr:cNvPr id="86030" name="チェック 14" hidden="1">
              <a:extLst>
                <a:ext uri="{63B3BB69-23CF-44E3-9099-C40C66FF867C}">
                  <a14:compatExt spid="_x0000_s86030"/>
                </a:ext>
              </a:extLst>
            </xdr:cNvPr>
            <xdr:cNvSpPr>
              <a:spLocks noRot="1" noChangeShapeType="1"/>
            </xdr:cNvSpPr>
          </xdr:nvSpPr>
          <xdr:spPr>
            <a:xfrm>
              <a:off x="2879725" y="11994515"/>
              <a:ext cx="208280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9525</xdr:colOff>
          <xdr:row>40</xdr:row>
          <xdr:rowOff>219075</xdr:rowOff>
        </xdr:from>
        <xdr:to xmlns:xdr="http://schemas.openxmlformats.org/drawingml/2006/spreadsheetDrawing">
          <xdr:col>2</xdr:col>
          <xdr:colOff>85090</xdr:colOff>
          <xdr:row>41</xdr:row>
          <xdr:rowOff>227965</xdr:rowOff>
        </xdr:to>
        <xdr:sp textlink="">
          <xdr:nvSpPr>
            <xdr:cNvPr id="86031" name="チェック 15" hidden="1">
              <a:extLst>
                <a:ext uri="{63B3BB69-23CF-44E3-9099-C40C66FF867C}">
                  <a14:compatExt spid="_x0000_s86031"/>
                </a:ext>
              </a:extLst>
            </xdr:cNvPr>
            <xdr:cNvSpPr>
              <a:spLocks noRot="1" noChangeShapeType="1"/>
            </xdr:cNvSpPr>
          </xdr:nvSpPr>
          <xdr:spPr>
            <a:xfrm>
              <a:off x="240665" y="12240895"/>
              <a:ext cx="941070" cy="2641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38</xdr:row>
          <xdr:rowOff>38100</xdr:rowOff>
        </xdr:from>
        <xdr:to xmlns:xdr="http://schemas.openxmlformats.org/drawingml/2006/spreadsheetDrawing">
          <xdr:col>8</xdr:col>
          <xdr:colOff>532765</xdr:colOff>
          <xdr:row>38</xdr:row>
          <xdr:rowOff>227965</xdr:rowOff>
        </xdr:to>
        <xdr:sp textlink="">
          <xdr:nvSpPr>
            <xdr:cNvPr id="86032" name="チェック 16" hidden="1">
              <a:extLst>
                <a:ext uri="{63B3BB69-23CF-44E3-9099-C40C66FF867C}">
                  <a14:compatExt spid="_x0000_s86032"/>
                </a:ext>
              </a:extLst>
            </xdr:cNvPr>
            <xdr:cNvSpPr>
              <a:spLocks noRot="1" noChangeShapeType="1"/>
            </xdr:cNvSpPr>
          </xdr:nvSpPr>
          <xdr:spPr>
            <a:xfrm>
              <a:off x="5407025" y="11549380"/>
              <a:ext cx="1244600" cy="1898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865505</xdr:colOff>
          <xdr:row>39</xdr:row>
          <xdr:rowOff>123825</xdr:rowOff>
        </xdr:from>
        <xdr:to xmlns:xdr="http://schemas.openxmlformats.org/drawingml/2006/spreadsheetDrawing">
          <xdr:col>12</xdr:col>
          <xdr:colOff>1133475</xdr:colOff>
          <xdr:row>40</xdr:row>
          <xdr:rowOff>123825</xdr:rowOff>
        </xdr:to>
        <xdr:sp textlink="">
          <xdr:nvSpPr>
            <xdr:cNvPr id="86035" name="チェック 19" hidden="1">
              <a:extLst>
                <a:ext uri="{63B3BB69-23CF-44E3-9099-C40C66FF867C}">
                  <a14:compatExt spid="_x0000_s86035"/>
                </a:ext>
              </a:extLst>
            </xdr:cNvPr>
            <xdr:cNvSpPr>
              <a:spLocks noRot="1" noChangeShapeType="1"/>
            </xdr:cNvSpPr>
          </xdr:nvSpPr>
          <xdr:spPr>
            <a:xfrm>
              <a:off x="7849870" y="11890375"/>
              <a:ext cx="271272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865505</xdr:colOff>
          <xdr:row>40</xdr:row>
          <xdr:rowOff>67310</xdr:rowOff>
        </xdr:from>
        <xdr:to xmlns:xdr="http://schemas.openxmlformats.org/drawingml/2006/spreadsheetDrawing">
          <xdr:col>12</xdr:col>
          <xdr:colOff>619125</xdr:colOff>
          <xdr:row>41</xdr:row>
          <xdr:rowOff>86360</xdr:rowOff>
        </xdr:to>
        <xdr:sp textlink="">
          <xdr:nvSpPr>
            <xdr:cNvPr id="86036" name="チェック 20" hidden="1">
              <a:extLst>
                <a:ext uri="{63B3BB69-23CF-44E3-9099-C40C66FF867C}">
                  <a14:compatExt spid="_x0000_s86036"/>
                </a:ext>
              </a:extLst>
            </xdr:cNvPr>
            <xdr:cNvSpPr>
              <a:spLocks noRot="1" noChangeShapeType="1"/>
            </xdr:cNvSpPr>
          </xdr:nvSpPr>
          <xdr:spPr>
            <a:xfrm>
              <a:off x="7849870" y="12089130"/>
              <a:ext cx="2198370"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865505</xdr:colOff>
          <xdr:row>41</xdr:row>
          <xdr:rowOff>38100</xdr:rowOff>
        </xdr:from>
        <xdr:to xmlns:xdr="http://schemas.openxmlformats.org/drawingml/2006/spreadsheetDrawing">
          <xdr:col>11</xdr:col>
          <xdr:colOff>38100</xdr:colOff>
          <xdr:row>42</xdr:row>
          <xdr:rowOff>48260</xdr:rowOff>
        </xdr:to>
        <xdr:sp textlink="">
          <xdr:nvSpPr>
            <xdr:cNvPr id="86037" name="チェック 21" hidden="1">
              <a:extLst>
                <a:ext uri="{63B3BB69-23CF-44E3-9099-C40C66FF867C}">
                  <a14:compatExt spid="_x0000_s86037"/>
                </a:ext>
              </a:extLst>
            </xdr:cNvPr>
            <xdr:cNvSpPr>
              <a:spLocks noRot="1" noChangeShapeType="1"/>
            </xdr:cNvSpPr>
          </xdr:nvSpPr>
          <xdr:spPr>
            <a:xfrm>
              <a:off x="7849870" y="12315190"/>
              <a:ext cx="886460"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41</xdr:row>
          <xdr:rowOff>19050</xdr:rowOff>
        </xdr:from>
        <xdr:to xmlns:xdr="http://schemas.openxmlformats.org/drawingml/2006/spreadsheetDrawing">
          <xdr:col>9</xdr:col>
          <xdr:colOff>762000</xdr:colOff>
          <xdr:row>42</xdr:row>
          <xdr:rowOff>19050</xdr:rowOff>
        </xdr:to>
        <xdr:sp textlink="">
          <xdr:nvSpPr>
            <xdr:cNvPr id="86038" name="チェック 22" hidden="1">
              <a:extLst>
                <a:ext uri="{63B3BB69-23CF-44E3-9099-C40C66FF867C}">
                  <a14:compatExt spid="_x0000_s86038"/>
                </a:ext>
              </a:extLst>
            </xdr:cNvPr>
            <xdr:cNvSpPr>
              <a:spLocks noRot="1" noChangeShapeType="1"/>
            </xdr:cNvSpPr>
          </xdr:nvSpPr>
          <xdr:spPr>
            <a:xfrm>
              <a:off x="5407025" y="12296140"/>
              <a:ext cx="2339340" cy="255270"/>
            </a:xfrm>
            <a:prstGeom prst="rect"/>
          </xdr:spPr>
        </xdr:sp>
        <xdr:clientData/>
      </xdr:twoCellAnchor>
    </mc:Choice>
    <mc:Fallback/>
  </mc:AlternateContent>
  <xdr:twoCellAnchor>
    <xdr:from xmlns:xdr="http://schemas.openxmlformats.org/drawingml/2006/spreadsheetDrawing">
      <xdr:col>6</xdr:col>
      <xdr:colOff>272415</xdr:colOff>
      <xdr:row>38</xdr:row>
      <xdr:rowOff>185420</xdr:rowOff>
    </xdr:from>
    <xdr:to xmlns:xdr="http://schemas.openxmlformats.org/drawingml/2006/spreadsheetDrawing">
      <xdr:col>14</xdr:col>
      <xdr:colOff>421640</xdr:colOff>
      <xdr:row>39</xdr:row>
      <xdr:rowOff>190500</xdr:rowOff>
    </xdr:to>
    <xdr:sp macro="" textlink="">
      <xdr:nvSpPr>
        <xdr:cNvPr id="2" name="テキスト ボックス 1"/>
        <xdr:cNvSpPr txBox="1"/>
      </xdr:nvSpPr>
      <xdr:spPr>
        <a:xfrm>
          <a:off x="5603240" y="11696700"/>
          <a:ext cx="5687060" cy="2603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800"/>
            <a:t>（利用者の自立支援、社会参加・</a:t>
          </a:r>
          <a:r>
            <a:rPr kumimoji="1" lang="ja-JP" altLang="en-US" sz="800" baseline="0"/>
            <a:t>コミュニケーション</a:t>
          </a:r>
          <a:r>
            <a:rPr kumimoji="1" lang="ja-JP" altLang="en-US" sz="800"/>
            <a:t>機会の増加に向けたケアの実施、根拠に基づいた支援の実施等）</a:t>
          </a:r>
        </a:p>
      </xdr:txBody>
    </xdr:sp>
    <xdr:clientData/>
  </xdr:twoCellAnchor>
  <xdr:twoCellAnchor>
    <xdr:from xmlns:xdr="http://schemas.openxmlformats.org/drawingml/2006/spreadsheetDrawing">
      <xdr:col>0</xdr:col>
      <xdr:colOff>219075</xdr:colOff>
      <xdr:row>80</xdr:row>
      <xdr:rowOff>9525</xdr:rowOff>
    </xdr:from>
    <xdr:to xmlns:xdr="http://schemas.openxmlformats.org/drawingml/2006/spreadsheetDrawing">
      <xdr:col>7</xdr:col>
      <xdr:colOff>81915</xdr:colOff>
      <xdr:row>85</xdr:row>
      <xdr:rowOff>80010</xdr:rowOff>
    </xdr:to>
    <xdr:sp macro="" textlink="">
      <xdr:nvSpPr>
        <xdr:cNvPr id="3" name="テキスト ボックス 2"/>
        <xdr:cNvSpPr txBox="1"/>
      </xdr:nvSpPr>
      <xdr:spPr>
        <a:xfrm>
          <a:off x="219075" y="24728170"/>
          <a:ext cx="5493385" cy="9772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※1</a:t>
          </a:r>
          <a:r>
            <a:rPr kumimoji="1" lang="ja-JP" altLang="en-US" sz="1100"/>
            <a:t>　入眠起床支援、利用者とのコミュニケーション、訴えの把握、日常生活の支援</a:t>
          </a:r>
          <a:endParaRPr kumimoji="1" lang="en-US" altLang="ja-JP" sz="1100"/>
        </a:p>
        <a:p>
          <a:r>
            <a:rPr kumimoji="1" lang="en-US" altLang="ja-JP" sz="1100"/>
            <a:t>※2</a:t>
          </a:r>
          <a:r>
            <a:rPr kumimoji="1" lang="ja-JP" altLang="en-US" sz="1100"/>
            <a:t>　徘徊、不潔行為、昼夜逆転等に対する対応等</a:t>
          </a:r>
          <a:endParaRPr kumimoji="1" lang="en-US" altLang="ja-JP" sz="1100"/>
        </a:p>
        <a:p>
          <a:r>
            <a:rPr kumimoji="1" lang="en-US" altLang="ja-JP" sz="1100"/>
            <a:t>※3</a:t>
          </a:r>
          <a:r>
            <a:rPr kumimoji="1" lang="ja-JP" altLang="en-US" sz="1100"/>
            <a:t>　利用者に関する記録等の作成、勤務票等の作成、申し送り、文書検索等</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21</xdr:row>
          <xdr:rowOff>381635</xdr:rowOff>
        </xdr:from>
        <xdr:to xmlns:xdr="http://schemas.openxmlformats.org/drawingml/2006/spreadsheetDrawing">
          <xdr:col>1</xdr:col>
          <xdr:colOff>133985</xdr:colOff>
          <xdr:row>23</xdr:row>
          <xdr:rowOff>8890</xdr:rowOff>
        </xdr:to>
        <xdr:sp textlink="">
          <xdr:nvSpPr>
            <xdr:cNvPr id="86039" name="チェック 23" hidden="1">
              <a:extLst>
                <a:ext uri="{63B3BB69-23CF-44E3-9099-C40C66FF867C}">
                  <a14:compatExt spid="_x0000_s86039"/>
                </a:ext>
              </a:extLst>
            </xdr:cNvPr>
            <xdr:cNvSpPr>
              <a:spLocks noRot="1" noChangeShapeType="1"/>
            </xdr:cNvSpPr>
          </xdr:nvSpPr>
          <xdr:spPr>
            <a:xfrm>
              <a:off x="95250" y="7627620"/>
              <a:ext cx="269875" cy="4083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828675</xdr:colOff>
          <xdr:row>28</xdr:row>
          <xdr:rowOff>9525</xdr:rowOff>
        </xdr:from>
        <xdr:to xmlns:xdr="http://schemas.openxmlformats.org/drawingml/2006/spreadsheetDrawing">
          <xdr:col>5</xdr:col>
          <xdr:colOff>9525</xdr:colOff>
          <xdr:row>29</xdr:row>
          <xdr:rowOff>47625</xdr:rowOff>
        </xdr:to>
        <xdr:sp textlink="">
          <xdr:nvSpPr>
            <xdr:cNvPr id="86042" name="チェック 26" hidden="1">
              <a:extLst>
                <a:ext uri="{63B3BB69-23CF-44E3-9099-C40C66FF867C}">
                  <a14:compatExt spid="_x0000_s86042"/>
                </a:ext>
              </a:extLst>
            </xdr:cNvPr>
            <xdr:cNvSpPr>
              <a:spLocks noRot="1" noChangeShapeType="1"/>
            </xdr:cNvSpPr>
          </xdr:nvSpPr>
          <xdr:spPr>
            <a:xfrm>
              <a:off x="4805680" y="8880475"/>
              <a:ext cx="166370"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7</xdr:col>
          <xdr:colOff>488315</xdr:colOff>
          <xdr:row>27</xdr:row>
          <xdr:rowOff>161290</xdr:rowOff>
        </xdr:from>
        <xdr:to xmlns:xdr="http://schemas.openxmlformats.org/drawingml/2006/spreadsheetDrawing">
          <xdr:col>8</xdr:col>
          <xdr:colOff>199390</xdr:colOff>
          <xdr:row>29</xdr:row>
          <xdr:rowOff>16510</xdr:rowOff>
        </xdr:to>
        <xdr:sp textlink="">
          <xdr:nvSpPr>
            <xdr:cNvPr id="86043" name="チェック 27" hidden="1">
              <a:extLst>
                <a:ext uri="{63B3BB69-23CF-44E3-9099-C40C66FF867C}">
                  <a14:compatExt spid="_x0000_s86043"/>
                </a:ext>
              </a:extLst>
            </xdr:cNvPr>
            <xdr:cNvSpPr>
              <a:spLocks noRot="1" noChangeShapeType="1"/>
            </xdr:cNvSpPr>
          </xdr:nvSpPr>
          <xdr:spPr>
            <a:xfrm>
              <a:off x="6118860" y="8849360"/>
              <a:ext cx="199390"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85725</xdr:colOff>
          <xdr:row>39</xdr:row>
          <xdr:rowOff>86360</xdr:rowOff>
        </xdr:from>
        <xdr:to xmlns:xdr="http://schemas.openxmlformats.org/drawingml/2006/spreadsheetDrawing">
          <xdr:col>9</xdr:col>
          <xdr:colOff>485775</xdr:colOff>
          <xdr:row>40</xdr:row>
          <xdr:rowOff>95250</xdr:rowOff>
        </xdr:to>
        <xdr:sp textlink="">
          <xdr:nvSpPr>
            <xdr:cNvPr id="86047" name="チェック 31" hidden="1">
              <a:extLst>
                <a:ext uri="{63B3BB69-23CF-44E3-9099-C40C66FF867C}">
                  <a14:compatExt spid="_x0000_s86047"/>
                </a:ext>
              </a:extLst>
            </xdr:cNvPr>
            <xdr:cNvSpPr>
              <a:spLocks noRot="1" noChangeShapeType="1"/>
            </xdr:cNvSpPr>
          </xdr:nvSpPr>
          <xdr:spPr>
            <a:xfrm>
              <a:off x="5416550" y="11852910"/>
              <a:ext cx="2053590" cy="2641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85725</xdr:colOff>
          <xdr:row>40</xdr:row>
          <xdr:rowOff>57150</xdr:rowOff>
        </xdr:from>
        <xdr:to xmlns:xdr="http://schemas.openxmlformats.org/drawingml/2006/spreadsheetDrawing">
          <xdr:col>8</xdr:col>
          <xdr:colOff>666750</xdr:colOff>
          <xdr:row>41</xdr:row>
          <xdr:rowOff>38100</xdr:rowOff>
        </xdr:to>
        <xdr:sp textlink="">
          <xdr:nvSpPr>
            <xdr:cNvPr id="86049" name="チェック 33" hidden="1">
              <a:extLst>
                <a:ext uri="{63B3BB69-23CF-44E3-9099-C40C66FF867C}">
                  <a14:compatExt spid="_x0000_s86049"/>
                </a:ext>
              </a:extLst>
            </xdr:cNvPr>
            <xdr:cNvSpPr>
              <a:spLocks noRot="1" noChangeShapeType="1"/>
            </xdr:cNvSpPr>
          </xdr:nvSpPr>
          <xdr:spPr>
            <a:xfrm>
              <a:off x="5416550" y="12078970"/>
              <a:ext cx="1369060" cy="236220"/>
            </a:xfrm>
            <a:prstGeom prst="rec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245110</xdr:colOff>
      <xdr:row>24</xdr:row>
      <xdr:rowOff>81915</xdr:rowOff>
    </xdr:from>
    <xdr:to xmlns:xdr="http://schemas.openxmlformats.org/drawingml/2006/spreadsheetDrawing">
      <xdr:col>17</xdr:col>
      <xdr:colOff>135890</xdr:colOff>
      <xdr:row>29</xdr:row>
      <xdr:rowOff>572135</xdr:rowOff>
    </xdr:to>
    <xdr:sp macro="" textlink="">
      <xdr:nvSpPr>
        <xdr:cNvPr id="2" name="テキスト ボックス 1"/>
        <xdr:cNvSpPr txBox="1"/>
      </xdr:nvSpPr>
      <xdr:spPr>
        <a:xfrm>
          <a:off x="245110" y="7486015"/>
          <a:ext cx="7789545" cy="18281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tx1"/>
              </a:solidFill>
            </a:rPr>
            <a:t>機器の導入経費（購入費用及び初期設定費用）と認められない経費は対象外とする。</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a:t>
          </a:r>
          <a:r>
            <a:rPr kumimoji="1" lang="ja-JP" altLang="en-US" sz="1200">
              <a:solidFill>
                <a:schemeClr val="tx1"/>
              </a:solidFill>
            </a:rPr>
            <a:t>対象外となる経費の例</a:t>
          </a:r>
          <a:r>
            <a:rPr kumimoji="1" lang="en-US" altLang="ja-JP" sz="1200">
              <a:solidFill>
                <a:schemeClr val="tx1"/>
              </a:solidFill>
            </a:rPr>
            <a:t>】</a:t>
          </a:r>
        </a:p>
        <a:p>
          <a:r>
            <a:rPr kumimoji="1" lang="ja-JP" altLang="en-US" sz="1200">
              <a:solidFill>
                <a:schemeClr val="tx1"/>
              </a:solidFill>
            </a:rPr>
            <a:t>　・</a:t>
          </a:r>
          <a:r>
            <a:rPr kumimoji="1" lang="en-US" altLang="ja-JP" sz="1200">
              <a:solidFill>
                <a:schemeClr val="tx1"/>
              </a:solidFill>
            </a:rPr>
            <a:t>Wi-Fi</a:t>
          </a:r>
          <a:r>
            <a:rPr kumimoji="1" lang="ja-JP" altLang="en-US" sz="1200">
              <a:solidFill>
                <a:schemeClr val="tx1"/>
              </a:solidFill>
            </a:rPr>
            <a:t>工事等通信環境整備に要する経費</a:t>
          </a:r>
          <a:endParaRPr kumimoji="1" lang="en-US" altLang="ja-JP" sz="1200">
            <a:solidFill>
              <a:schemeClr val="tx1"/>
            </a:solidFill>
          </a:endParaRPr>
        </a:p>
        <a:p>
          <a:r>
            <a:rPr kumimoji="1" lang="ja-JP" altLang="en-US" sz="1200">
              <a:solidFill>
                <a:schemeClr val="tx1"/>
              </a:solidFill>
            </a:rPr>
            <a:t>　・機器の配送料</a:t>
          </a:r>
          <a:endParaRPr kumimoji="1" lang="en-US" altLang="ja-JP" sz="1200">
            <a:solidFill>
              <a:schemeClr val="tx1"/>
            </a:solidFill>
          </a:endParaRPr>
        </a:p>
        <a:p>
          <a:r>
            <a:rPr kumimoji="1" lang="ja-JP" altLang="en-US" sz="1200">
              <a:solidFill>
                <a:schemeClr val="tx1"/>
              </a:solidFill>
            </a:rPr>
            <a:t>　・</a:t>
          </a:r>
          <a:r>
            <a:rPr kumimoji="1" lang="en-US" altLang="ja-JP" sz="1200">
              <a:solidFill>
                <a:schemeClr val="tx1"/>
              </a:solidFill>
            </a:rPr>
            <a:t>PC</a:t>
          </a:r>
          <a:r>
            <a:rPr kumimoji="1" lang="ja-JP" altLang="en-US" sz="1200">
              <a:solidFill>
                <a:schemeClr val="tx1"/>
              </a:solidFill>
            </a:rPr>
            <a:t>、タブレット及びその付属品</a:t>
          </a:r>
          <a:endParaRPr kumimoji="1" lang="en-US" altLang="ja-JP" sz="1200">
            <a:solidFill>
              <a:schemeClr val="tx1"/>
            </a:solidFill>
          </a:endParaRPr>
        </a:p>
        <a:p>
          <a:r>
            <a:rPr kumimoji="1" lang="ja-JP" altLang="en-US" sz="1200">
              <a:solidFill>
                <a:schemeClr val="tx1"/>
              </a:solidFill>
            </a:rPr>
            <a:t>　・工事費（設置費は可能）</a:t>
          </a:r>
          <a:endParaRPr kumimoji="1" lang="en-US" altLang="ja-JP" sz="1200">
            <a:solidFill>
              <a:schemeClr val="tx1"/>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10160</xdr:colOff>
          <xdr:row>12</xdr:row>
          <xdr:rowOff>48260</xdr:rowOff>
        </xdr:from>
        <xdr:to xmlns:xdr="http://schemas.openxmlformats.org/drawingml/2006/spreadsheetDrawing">
          <xdr:col>2</xdr:col>
          <xdr:colOff>1057275</xdr:colOff>
          <xdr:row>12</xdr:row>
          <xdr:rowOff>306070</xdr:rowOff>
        </xdr:to>
        <xdr:sp textlink="">
          <xdr:nvSpPr>
            <xdr:cNvPr id="88065" name="チェック 1" hidden="1">
              <a:extLst>
                <a:ext uri="{63B3BB69-23CF-44E3-9099-C40C66FF867C}">
                  <a14:compatExt spid="_x0000_s88065"/>
                </a:ext>
              </a:extLst>
            </xdr:cNvPr>
            <xdr:cNvSpPr>
              <a:spLocks noRot="1" noChangeShapeType="1"/>
            </xdr:cNvSpPr>
          </xdr:nvSpPr>
          <xdr:spPr>
            <a:xfrm>
              <a:off x="3173095" y="8439785"/>
              <a:ext cx="104711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859155</xdr:colOff>
          <xdr:row>12</xdr:row>
          <xdr:rowOff>38735</xdr:rowOff>
        </xdr:from>
        <xdr:to xmlns:xdr="http://schemas.openxmlformats.org/drawingml/2006/spreadsheetDrawing">
          <xdr:col>2</xdr:col>
          <xdr:colOff>1894840</xdr:colOff>
          <xdr:row>12</xdr:row>
          <xdr:rowOff>306070</xdr:rowOff>
        </xdr:to>
        <xdr:sp textlink="">
          <xdr:nvSpPr>
            <xdr:cNvPr id="88066" name="チェック 2" hidden="1">
              <a:extLst>
                <a:ext uri="{63B3BB69-23CF-44E3-9099-C40C66FF867C}">
                  <a14:compatExt spid="_x0000_s88066"/>
                </a:ext>
              </a:extLst>
            </xdr:cNvPr>
            <xdr:cNvSpPr>
              <a:spLocks noRot="1" noChangeShapeType="1"/>
            </xdr:cNvSpPr>
          </xdr:nvSpPr>
          <xdr:spPr>
            <a:xfrm>
              <a:off x="4022090" y="8430260"/>
              <a:ext cx="1035685" cy="2673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1637665</xdr:colOff>
          <xdr:row>12</xdr:row>
          <xdr:rowOff>48260</xdr:rowOff>
        </xdr:from>
        <xdr:to xmlns:xdr="http://schemas.openxmlformats.org/drawingml/2006/spreadsheetDrawing">
          <xdr:col>2</xdr:col>
          <xdr:colOff>2677795</xdr:colOff>
          <xdr:row>12</xdr:row>
          <xdr:rowOff>306070</xdr:rowOff>
        </xdr:to>
        <xdr:sp textlink="">
          <xdr:nvSpPr>
            <xdr:cNvPr id="88067" name="チェック 3" hidden="1">
              <a:extLst>
                <a:ext uri="{63B3BB69-23CF-44E3-9099-C40C66FF867C}">
                  <a14:compatExt spid="_x0000_s88067"/>
                </a:ext>
              </a:extLst>
            </xdr:cNvPr>
            <xdr:cNvSpPr>
              <a:spLocks noRot="1" noChangeShapeType="1"/>
            </xdr:cNvSpPr>
          </xdr:nvSpPr>
          <xdr:spPr>
            <a:xfrm>
              <a:off x="4800600" y="8439785"/>
              <a:ext cx="104013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2458720</xdr:colOff>
          <xdr:row>12</xdr:row>
          <xdr:rowOff>38735</xdr:rowOff>
        </xdr:from>
        <xdr:to xmlns:xdr="http://schemas.openxmlformats.org/drawingml/2006/spreadsheetDrawing">
          <xdr:col>3</xdr:col>
          <xdr:colOff>19050</xdr:colOff>
          <xdr:row>12</xdr:row>
          <xdr:rowOff>306070</xdr:rowOff>
        </xdr:to>
        <xdr:sp textlink="">
          <xdr:nvSpPr>
            <xdr:cNvPr id="88068" name="チェック 4" hidden="1">
              <a:extLst>
                <a:ext uri="{63B3BB69-23CF-44E3-9099-C40C66FF867C}">
                  <a14:compatExt spid="_x0000_s88068"/>
                </a:ext>
              </a:extLst>
            </xdr:cNvPr>
            <xdr:cNvSpPr>
              <a:spLocks noRot="1" noChangeShapeType="1"/>
            </xdr:cNvSpPr>
          </xdr:nvSpPr>
          <xdr:spPr>
            <a:xfrm>
              <a:off x="5621655" y="8430260"/>
              <a:ext cx="1117600" cy="2673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17145</xdr:colOff>
          <xdr:row>12</xdr:row>
          <xdr:rowOff>351790</xdr:rowOff>
        </xdr:from>
        <xdr:to xmlns:xdr="http://schemas.openxmlformats.org/drawingml/2006/spreadsheetDrawing">
          <xdr:col>2</xdr:col>
          <xdr:colOff>1029335</xdr:colOff>
          <xdr:row>13</xdr:row>
          <xdr:rowOff>2540</xdr:rowOff>
        </xdr:to>
        <xdr:sp textlink="">
          <xdr:nvSpPr>
            <xdr:cNvPr id="88069" name="チェック 5" hidden="1">
              <a:extLst>
                <a:ext uri="{63B3BB69-23CF-44E3-9099-C40C66FF867C}">
                  <a14:compatExt spid="_x0000_s88069"/>
                </a:ext>
              </a:extLst>
            </xdr:cNvPr>
            <xdr:cNvSpPr>
              <a:spLocks noRot="1" noChangeShapeType="1"/>
            </xdr:cNvSpPr>
          </xdr:nvSpPr>
          <xdr:spPr>
            <a:xfrm>
              <a:off x="3180080" y="8743315"/>
              <a:ext cx="1012190" cy="2698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10160</xdr:colOff>
          <xdr:row>13</xdr:row>
          <xdr:rowOff>48260</xdr:rowOff>
        </xdr:from>
        <xdr:to xmlns:xdr="http://schemas.openxmlformats.org/drawingml/2006/spreadsheetDrawing">
          <xdr:col>2</xdr:col>
          <xdr:colOff>1057275</xdr:colOff>
          <xdr:row>13</xdr:row>
          <xdr:rowOff>306070</xdr:rowOff>
        </xdr:to>
        <xdr:sp textlink="">
          <xdr:nvSpPr>
            <xdr:cNvPr id="88070" name="チェック 6" hidden="1">
              <a:extLst>
                <a:ext uri="{63B3BB69-23CF-44E3-9099-C40C66FF867C}">
                  <a14:compatExt spid="_x0000_s88070"/>
                </a:ext>
              </a:extLst>
            </xdr:cNvPr>
            <xdr:cNvSpPr>
              <a:spLocks noRot="1" noChangeShapeType="1"/>
            </xdr:cNvSpPr>
          </xdr:nvSpPr>
          <xdr:spPr>
            <a:xfrm>
              <a:off x="3173095" y="9058910"/>
              <a:ext cx="104711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866140</xdr:colOff>
          <xdr:row>13</xdr:row>
          <xdr:rowOff>48260</xdr:rowOff>
        </xdr:from>
        <xdr:to xmlns:xdr="http://schemas.openxmlformats.org/drawingml/2006/spreadsheetDrawing">
          <xdr:col>2</xdr:col>
          <xdr:colOff>1905635</xdr:colOff>
          <xdr:row>13</xdr:row>
          <xdr:rowOff>313055</xdr:rowOff>
        </xdr:to>
        <xdr:sp textlink="">
          <xdr:nvSpPr>
            <xdr:cNvPr id="88071" name="チェック 7" hidden="1">
              <a:extLst>
                <a:ext uri="{63B3BB69-23CF-44E3-9099-C40C66FF867C}">
                  <a14:compatExt spid="_x0000_s88071"/>
                </a:ext>
              </a:extLst>
            </xdr:cNvPr>
            <xdr:cNvSpPr>
              <a:spLocks noRot="1" noChangeShapeType="1"/>
            </xdr:cNvSpPr>
          </xdr:nvSpPr>
          <xdr:spPr>
            <a:xfrm>
              <a:off x="4029075" y="9058910"/>
              <a:ext cx="1039495" cy="2647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1648460</xdr:colOff>
          <xdr:row>13</xdr:row>
          <xdr:rowOff>48260</xdr:rowOff>
        </xdr:from>
        <xdr:to xmlns:xdr="http://schemas.openxmlformats.org/drawingml/2006/spreadsheetDrawing">
          <xdr:col>2</xdr:col>
          <xdr:colOff>2684780</xdr:colOff>
          <xdr:row>13</xdr:row>
          <xdr:rowOff>306070</xdr:rowOff>
        </xdr:to>
        <xdr:sp textlink="">
          <xdr:nvSpPr>
            <xdr:cNvPr id="88072" name="チェック 8" hidden="1">
              <a:extLst>
                <a:ext uri="{63B3BB69-23CF-44E3-9099-C40C66FF867C}">
                  <a14:compatExt spid="_x0000_s88072"/>
                </a:ext>
              </a:extLst>
            </xdr:cNvPr>
            <xdr:cNvSpPr>
              <a:spLocks noRot="1" noChangeShapeType="1"/>
            </xdr:cNvSpPr>
          </xdr:nvSpPr>
          <xdr:spPr>
            <a:xfrm>
              <a:off x="4811395" y="9058910"/>
              <a:ext cx="103632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2475865</xdr:colOff>
          <xdr:row>13</xdr:row>
          <xdr:rowOff>48260</xdr:rowOff>
        </xdr:from>
        <xdr:to xmlns:xdr="http://schemas.openxmlformats.org/drawingml/2006/spreadsheetDrawing">
          <xdr:col>3</xdr:col>
          <xdr:colOff>38100</xdr:colOff>
          <xdr:row>13</xdr:row>
          <xdr:rowOff>306070</xdr:rowOff>
        </xdr:to>
        <xdr:sp textlink="">
          <xdr:nvSpPr>
            <xdr:cNvPr id="88073" name="チェック 9" hidden="1">
              <a:extLst>
                <a:ext uri="{63B3BB69-23CF-44E3-9099-C40C66FF867C}">
                  <a14:compatExt spid="_x0000_s88073"/>
                </a:ext>
              </a:extLst>
            </xdr:cNvPr>
            <xdr:cNvSpPr>
              <a:spLocks noRot="1" noChangeShapeType="1"/>
            </xdr:cNvSpPr>
          </xdr:nvSpPr>
          <xdr:spPr>
            <a:xfrm>
              <a:off x="5638800" y="9058910"/>
              <a:ext cx="111950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17145</xdr:colOff>
          <xdr:row>13</xdr:row>
          <xdr:rowOff>332740</xdr:rowOff>
        </xdr:from>
        <xdr:to xmlns:xdr="http://schemas.openxmlformats.org/drawingml/2006/spreadsheetDrawing">
          <xdr:col>2</xdr:col>
          <xdr:colOff>1029335</xdr:colOff>
          <xdr:row>13</xdr:row>
          <xdr:rowOff>589915</xdr:rowOff>
        </xdr:to>
        <xdr:sp textlink="">
          <xdr:nvSpPr>
            <xdr:cNvPr id="88074" name="チェック 10" hidden="1">
              <a:extLst>
                <a:ext uri="{63B3BB69-23CF-44E3-9099-C40C66FF867C}">
                  <a14:compatExt spid="_x0000_s88074"/>
                </a:ext>
              </a:extLst>
            </xdr:cNvPr>
            <xdr:cNvSpPr>
              <a:spLocks noRot="1" noChangeShapeType="1"/>
            </xdr:cNvSpPr>
          </xdr:nvSpPr>
          <xdr:spPr>
            <a:xfrm>
              <a:off x="3180080" y="9343390"/>
              <a:ext cx="1012190"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859155</xdr:colOff>
          <xdr:row>12</xdr:row>
          <xdr:rowOff>342265</xdr:rowOff>
        </xdr:from>
        <xdr:to xmlns:xdr="http://schemas.openxmlformats.org/drawingml/2006/spreadsheetDrawing">
          <xdr:col>2</xdr:col>
          <xdr:colOff>1867535</xdr:colOff>
          <xdr:row>12</xdr:row>
          <xdr:rowOff>599440</xdr:rowOff>
        </xdr:to>
        <xdr:sp textlink="">
          <xdr:nvSpPr>
            <xdr:cNvPr id="88075" name="チェック 11" hidden="1">
              <a:extLst>
                <a:ext uri="{63B3BB69-23CF-44E3-9099-C40C66FF867C}">
                  <a14:compatExt spid="_x0000_s88075"/>
                </a:ext>
              </a:extLst>
            </xdr:cNvPr>
            <xdr:cNvSpPr>
              <a:spLocks noRot="1" noChangeShapeType="1"/>
            </xdr:cNvSpPr>
          </xdr:nvSpPr>
          <xdr:spPr>
            <a:xfrm>
              <a:off x="4022090" y="8733790"/>
              <a:ext cx="1008380"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1915795</xdr:colOff>
          <xdr:row>12</xdr:row>
          <xdr:rowOff>342265</xdr:rowOff>
        </xdr:from>
        <xdr:to xmlns:xdr="http://schemas.openxmlformats.org/drawingml/2006/spreadsheetDrawing">
          <xdr:col>2</xdr:col>
          <xdr:colOff>2924175</xdr:colOff>
          <xdr:row>12</xdr:row>
          <xdr:rowOff>599440</xdr:rowOff>
        </xdr:to>
        <xdr:sp textlink="">
          <xdr:nvSpPr>
            <xdr:cNvPr id="88076" name="チェック 12" hidden="1">
              <a:extLst>
                <a:ext uri="{63B3BB69-23CF-44E3-9099-C40C66FF867C}">
                  <a14:compatExt spid="_x0000_s88076"/>
                </a:ext>
              </a:extLst>
            </xdr:cNvPr>
            <xdr:cNvSpPr>
              <a:spLocks noRot="1" noChangeShapeType="1"/>
            </xdr:cNvSpPr>
          </xdr:nvSpPr>
          <xdr:spPr>
            <a:xfrm>
              <a:off x="5078730" y="8733790"/>
              <a:ext cx="1008380"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866140</xdr:colOff>
          <xdr:row>13</xdr:row>
          <xdr:rowOff>332740</xdr:rowOff>
        </xdr:from>
        <xdr:to xmlns:xdr="http://schemas.openxmlformats.org/drawingml/2006/spreadsheetDrawing">
          <xdr:col>2</xdr:col>
          <xdr:colOff>1877695</xdr:colOff>
          <xdr:row>13</xdr:row>
          <xdr:rowOff>589915</xdr:rowOff>
        </xdr:to>
        <xdr:sp textlink="">
          <xdr:nvSpPr>
            <xdr:cNvPr id="88077" name="チェック 13" hidden="1">
              <a:extLst>
                <a:ext uri="{63B3BB69-23CF-44E3-9099-C40C66FF867C}">
                  <a14:compatExt spid="_x0000_s88077"/>
                </a:ext>
              </a:extLst>
            </xdr:cNvPr>
            <xdr:cNvSpPr>
              <a:spLocks noRot="1" noChangeShapeType="1"/>
            </xdr:cNvSpPr>
          </xdr:nvSpPr>
          <xdr:spPr>
            <a:xfrm>
              <a:off x="4029075" y="9343390"/>
              <a:ext cx="101155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1943735</xdr:colOff>
          <xdr:row>13</xdr:row>
          <xdr:rowOff>342265</xdr:rowOff>
        </xdr:from>
        <xdr:to xmlns:xdr="http://schemas.openxmlformats.org/drawingml/2006/spreadsheetDrawing">
          <xdr:col>2</xdr:col>
          <xdr:colOff>2952115</xdr:colOff>
          <xdr:row>13</xdr:row>
          <xdr:rowOff>599440</xdr:rowOff>
        </xdr:to>
        <xdr:sp textlink="">
          <xdr:nvSpPr>
            <xdr:cNvPr id="88078" name="チェック 14" hidden="1">
              <a:extLst>
                <a:ext uri="{63B3BB69-23CF-44E3-9099-C40C66FF867C}">
                  <a14:compatExt spid="_x0000_s88078"/>
                </a:ext>
              </a:extLst>
            </xdr:cNvPr>
            <xdr:cNvSpPr>
              <a:spLocks noRot="1" noChangeShapeType="1"/>
            </xdr:cNvSpPr>
          </xdr:nvSpPr>
          <xdr:spPr>
            <a:xfrm>
              <a:off x="5106670" y="9352915"/>
              <a:ext cx="1008380" cy="257175"/>
            </a:xfrm>
            <a:prstGeom prst="rec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10160</xdr:colOff>
          <xdr:row>12</xdr:row>
          <xdr:rowOff>48260</xdr:rowOff>
        </xdr:from>
        <xdr:to xmlns:xdr="http://schemas.openxmlformats.org/drawingml/2006/spreadsheetDrawing">
          <xdr:col>2</xdr:col>
          <xdr:colOff>1059180</xdr:colOff>
          <xdr:row>12</xdr:row>
          <xdr:rowOff>306070</xdr:rowOff>
        </xdr:to>
        <xdr:sp textlink="">
          <xdr:nvSpPr>
            <xdr:cNvPr id="89089" name="チェック 1" hidden="1">
              <a:extLst>
                <a:ext uri="{63B3BB69-23CF-44E3-9099-C40C66FF867C}">
                  <a14:compatExt spid="_x0000_s89089"/>
                </a:ext>
              </a:extLst>
            </xdr:cNvPr>
            <xdr:cNvSpPr>
              <a:spLocks noRot="1" noChangeShapeType="1"/>
            </xdr:cNvSpPr>
          </xdr:nvSpPr>
          <xdr:spPr>
            <a:xfrm>
              <a:off x="3207385" y="8449310"/>
              <a:ext cx="104902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839470</xdr:colOff>
          <xdr:row>12</xdr:row>
          <xdr:rowOff>48260</xdr:rowOff>
        </xdr:from>
        <xdr:to xmlns:xdr="http://schemas.openxmlformats.org/drawingml/2006/spreadsheetDrawing">
          <xdr:col>2</xdr:col>
          <xdr:colOff>1884680</xdr:colOff>
          <xdr:row>12</xdr:row>
          <xdr:rowOff>313055</xdr:rowOff>
        </xdr:to>
        <xdr:sp textlink="">
          <xdr:nvSpPr>
            <xdr:cNvPr id="89090" name="チェック 2" hidden="1">
              <a:extLst>
                <a:ext uri="{63B3BB69-23CF-44E3-9099-C40C66FF867C}">
                  <a14:compatExt spid="_x0000_s89090"/>
                </a:ext>
              </a:extLst>
            </xdr:cNvPr>
            <xdr:cNvSpPr>
              <a:spLocks noRot="1" noChangeShapeType="1"/>
            </xdr:cNvSpPr>
          </xdr:nvSpPr>
          <xdr:spPr>
            <a:xfrm>
              <a:off x="4036695" y="8449310"/>
              <a:ext cx="1045210" cy="2647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1628140</xdr:colOff>
          <xdr:row>12</xdr:row>
          <xdr:rowOff>48260</xdr:rowOff>
        </xdr:from>
        <xdr:to xmlns:xdr="http://schemas.openxmlformats.org/drawingml/2006/spreadsheetDrawing">
          <xdr:col>2</xdr:col>
          <xdr:colOff>2666365</xdr:colOff>
          <xdr:row>12</xdr:row>
          <xdr:rowOff>306070</xdr:rowOff>
        </xdr:to>
        <xdr:sp textlink="">
          <xdr:nvSpPr>
            <xdr:cNvPr id="89091" name="チェック 3" hidden="1">
              <a:extLst>
                <a:ext uri="{63B3BB69-23CF-44E3-9099-C40C66FF867C}">
                  <a14:compatExt spid="_x0000_s89091"/>
                </a:ext>
              </a:extLst>
            </xdr:cNvPr>
            <xdr:cNvSpPr>
              <a:spLocks noRot="1" noChangeShapeType="1"/>
            </xdr:cNvSpPr>
          </xdr:nvSpPr>
          <xdr:spPr>
            <a:xfrm>
              <a:off x="4825365" y="8449310"/>
              <a:ext cx="103822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2323465</xdr:colOff>
          <xdr:row>12</xdr:row>
          <xdr:rowOff>48260</xdr:rowOff>
        </xdr:from>
        <xdr:to xmlns:xdr="http://schemas.openxmlformats.org/drawingml/2006/spreadsheetDrawing">
          <xdr:col>3</xdr:col>
          <xdr:colOff>0</xdr:colOff>
          <xdr:row>12</xdr:row>
          <xdr:rowOff>313055</xdr:rowOff>
        </xdr:to>
        <xdr:sp textlink="">
          <xdr:nvSpPr>
            <xdr:cNvPr id="89092" name="チェック 4" hidden="1">
              <a:extLst>
                <a:ext uri="{63B3BB69-23CF-44E3-9099-C40C66FF867C}">
                  <a14:compatExt spid="_x0000_s89092"/>
                </a:ext>
              </a:extLst>
            </xdr:cNvPr>
            <xdr:cNvSpPr>
              <a:spLocks noRot="1" noChangeShapeType="1"/>
            </xdr:cNvSpPr>
          </xdr:nvSpPr>
          <xdr:spPr>
            <a:xfrm>
              <a:off x="5520690" y="8449310"/>
              <a:ext cx="1182370" cy="2647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10160</xdr:colOff>
          <xdr:row>12</xdr:row>
          <xdr:rowOff>323215</xdr:rowOff>
        </xdr:from>
        <xdr:to xmlns:xdr="http://schemas.openxmlformats.org/drawingml/2006/spreadsheetDrawing">
          <xdr:col>2</xdr:col>
          <xdr:colOff>1017905</xdr:colOff>
          <xdr:row>12</xdr:row>
          <xdr:rowOff>580390</xdr:rowOff>
        </xdr:to>
        <xdr:sp textlink="">
          <xdr:nvSpPr>
            <xdr:cNvPr id="89093" name="チェック 5" hidden="1">
              <a:extLst>
                <a:ext uri="{63B3BB69-23CF-44E3-9099-C40C66FF867C}">
                  <a14:compatExt spid="_x0000_s89093"/>
                </a:ext>
              </a:extLst>
            </xdr:cNvPr>
            <xdr:cNvSpPr>
              <a:spLocks noRot="1" noChangeShapeType="1"/>
            </xdr:cNvSpPr>
          </xdr:nvSpPr>
          <xdr:spPr>
            <a:xfrm>
              <a:off x="3207385" y="8724265"/>
              <a:ext cx="100774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839470</xdr:colOff>
          <xdr:row>12</xdr:row>
          <xdr:rowOff>313055</xdr:rowOff>
        </xdr:from>
        <xdr:to xmlns:xdr="http://schemas.openxmlformats.org/drawingml/2006/spreadsheetDrawing">
          <xdr:col>2</xdr:col>
          <xdr:colOff>1847215</xdr:colOff>
          <xdr:row>12</xdr:row>
          <xdr:rowOff>570865</xdr:rowOff>
        </xdr:to>
        <xdr:sp textlink="">
          <xdr:nvSpPr>
            <xdr:cNvPr id="89094" name="チェック 6" hidden="1">
              <a:extLst>
                <a:ext uri="{63B3BB69-23CF-44E3-9099-C40C66FF867C}">
                  <a14:compatExt spid="_x0000_s89094"/>
                </a:ext>
              </a:extLst>
            </xdr:cNvPr>
            <xdr:cNvSpPr>
              <a:spLocks noRot="1" noChangeShapeType="1"/>
            </xdr:cNvSpPr>
          </xdr:nvSpPr>
          <xdr:spPr>
            <a:xfrm>
              <a:off x="4036695" y="8714105"/>
              <a:ext cx="1007745"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1830070</xdr:colOff>
          <xdr:row>12</xdr:row>
          <xdr:rowOff>313055</xdr:rowOff>
        </xdr:from>
        <xdr:to xmlns:xdr="http://schemas.openxmlformats.org/drawingml/2006/spreadsheetDrawing">
          <xdr:col>2</xdr:col>
          <xdr:colOff>2837815</xdr:colOff>
          <xdr:row>12</xdr:row>
          <xdr:rowOff>570865</xdr:rowOff>
        </xdr:to>
        <xdr:sp textlink="">
          <xdr:nvSpPr>
            <xdr:cNvPr id="89095" name="チェック 7" hidden="1">
              <a:extLst>
                <a:ext uri="{63B3BB69-23CF-44E3-9099-C40C66FF867C}">
                  <a14:compatExt spid="_x0000_s89095"/>
                </a:ext>
              </a:extLst>
            </xdr:cNvPr>
            <xdr:cNvSpPr>
              <a:spLocks noRot="1" noChangeShapeType="1"/>
            </xdr:cNvSpPr>
          </xdr:nvSpPr>
          <xdr:spPr>
            <a:xfrm>
              <a:off x="5027295" y="8714105"/>
              <a:ext cx="1007745" cy="257810"/>
            </a:xfrm>
            <a:prstGeom prst="rec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mlns:xdr="http://schemas.openxmlformats.org/drawingml/2006/spreadsheetDrawing">
      <xdr:col>1</xdr:col>
      <xdr:colOff>173355</xdr:colOff>
      <xdr:row>35</xdr:row>
      <xdr:rowOff>191135</xdr:rowOff>
    </xdr:from>
    <xdr:to xmlns:xdr="http://schemas.openxmlformats.org/drawingml/2006/spreadsheetDrawing">
      <xdr:col>6</xdr:col>
      <xdr:colOff>570230</xdr:colOff>
      <xdr:row>44</xdr:row>
      <xdr:rowOff>135890</xdr:rowOff>
    </xdr:to>
    <xdr:pic macro="">
      <xdr:nvPicPr>
        <xdr:cNvPr id="2" name="図 1"/>
        <xdr:cNvPicPr>
          <a:picLocks noChangeAspect="1" noChangeArrowheads="1"/>
        </xdr:cNvPicPr>
      </xdr:nvPicPr>
      <xdr:blipFill>
        <a:blip xmlns:r="http://schemas.openxmlformats.org/officeDocument/2006/relationships" r:embed="rId1"/>
        <a:stretch>
          <a:fillRect/>
        </a:stretch>
      </xdr:blipFill>
      <xdr:spPr>
        <a:xfrm>
          <a:off x="1244600" y="20306030"/>
          <a:ext cx="11376660" cy="3097530"/>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207645</xdr:colOff>
      <xdr:row>35</xdr:row>
      <xdr:rowOff>571500</xdr:rowOff>
    </xdr:from>
    <xdr:to xmlns:xdr="http://schemas.openxmlformats.org/drawingml/2006/spreadsheetDrawing">
      <xdr:col>4</xdr:col>
      <xdr:colOff>3777615</xdr:colOff>
      <xdr:row>45</xdr:row>
      <xdr:rowOff>219710</xdr:rowOff>
    </xdr:to>
    <xdr:pic macro="">
      <xdr:nvPicPr>
        <xdr:cNvPr id="2" name="図 1"/>
        <xdr:cNvPicPr>
          <a:picLocks noChangeAspect="1" noChangeArrowheads="1"/>
        </xdr:cNvPicPr>
      </xdr:nvPicPr>
      <xdr:blipFill>
        <a:blip xmlns:r="http://schemas.openxmlformats.org/officeDocument/2006/relationships" r:embed="rId1"/>
        <a:stretch>
          <a:fillRect/>
        </a:stretch>
      </xdr:blipFill>
      <xdr:spPr>
        <a:xfrm>
          <a:off x="207645" y="20964525"/>
          <a:ext cx="11369675" cy="309435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27</xdr:row>
          <xdr:rowOff>190500</xdr:rowOff>
        </xdr:from>
        <xdr:to xmlns:xdr="http://schemas.openxmlformats.org/drawingml/2006/spreadsheetDrawing">
          <xdr:col>2</xdr:col>
          <xdr:colOff>38735</xdr:colOff>
          <xdr:row>30</xdr:row>
          <xdr:rowOff>142875</xdr:rowOff>
        </xdr:to>
        <xdr:sp textlink="">
          <xdr:nvSpPr>
            <xdr:cNvPr id="93185" name="チェック 1" hidden="1">
              <a:extLst>
                <a:ext uri="{63B3BB69-23CF-44E3-9099-C40C66FF867C}">
                  <a14:compatExt spid="_x0000_s93185"/>
                </a:ext>
              </a:extLst>
            </xdr:cNvPr>
            <xdr:cNvSpPr>
              <a:spLocks noRot="1" noChangeShapeType="1"/>
            </xdr:cNvSpPr>
          </xdr:nvSpPr>
          <xdr:spPr>
            <a:xfrm>
              <a:off x="2002155" y="8211820"/>
              <a:ext cx="50800" cy="457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30</xdr:row>
          <xdr:rowOff>161290</xdr:rowOff>
        </xdr:from>
        <xdr:to xmlns:xdr="http://schemas.openxmlformats.org/drawingml/2006/spreadsheetDrawing">
          <xdr:col>2</xdr:col>
          <xdr:colOff>38735</xdr:colOff>
          <xdr:row>32</xdr:row>
          <xdr:rowOff>38100</xdr:rowOff>
        </xdr:to>
        <xdr:sp textlink="">
          <xdr:nvSpPr>
            <xdr:cNvPr id="93186" name="チェック 2" hidden="1">
              <a:extLst>
                <a:ext uri="{63B3BB69-23CF-44E3-9099-C40C66FF867C}">
                  <a14:compatExt spid="_x0000_s93186"/>
                </a:ext>
              </a:extLst>
            </xdr:cNvPr>
            <xdr:cNvSpPr>
              <a:spLocks noRot="1" noChangeShapeType="1"/>
            </xdr:cNvSpPr>
          </xdr:nvSpPr>
          <xdr:spPr>
            <a:xfrm>
              <a:off x="2002155" y="8687435"/>
              <a:ext cx="50800" cy="3530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29</xdr:row>
          <xdr:rowOff>106045</xdr:rowOff>
        </xdr:from>
        <xdr:to xmlns:xdr="http://schemas.openxmlformats.org/drawingml/2006/spreadsheetDrawing">
          <xdr:col>2</xdr:col>
          <xdr:colOff>38735</xdr:colOff>
          <xdr:row>31</xdr:row>
          <xdr:rowOff>66040</xdr:rowOff>
        </xdr:to>
        <xdr:sp textlink="">
          <xdr:nvSpPr>
            <xdr:cNvPr id="93187" name="チェック 3" hidden="1">
              <a:extLst>
                <a:ext uri="{63B3BB69-23CF-44E3-9099-C40C66FF867C}">
                  <a14:compatExt spid="_x0000_s93187"/>
                </a:ext>
              </a:extLst>
            </xdr:cNvPr>
            <xdr:cNvSpPr>
              <a:spLocks noRot="1" noChangeShapeType="1"/>
            </xdr:cNvSpPr>
          </xdr:nvSpPr>
          <xdr:spPr>
            <a:xfrm>
              <a:off x="2002155" y="8449310"/>
              <a:ext cx="50800" cy="3810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33</xdr:row>
          <xdr:rowOff>115570</xdr:rowOff>
        </xdr:from>
        <xdr:to xmlns:xdr="http://schemas.openxmlformats.org/drawingml/2006/spreadsheetDrawing">
          <xdr:col>2</xdr:col>
          <xdr:colOff>38735</xdr:colOff>
          <xdr:row>35</xdr:row>
          <xdr:rowOff>55245</xdr:rowOff>
        </xdr:to>
        <xdr:sp textlink="">
          <xdr:nvSpPr>
            <xdr:cNvPr id="93188" name="チェック 4" hidden="1">
              <a:extLst>
                <a:ext uri="{63B3BB69-23CF-44E3-9099-C40C66FF867C}">
                  <a14:compatExt spid="_x0000_s93188"/>
                </a:ext>
              </a:extLst>
            </xdr:cNvPr>
            <xdr:cNvSpPr>
              <a:spLocks noRot="1" noChangeShapeType="1"/>
            </xdr:cNvSpPr>
          </xdr:nvSpPr>
          <xdr:spPr>
            <a:xfrm>
              <a:off x="2002155" y="9356090"/>
              <a:ext cx="50800" cy="3054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43</xdr:row>
          <xdr:rowOff>0</xdr:rowOff>
        </xdr:from>
        <xdr:to xmlns:xdr="http://schemas.openxmlformats.org/drawingml/2006/spreadsheetDrawing">
          <xdr:col>2</xdr:col>
          <xdr:colOff>38735</xdr:colOff>
          <xdr:row>44</xdr:row>
          <xdr:rowOff>9525</xdr:rowOff>
        </xdr:to>
        <xdr:sp textlink="">
          <xdr:nvSpPr>
            <xdr:cNvPr id="93189" name="チェック 5" hidden="1">
              <a:extLst>
                <a:ext uri="{63B3BB69-23CF-44E3-9099-C40C66FF867C}">
                  <a14:compatExt spid="_x0000_s93189"/>
                </a:ext>
              </a:extLst>
            </xdr:cNvPr>
            <xdr:cNvSpPr>
              <a:spLocks noRot="1" noChangeShapeType="1"/>
            </xdr:cNvSpPr>
          </xdr:nvSpPr>
          <xdr:spPr>
            <a:xfrm>
              <a:off x="2002155" y="12115165"/>
              <a:ext cx="50800" cy="2476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742950</xdr:colOff>
          <xdr:row>29</xdr:row>
          <xdr:rowOff>154305</xdr:rowOff>
        </xdr:from>
        <xdr:to xmlns:xdr="http://schemas.openxmlformats.org/drawingml/2006/spreadsheetDrawing">
          <xdr:col>4</xdr:col>
          <xdr:colOff>0</xdr:colOff>
          <xdr:row>31</xdr:row>
          <xdr:rowOff>9525</xdr:rowOff>
        </xdr:to>
        <xdr:sp textlink="">
          <xdr:nvSpPr>
            <xdr:cNvPr id="93190" name="チェック 6" hidden="1">
              <a:extLst>
                <a:ext uri="{63B3BB69-23CF-44E3-9099-C40C66FF867C}">
                  <a14:compatExt spid="_x0000_s93190"/>
                </a:ext>
              </a:extLst>
            </xdr:cNvPr>
            <xdr:cNvSpPr>
              <a:spLocks noRot="1" noChangeShapeType="1"/>
            </xdr:cNvSpPr>
          </xdr:nvSpPr>
          <xdr:spPr>
            <a:xfrm>
              <a:off x="3854450" y="8497570"/>
              <a:ext cx="259715" cy="2762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742950</xdr:colOff>
          <xdr:row>27</xdr:row>
          <xdr:rowOff>227965</xdr:rowOff>
        </xdr:from>
        <xdr:to xmlns:xdr="http://schemas.openxmlformats.org/drawingml/2006/spreadsheetDrawing">
          <xdr:col>4</xdr:col>
          <xdr:colOff>0</xdr:colOff>
          <xdr:row>30</xdr:row>
          <xdr:rowOff>85725</xdr:rowOff>
        </xdr:to>
        <xdr:sp textlink="">
          <xdr:nvSpPr>
            <xdr:cNvPr id="93191" name="チェック 7" hidden="1">
              <a:extLst>
                <a:ext uri="{63B3BB69-23CF-44E3-9099-C40C66FF867C}">
                  <a14:compatExt spid="_x0000_s93191"/>
                </a:ext>
              </a:extLst>
            </xdr:cNvPr>
            <xdr:cNvSpPr>
              <a:spLocks noRot="1" noChangeShapeType="1"/>
            </xdr:cNvSpPr>
          </xdr:nvSpPr>
          <xdr:spPr>
            <a:xfrm>
              <a:off x="3854450" y="8249285"/>
              <a:ext cx="259715" cy="362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37</xdr:row>
          <xdr:rowOff>208915</xdr:rowOff>
        </xdr:from>
        <xdr:to xmlns:xdr="http://schemas.openxmlformats.org/drawingml/2006/spreadsheetDrawing">
          <xdr:col>2</xdr:col>
          <xdr:colOff>38735</xdr:colOff>
          <xdr:row>38</xdr:row>
          <xdr:rowOff>228600</xdr:rowOff>
        </xdr:to>
        <xdr:sp textlink="">
          <xdr:nvSpPr>
            <xdr:cNvPr id="93192" name="チェック 8" hidden="1">
              <a:extLst>
                <a:ext uri="{63B3BB69-23CF-44E3-9099-C40C66FF867C}">
                  <a14:compatExt spid="_x0000_s93192"/>
                </a:ext>
              </a:extLst>
            </xdr:cNvPr>
            <xdr:cNvSpPr>
              <a:spLocks noRot="1" noChangeShapeType="1"/>
            </xdr:cNvSpPr>
          </xdr:nvSpPr>
          <xdr:spPr>
            <a:xfrm>
              <a:off x="2002155" y="11062970"/>
              <a:ext cx="50800" cy="2578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44</xdr:row>
          <xdr:rowOff>200025</xdr:rowOff>
        </xdr:from>
        <xdr:to xmlns:xdr="http://schemas.openxmlformats.org/drawingml/2006/spreadsheetDrawing">
          <xdr:col>2</xdr:col>
          <xdr:colOff>38735</xdr:colOff>
          <xdr:row>46</xdr:row>
          <xdr:rowOff>47625</xdr:rowOff>
        </xdr:to>
        <xdr:sp textlink="">
          <xdr:nvSpPr>
            <xdr:cNvPr id="93193" name="チェック 9" hidden="1">
              <a:extLst>
                <a:ext uri="{63B3BB69-23CF-44E3-9099-C40C66FF867C}">
                  <a14:compatExt spid="_x0000_s93193"/>
                </a:ext>
              </a:extLst>
            </xdr:cNvPr>
            <xdr:cNvSpPr>
              <a:spLocks noRot="1" noChangeShapeType="1"/>
            </xdr:cNvSpPr>
          </xdr:nvSpPr>
          <xdr:spPr>
            <a:xfrm>
              <a:off x="2002155" y="12553315"/>
              <a:ext cx="508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41</xdr:row>
          <xdr:rowOff>134620</xdr:rowOff>
        </xdr:from>
        <xdr:to xmlns:xdr="http://schemas.openxmlformats.org/drawingml/2006/spreadsheetDrawing">
          <xdr:col>2</xdr:col>
          <xdr:colOff>38735</xdr:colOff>
          <xdr:row>43</xdr:row>
          <xdr:rowOff>38100</xdr:rowOff>
        </xdr:to>
        <xdr:sp textlink="">
          <xdr:nvSpPr>
            <xdr:cNvPr id="93194" name="チェック 10" hidden="1">
              <a:extLst>
                <a:ext uri="{63B3BB69-23CF-44E3-9099-C40C66FF867C}">
                  <a14:compatExt spid="_x0000_s93194"/>
                </a:ext>
              </a:extLst>
            </xdr:cNvPr>
            <xdr:cNvSpPr>
              <a:spLocks noRot="1" noChangeShapeType="1"/>
            </xdr:cNvSpPr>
          </xdr:nvSpPr>
          <xdr:spPr>
            <a:xfrm>
              <a:off x="2002155" y="11828780"/>
              <a:ext cx="50800" cy="3244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44</xdr:row>
          <xdr:rowOff>18415</xdr:rowOff>
        </xdr:from>
        <xdr:to xmlns:xdr="http://schemas.openxmlformats.org/drawingml/2006/spreadsheetDrawing">
          <xdr:col>2</xdr:col>
          <xdr:colOff>38735</xdr:colOff>
          <xdr:row>44</xdr:row>
          <xdr:rowOff>228600</xdr:rowOff>
        </xdr:to>
        <xdr:sp textlink="">
          <xdr:nvSpPr>
            <xdr:cNvPr id="93195" name="チェック 11" hidden="1">
              <a:extLst>
                <a:ext uri="{63B3BB69-23CF-44E3-9099-C40C66FF867C}">
                  <a14:compatExt spid="_x0000_s93195"/>
                </a:ext>
              </a:extLst>
            </xdr:cNvPr>
            <xdr:cNvSpPr>
              <a:spLocks noRot="1" noChangeShapeType="1"/>
            </xdr:cNvSpPr>
          </xdr:nvSpPr>
          <xdr:spPr>
            <a:xfrm>
              <a:off x="2002155" y="12371705"/>
              <a:ext cx="50800" cy="2101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35</xdr:row>
          <xdr:rowOff>962025</xdr:rowOff>
        </xdr:from>
        <xdr:to xmlns:xdr="http://schemas.openxmlformats.org/drawingml/2006/spreadsheetDrawing">
          <xdr:col>2</xdr:col>
          <xdr:colOff>38735</xdr:colOff>
          <xdr:row>37</xdr:row>
          <xdr:rowOff>47625</xdr:rowOff>
        </xdr:to>
        <xdr:sp textlink="">
          <xdr:nvSpPr>
            <xdr:cNvPr id="93196" name="チェック 12" hidden="1">
              <a:extLst>
                <a:ext uri="{63B3BB69-23CF-44E3-9099-C40C66FF867C}">
                  <a14:compatExt spid="_x0000_s93196"/>
                </a:ext>
              </a:extLst>
            </xdr:cNvPr>
            <xdr:cNvSpPr>
              <a:spLocks noRot="1" noChangeShapeType="1"/>
            </xdr:cNvSpPr>
          </xdr:nvSpPr>
          <xdr:spPr>
            <a:xfrm>
              <a:off x="2002155" y="10568305"/>
              <a:ext cx="50800" cy="3333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36</xdr:row>
          <xdr:rowOff>190500</xdr:rowOff>
        </xdr:from>
        <xdr:to xmlns:xdr="http://schemas.openxmlformats.org/drawingml/2006/spreadsheetDrawing">
          <xdr:col>2</xdr:col>
          <xdr:colOff>38735</xdr:colOff>
          <xdr:row>38</xdr:row>
          <xdr:rowOff>18415</xdr:rowOff>
        </xdr:to>
        <xdr:sp textlink="">
          <xdr:nvSpPr>
            <xdr:cNvPr id="93197" name="チェック 13" hidden="1">
              <a:extLst>
                <a:ext uri="{63B3BB69-23CF-44E3-9099-C40C66FF867C}">
                  <a14:compatExt spid="_x0000_s93197"/>
                </a:ext>
              </a:extLst>
            </xdr:cNvPr>
            <xdr:cNvSpPr>
              <a:spLocks noRot="1" noChangeShapeType="1"/>
            </xdr:cNvSpPr>
          </xdr:nvSpPr>
          <xdr:spPr>
            <a:xfrm>
              <a:off x="2002155" y="10806430"/>
              <a:ext cx="50800" cy="304165"/>
            </a:xfrm>
            <a:prstGeom prst="rect"/>
          </xdr:spPr>
        </xdr:sp>
        <xdr:clientData/>
      </xdr:twoCellAnchor>
    </mc:Choice>
    <mc:Fallback/>
  </mc:AlternateContent>
  <xdr:twoCellAnchor>
    <xdr:from xmlns:xdr="http://schemas.openxmlformats.org/drawingml/2006/spreadsheetDrawing">
      <xdr:col>1</xdr:col>
      <xdr:colOff>1685290</xdr:colOff>
      <xdr:row>28</xdr:row>
      <xdr:rowOff>22225</xdr:rowOff>
    </xdr:from>
    <xdr:to xmlns:xdr="http://schemas.openxmlformats.org/drawingml/2006/spreadsheetDrawing">
      <xdr:col>7</xdr:col>
      <xdr:colOff>1087755</xdr:colOff>
      <xdr:row>32</xdr:row>
      <xdr:rowOff>78740</xdr:rowOff>
    </xdr:to>
    <xdr:sp macro="" textlink="">
      <xdr:nvSpPr>
        <xdr:cNvPr id="2" name="正方形/長方形 1"/>
        <xdr:cNvSpPr/>
      </xdr:nvSpPr>
      <xdr:spPr>
        <a:xfrm>
          <a:off x="1916430" y="8298815"/>
          <a:ext cx="5882005" cy="782320"/>
        </a:xfrm>
        <a:prstGeom prst="rect">
          <a:avLst/>
        </a:prstGeom>
        <a:noFill/>
        <a:ln w="190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1677035</xdr:colOff>
      <xdr:row>32</xdr:row>
      <xdr:rowOff>168275</xdr:rowOff>
    </xdr:from>
    <xdr:to xmlns:xdr="http://schemas.openxmlformats.org/drawingml/2006/spreadsheetDrawing">
      <xdr:col>10</xdr:col>
      <xdr:colOff>196850</xdr:colOff>
      <xdr:row>35</xdr:row>
      <xdr:rowOff>74930</xdr:rowOff>
    </xdr:to>
    <xdr:sp macro="" textlink="">
      <xdr:nvSpPr>
        <xdr:cNvPr id="3" name="正方形/長方形 2"/>
        <xdr:cNvSpPr/>
      </xdr:nvSpPr>
      <xdr:spPr>
        <a:xfrm>
          <a:off x="1908175" y="9170670"/>
          <a:ext cx="9756775" cy="510540"/>
        </a:xfrm>
        <a:prstGeom prst="rect">
          <a:avLst/>
        </a:prstGeom>
        <a:noFill/>
        <a:ln w="19050">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19</xdr:row>
          <xdr:rowOff>342265</xdr:rowOff>
        </xdr:from>
        <xdr:to xmlns:xdr="http://schemas.openxmlformats.org/drawingml/2006/spreadsheetDrawing">
          <xdr:col>1</xdr:col>
          <xdr:colOff>247650</xdr:colOff>
          <xdr:row>21</xdr:row>
          <xdr:rowOff>123825</xdr:rowOff>
        </xdr:to>
        <xdr:sp textlink="">
          <xdr:nvSpPr>
            <xdr:cNvPr id="93198" name="チェック 14" hidden="1">
              <a:extLst>
                <a:ext uri="{63B3BB69-23CF-44E3-9099-C40C66FF867C}">
                  <a14:compatExt spid="_x0000_s93198"/>
                </a:ext>
              </a:extLst>
            </xdr:cNvPr>
            <xdr:cNvSpPr>
              <a:spLocks noRot="1" noChangeShapeType="1"/>
            </xdr:cNvSpPr>
          </xdr:nvSpPr>
          <xdr:spPr>
            <a:xfrm>
              <a:off x="95250" y="6184265"/>
              <a:ext cx="383540" cy="4578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18</xdr:row>
          <xdr:rowOff>276860</xdr:rowOff>
        </xdr:from>
        <xdr:to xmlns:xdr="http://schemas.openxmlformats.org/drawingml/2006/spreadsheetDrawing">
          <xdr:col>1</xdr:col>
          <xdr:colOff>257810</xdr:colOff>
          <xdr:row>19</xdr:row>
          <xdr:rowOff>428625</xdr:rowOff>
        </xdr:to>
        <xdr:sp textlink="">
          <xdr:nvSpPr>
            <xdr:cNvPr id="93199" name="チェック 15" hidden="1">
              <a:extLst>
                <a:ext uri="{63B3BB69-23CF-44E3-9099-C40C66FF867C}">
                  <a14:compatExt spid="_x0000_s93199"/>
                </a:ext>
              </a:extLst>
            </xdr:cNvPr>
            <xdr:cNvSpPr>
              <a:spLocks noRot="1" noChangeShapeType="1"/>
            </xdr:cNvSpPr>
          </xdr:nvSpPr>
          <xdr:spPr>
            <a:xfrm>
              <a:off x="95250" y="5833110"/>
              <a:ext cx="393700" cy="437515"/>
            </a:xfrm>
            <a:prstGeom prst="rect"/>
          </xdr:spPr>
        </xdr:sp>
        <xdr:clientData/>
      </xdr:twoCellAnchor>
    </mc:Choice>
    <mc:Fallback/>
  </mc:AlternateContent>
  <xdr:twoCellAnchor>
    <xdr:from xmlns:xdr="http://schemas.openxmlformats.org/drawingml/2006/spreadsheetDrawing">
      <xdr:col>2</xdr:col>
      <xdr:colOff>1057910</xdr:colOff>
      <xdr:row>35</xdr:row>
      <xdr:rowOff>170180</xdr:rowOff>
    </xdr:from>
    <xdr:to xmlns:xdr="http://schemas.openxmlformats.org/drawingml/2006/spreadsheetDrawing">
      <xdr:col>7</xdr:col>
      <xdr:colOff>1019175</xdr:colOff>
      <xdr:row>37</xdr:row>
      <xdr:rowOff>57150</xdr:rowOff>
    </xdr:to>
    <xdr:grpSp>
      <xdr:nvGrpSpPr>
        <xdr:cNvPr id="4" name="グループ化 3"/>
        <xdr:cNvGrpSpPr/>
      </xdr:nvGrpSpPr>
      <xdr:grpSpPr>
        <a:xfrm>
          <a:off x="3072130" y="9776460"/>
          <a:ext cx="4657725" cy="1134745"/>
          <a:chOff x="3295650" y="8934450"/>
          <a:chExt cx="5181600" cy="1133474"/>
        </a:xfrm>
      </xdr:grpSpPr>
      <xdr:sp macro="" textlink="">
        <xdr:nvSpPr>
          <xdr:cNvPr id="5" name="テキスト ボックス 4"/>
          <xdr:cNvSpPr txBox="1"/>
        </xdr:nvSpPr>
        <xdr:spPr>
          <a:xfrm>
            <a:off x="3295650" y="9429749"/>
            <a:ext cx="5181600" cy="6381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1">
                <a:latin typeface="メイリオ"/>
                <a:ea typeface="メイリオ"/>
              </a:rPr>
              <a:t>＜点線内の機器等の導入に際し、必要な場合のみチェックすること＞</a:t>
            </a:r>
          </a:p>
        </xdr:txBody>
      </xdr:sp>
      <xdr:sp macro="" textlink="">
        <xdr:nvSpPr>
          <xdr:cNvPr id="6" name="下矢印 3"/>
          <xdr:cNvSpPr/>
        </xdr:nvSpPr>
        <xdr:spPr>
          <a:xfrm>
            <a:off x="4581525" y="8934450"/>
            <a:ext cx="571500" cy="457200"/>
          </a:xfrm>
          <a:prstGeom prst="downArrow">
            <a:avLst/>
          </a:prstGeom>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104775</xdr:colOff>
          <xdr:row>16</xdr:row>
          <xdr:rowOff>114935</xdr:rowOff>
        </xdr:from>
        <xdr:to xmlns:xdr="http://schemas.openxmlformats.org/drawingml/2006/spreadsheetDrawing">
          <xdr:col>1</xdr:col>
          <xdr:colOff>257810</xdr:colOff>
          <xdr:row>18</xdr:row>
          <xdr:rowOff>38100</xdr:rowOff>
        </xdr:to>
        <xdr:sp textlink="">
          <xdr:nvSpPr>
            <xdr:cNvPr id="93200" name="チェック 16" hidden="1">
              <a:extLst>
                <a:ext uri="{63B3BB69-23CF-44E3-9099-C40C66FF867C}">
                  <a14:compatExt spid="_x0000_s93200"/>
                </a:ext>
              </a:extLst>
            </xdr:cNvPr>
            <xdr:cNvSpPr>
              <a:spLocks noRot="1" noChangeShapeType="1"/>
            </xdr:cNvSpPr>
          </xdr:nvSpPr>
          <xdr:spPr>
            <a:xfrm>
              <a:off x="104775" y="5147310"/>
              <a:ext cx="384175" cy="4470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21</xdr:row>
          <xdr:rowOff>0</xdr:rowOff>
        </xdr:from>
        <xdr:to xmlns:xdr="http://schemas.openxmlformats.org/drawingml/2006/spreadsheetDrawing">
          <xdr:col>1</xdr:col>
          <xdr:colOff>133985</xdr:colOff>
          <xdr:row>21</xdr:row>
          <xdr:rowOff>408940</xdr:rowOff>
        </xdr:to>
        <xdr:sp textlink="">
          <xdr:nvSpPr>
            <xdr:cNvPr id="93201" name="チェック 17" hidden="1">
              <a:extLst>
                <a:ext uri="{63B3BB69-23CF-44E3-9099-C40C66FF867C}">
                  <a14:compatExt spid="_x0000_s93201"/>
                </a:ext>
              </a:extLst>
            </xdr:cNvPr>
            <xdr:cNvSpPr>
              <a:spLocks noRot="1" noChangeShapeType="1"/>
            </xdr:cNvSpPr>
          </xdr:nvSpPr>
          <xdr:spPr>
            <a:xfrm>
              <a:off x="95250" y="6518275"/>
              <a:ext cx="269875" cy="4089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95250</xdr:colOff>
          <xdr:row>23</xdr:row>
          <xdr:rowOff>0</xdr:rowOff>
        </xdr:from>
        <xdr:to xmlns:xdr="http://schemas.openxmlformats.org/drawingml/2006/spreadsheetDrawing">
          <xdr:col>1</xdr:col>
          <xdr:colOff>133985</xdr:colOff>
          <xdr:row>24</xdr:row>
          <xdr:rowOff>0</xdr:rowOff>
        </xdr:to>
        <xdr:sp textlink="">
          <xdr:nvSpPr>
            <xdr:cNvPr id="93202" name="チェック 18" hidden="1">
              <a:extLst>
                <a:ext uri="{63B3BB69-23CF-44E3-9099-C40C66FF867C}">
                  <a14:compatExt spid="_x0000_s93202"/>
                </a:ext>
              </a:extLst>
            </xdr:cNvPr>
            <xdr:cNvSpPr>
              <a:spLocks noRot="1" noChangeShapeType="1"/>
            </xdr:cNvSpPr>
          </xdr:nvSpPr>
          <xdr:spPr>
            <a:xfrm>
              <a:off x="95250" y="7204075"/>
              <a:ext cx="269875" cy="238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8890</xdr:colOff>
          <xdr:row>49</xdr:row>
          <xdr:rowOff>0</xdr:rowOff>
        </xdr:from>
        <xdr:to xmlns:xdr="http://schemas.openxmlformats.org/drawingml/2006/spreadsheetDrawing">
          <xdr:col>2</xdr:col>
          <xdr:colOff>199390</xdr:colOff>
          <xdr:row>50</xdr:row>
          <xdr:rowOff>0</xdr:rowOff>
        </xdr:to>
        <xdr:sp textlink="">
          <xdr:nvSpPr>
            <xdr:cNvPr id="93203" name="チェック 19" hidden="1">
              <a:extLst>
                <a:ext uri="{63B3BB69-23CF-44E3-9099-C40C66FF867C}">
                  <a14:compatExt spid="_x0000_s93203"/>
                </a:ext>
              </a:extLst>
            </xdr:cNvPr>
            <xdr:cNvSpPr>
              <a:spLocks noRot="1" noChangeShapeType="1"/>
            </xdr:cNvSpPr>
          </xdr:nvSpPr>
          <xdr:spPr>
            <a:xfrm>
              <a:off x="240030" y="13431520"/>
              <a:ext cx="197358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8890</xdr:colOff>
          <xdr:row>49</xdr:row>
          <xdr:rowOff>219075</xdr:rowOff>
        </xdr:from>
        <xdr:to xmlns:xdr="http://schemas.openxmlformats.org/drawingml/2006/spreadsheetDrawing">
          <xdr:col>2</xdr:col>
          <xdr:colOff>429260</xdr:colOff>
          <xdr:row>50</xdr:row>
          <xdr:rowOff>219075</xdr:rowOff>
        </xdr:to>
        <xdr:sp textlink="">
          <xdr:nvSpPr>
            <xdr:cNvPr id="93204" name="チェック 20" hidden="1">
              <a:extLst>
                <a:ext uri="{63B3BB69-23CF-44E3-9099-C40C66FF867C}">
                  <a14:compatExt spid="_x0000_s93204"/>
                </a:ext>
              </a:extLst>
            </xdr:cNvPr>
            <xdr:cNvSpPr>
              <a:spLocks noRot="1" noChangeShapeType="1"/>
            </xdr:cNvSpPr>
          </xdr:nvSpPr>
          <xdr:spPr>
            <a:xfrm>
              <a:off x="240030" y="13650595"/>
              <a:ext cx="220345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8890</xdr:colOff>
          <xdr:row>50</xdr:row>
          <xdr:rowOff>208915</xdr:rowOff>
        </xdr:from>
        <xdr:to xmlns:xdr="http://schemas.openxmlformats.org/drawingml/2006/spreadsheetDrawing">
          <xdr:col>2</xdr:col>
          <xdr:colOff>238125</xdr:colOff>
          <xdr:row>51</xdr:row>
          <xdr:rowOff>219075</xdr:rowOff>
        </xdr:to>
        <xdr:sp textlink="">
          <xdr:nvSpPr>
            <xdr:cNvPr id="93205" name="チェック 21" hidden="1">
              <a:extLst>
                <a:ext uri="{63B3BB69-23CF-44E3-9099-C40C66FF867C}">
                  <a14:compatExt spid="_x0000_s93205"/>
                </a:ext>
              </a:extLst>
            </xdr:cNvPr>
            <xdr:cNvSpPr>
              <a:spLocks noRot="1" noChangeShapeType="1"/>
            </xdr:cNvSpPr>
          </xdr:nvSpPr>
          <xdr:spPr>
            <a:xfrm>
              <a:off x="240030" y="13895705"/>
              <a:ext cx="2012315"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1075690</xdr:colOff>
          <xdr:row>49</xdr:row>
          <xdr:rowOff>10160</xdr:rowOff>
        </xdr:from>
        <xdr:to xmlns:xdr="http://schemas.openxmlformats.org/drawingml/2006/spreadsheetDrawing">
          <xdr:col>5</xdr:col>
          <xdr:colOff>180975</xdr:colOff>
          <xdr:row>50</xdr:row>
          <xdr:rowOff>0</xdr:rowOff>
        </xdr:to>
        <xdr:sp textlink="">
          <xdr:nvSpPr>
            <xdr:cNvPr id="93206" name="チェック 22" hidden="1">
              <a:extLst>
                <a:ext uri="{63B3BB69-23CF-44E3-9099-C40C66FF867C}">
                  <a14:compatExt spid="_x0000_s93206"/>
                </a:ext>
              </a:extLst>
            </xdr:cNvPr>
            <xdr:cNvSpPr>
              <a:spLocks noRot="1" noChangeShapeType="1"/>
            </xdr:cNvSpPr>
          </xdr:nvSpPr>
          <xdr:spPr>
            <a:xfrm>
              <a:off x="3089910" y="13441680"/>
              <a:ext cx="2070735" cy="2451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1075690</xdr:colOff>
          <xdr:row>49</xdr:row>
          <xdr:rowOff>227965</xdr:rowOff>
        </xdr:from>
        <xdr:to xmlns:xdr="http://schemas.openxmlformats.org/drawingml/2006/spreadsheetDrawing">
          <xdr:col>5</xdr:col>
          <xdr:colOff>180975</xdr:colOff>
          <xdr:row>50</xdr:row>
          <xdr:rowOff>227965</xdr:rowOff>
        </xdr:to>
        <xdr:sp textlink="">
          <xdr:nvSpPr>
            <xdr:cNvPr id="93207" name="チェック 23" hidden="1">
              <a:extLst>
                <a:ext uri="{63B3BB69-23CF-44E3-9099-C40C66FF867C}">
                  <a14:compatExt spid="_x0000_s93207"/>
                </a:ext>
              </a:extLst>
            </xdr:cNvPr>
            <xdr:cNvSpPr>
              <a:spLocks noRot="1" noChangeShapeType="1"/>
            </xdr:cNvSpPr>
          </xdr:nvSpPr>
          <xdr:spPr>
            <a:xfrm>
              <a:off x="3089910" y="13659485"/>
              <a:ext cx="2070735"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1075690</xdr:colOff>
          <xdr:row>50</xdr:row>
          <xdr:rowOff>227965</xdr:rowOff>
        </xdr:from>
        <xdr:to xmlns:xdr="http://schemas.openxmlformats.org/drawingml/2006/spreadsheetDrawing">
          <xdr:col>5</xdr:col>
          <xdr:colOff>180975</xdr:colOff>
          <xdr:row>51</xdr:row>
          <xdr:rowOff>227965</xdr:rowOff>
        </xdr:to>
        <xdr:sp textlink="">
          <xdr:nvSpPr>
            <xdr:cNvPr id="93208" name="チェック 24" hidden="1">
              <a:extLst>
                <a:ext uri="{63B3BB69-23CF-44E3-9099-C40C66FF867C}">
                  <a14:compatExt spid="_x0000_s93208"/>
                </a:ext>
              </a:extLst>
            </xdr:cNvPr>
            <xdr:cNvSpPr>
              <a:spLocks noRot="1" noChangeShapeType="1"/>
            </xdr:cNvSpPr>
          </xdr:nvSpPr>
          <xdr:spPr>
            <a:xfrm>
              <a:off x="3089910" y="13914755"/>
              <a:ext cx="2070735"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8890</xdr:colOff>
          <xdr:row>51</xdr:row>
          <xdr:rowOff>219075</xdr:rowOff>
        </xdr:from>
        <xdr:to xmlns:xdr="http://schemas.openxmlformats.org/drawingml/2006/spreadsheetDrawing">
          <xdr:col>1</xdr:col>
          <xdr:colOff>1057910</xdr:colOff>
          <xdr:row>52</xdr:row>
          <xdr:rowOff>227965</xdr:rowOff>
        </xdr:to>
        <xdr:sp textlink="">
          <xdr:nvSpPr>
            <xdr:cNvPr id="93209" name="チェック 25" hidden="1">
              <a:extLst>
                <a:ext uri="{63B3BB69-23CF-44E3-9099-C40C66FF867C}">
                  <a14:compatExt spid="_x0000_s93209"/>
                </a:ext>
              </a:extLst>
            </xdr:cNvPr>
            <xdr:cNvSpPr>
              <a:spLocks noRot="1" noChangeShapeType="1"/>
            </xdr:cNvSpPr>
          </xdr:nvSpPr>
          <xdr:spPr>
            <a:xfrm>
              <a:off x="240030" y="14161135"/>
              <a:ext cx="1049020" cy="2641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49</xdr:row>
          <xdr:rowOff>38100</xdr:rowOff>
        </xdr:from>
        <xdr:to xmlns:xdr="http://schemas.openxmlformats.org/drawingml/2006/spreadsheetDrawing">
          <xdr:col>7</xdr:col>
          <xdr:colOff>438150</xdr:colOff>
          <xdr:row>49</xdr:row>
          <xdr:rowOff>227965</xdr:rowOff>
        </xdr:to>
        <xdr:sp textlink="">
          <xdr:nvSpPr>
            <xdr:cNvPr id="93210" name="チェック 26" hidden="1">
              <a:extLst>
                <a:ext uri="{63B3BB69-23CF-44E3-9099-C40C66FF867C}">
                  <a14:compatExt spid="_x0000_s93210"/>
                </a:ext>
              </a:extLst>
            </xdr:cNvPr>
            <xdr:cNvSpPr>
              <a:spLocks noRot="1" noChangeShapeType="1"/>
            </xdr:cNvSpPr>
          </xdr:nvSpPr>
          <xdr:spPr>
            <a:xfrm>
              <a:off x="5921375" y="13469620"/>
              <a:ext cx="1227455" cy="1898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314325</xdr:colOff>
          <xdr:row>50</xdr:row>
          <xdr:rowOff>123825</xdr:rowOff>
        </xdr:from>
        <xdr:to xmlns:xdr="http://schemas.openxmlformats.org/drawingml/2006/spreadsheetDrawing">
          <xdr:col>9</xdr:col>
          <xdr:colOff>2362200</xdr:colOff>
          <xdr:row>51</xdr:row>
          <xdr:rowOff>123825</xdr:rowOff>
        </xdr:to>
        <xdr:sp textlink="">
          <xdr:nvSpPr>
            <xdr:cNvPr id="93213" name="チェック 29" hidden="1">
              <a:extLst>
                <a:ext uri="{63B3BB69-23CF-44E3-9099-C40C66FF867C}">
                  <a14:compatExt spid="_x0000_s93213"/>
                </a:ext>
              </a:extLst>
            </xdr:cNvPr>
            <xdr:cNvSpPr>
              <a:spLocks noRot="1" noChangeShapeType="1"/>
            </xdr:cNvSpPr>
          </xdr:nvSpPr>
          <xdr:spPr>
            <a:xfrm>
              <a:off x="8216265" y="13810615"/>
              <a:ext cx="2870835"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314325</xdr:colOff>
          <xdr:row>51</xdr:row>
          <xdr:rowOff>76200</xdr:rowOff>
        </xdr:from>
        <xdr:to xmlns:xdr="http://schemas.openxmlformats.org/drawingml/2006/spreadsheetDrawing">
          <xdr:col>9</xdr:col>
          <xdr:colOff>1791335</xdr:colOff>
          <xdr:row>52</xdr:row>
          <xdr:rowOff>29210</xdr:rowOff>
        </xdr:to>
        <xdr:sp textlink="">
          <xdr:nvSpPr>
            <xdr:cNvPr id="93214" name="チェック 30" hidden="1">
              <a:extLst>
                <a:ext uri="{63B3BB69-23CF-44E3-9099-C40C66FF867C}">
                  <a14:compatExt spid="_x0000_s93214"/>
                </a:ext>
              </a:extLst>
            </xdr:cNvPr>
            <xdr:cNvSpPr>
              <a:spLocks noRot="1" noChangeShapeType="1"/>
            </xdr:cNvSpPr>
          </xdr:nvSpPr>
          <xdr:spPr>
            <a:xfrm>
              <a:off x="8216265" y="14018260"/>
              <a:ext cx="2299970" cy="2082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8</xdr:col>
          <xdr:colOff>314325</xdr:colOff>
          <xdr:row>52</xdr:row>
          <xdr:rowOff>29210</xdr:rowOff>
        </xdr:from>
        <xdr:to xmlns:xdr="http://schemas.openxmlformats.org/drawingml/2006/spreadsheetDrawing">
          <xdr:col>9</xdr:col>
          <xdr:colOff>418465</xdr:colOff>
          <xdr:row>53</xdr:row>
          <xdr:rowOff>48260</xdr:rowOff>
        </xdr:to>
        <xdr:sp textlink="">
          <xdr:nvSpPr>
            <xdr:cNvPr id="93215" name="チェック 31" hidden="1">
              <a:extLst>
                <a:ext uri="{63B3BB69-23CF-44E3-9099-C40C66FF867C}">
                  <a14:compatExt spid="_x0000_s93215"/>
                </a:ext>
              </a:extLst>
            </xdr:cNvPr>
            <xdr:cNvSpPr>
              <a:spLocks noRot="1" noChangeShapeType="1"/>
            </xdr:cNvSpPr>
          </xdr:nvSpPr>
          <xdr:spPr>
            <a:xfrm>
              <a:off x="8216265" y="14226540"/>
              <a:ext cx="927100" cy="2743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52</xdr:row>
          <xdr:rowOff>10160</xdr:rowOff>
        </xdr:from>
        <xdr:to xmlns:xdr="http://schemas.openxmlformats.org/drawingml/2006/spreadsheetDrawing">
          <xdr:col>8</xdr:col>
          <xdr:colOff>314325</xdr:colOff>
          <xdr:row>53</xdr:row>
          <xdr:rowOff>10160</xdr:rowOff>
        </xdr:to>
        <xdr:sp textlink="">
          <xdr:nvSpPr>
            <xdr:cNvPr id="93216" name="チェック 32" hidden="1">
              <a:extLst>
                <a:ext uri="{63B3BB69-23CF-44E3-9099-C40C66FF867C}">
                  <a14:compatExt spid="_x0000_s93216"/>
                </a:ext>
              </a:extLst>
            </xdr:cNvPr>
            <xdr:cNvSpPr>
              <a:spLocks noRot="1" noChangeShapeType="1"/>
            </xdr:cNvSpPr>
          </xdr:nvSpPr>
          <xdr:spPr>
            <a:xfrm>
              <a:off x="5921375" y="14207490"/>
              <a:ext cx="2294890" cy="255270"/>
            </a:xfrm>
            <a:prstGeom prst="rect"/>
          </xdr:spPr>
        </xdr:sp>
        <xdr:clientData/>
      </xdr:twoCellAnchor>
    </mc:Choice>
    <mc:Fallback/>
  </mc:AlternateContent>
  <xdr:twoCellAnchor>
    <xdr:from xmlns:xdr="http://schemas.openxmlformats.org/drawingml/2006/spreadsheetDrawing">
      <xdr:col>6</xdr:col>
      <xdr:colOff>173355</xdr:colOff>
      <xdr:row>49</xdr:row>
      <xdr:rowOff>182880</xdr:rowOff>
    </xdr:from>
    <xdr:to xmlns:xdr="http://schemas.openxmlformats.org/drawingml/2006/spreadsheetDrawing">
      <xdr:col>11</xdr:col>
      <xdr:colOff>602615</xdr:colOff>
      <xdr:row>50</xdr:row>
      <xdr:rowOff>182880</xdr:rowOff>
    </xdr:to>
    <xdr:sp macro="" textlink="">
      <xdr:nvSpPr>
        <xdr:cNvPr id="7" name="テキスト ボックス 6"/>
        <xdr:cNvSpPr txBox="1"/>
      </xdr:nvSpPr>
      <xdr:spPr>
        <a:xfrm>
          <a:off x="6018530" y="13614400"/>
          <a:ext cx="6249035" cy="2552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700"/>
            <a:t>（利用者の自立支援、社会参加・コミュニケーション機会の増加に向けたケアの実施、根拠に基づいた支援の実施等）</a:t>
          </a: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1771015</xdr:colOff>
          <xdr:row>32</xdr:row>
          <xdr:rowOff>161290</xdr:rowOff>
        </xdr:from>
        <xdr:to xmlns:xdr="http://schemas.openxmlformats.org/drawingml/2006/spreadsheetDrawing">
          <xdr:col>2</xdr:col>
          <xdr:colOff>38735</xdr:colOff>
          <xdr:row>34</xdr:row>
          <xdr:rowOff>95885</xdr:rowOff>
        </xdr:to>
        <xdr:sp textlink="">
          <xdr:nvSpPr>
            <xdr:cNvPr id="93217" name="チェック 33" hidden="1">
              <a:extLst>
                <a:ext uri="{63B3BB69-23CF-44E3-9099-C40C66FF867C}">
                  <a14:compatExt spid="_x0000_s93217"/>
                </a:ext>
              </a:extLst>
            </xdr:cNvPr>
            <xdr:cNvSpPr>
              <a:spLocks noRot="1" noChangeShapeType="1"/>
            </xdr:cNvSpPr>
          </xdr:nvSpPr>
          <xdr:spPr>
            <a:xfrm>
              <a:off x="2002155" y="9163685"/>
              <a:ext cx="50800" cy="3556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104775</xdr:colOff>
          <xdr:row>17</xdr:row>
          <xdr:rowOff>209550</xdr:rowOff>
        </xdr:from>
        <xdr:to xmlns:xdr="http://schemas.openxmlformats.org/drawingml/2006/spreadsheetDrawing">
          <xdr:col>1</xdr:col>
          <xdr:colOff>257810</xdr:colOff>
          <xdr:row>19</xdr:row>
          <xdr:rowOff>66675</xdr:rowOff>
        </xdr:to>
        <xdr:sp textlink="">
          <xdr:nvSpPr>
            <xdr:cNvPr id="93218" name="チェック 34" hidden="1">
              <a:extLst>
                <a:ext uri="{63B3BB69-23CF-44E3-9099-C40C66FF867C}">
                  <a14:compatExt spid="_x0000_s93218"/>
                </a:ext>
              </a:extLst>
            </xdr:cNvPr>
            <xdr:cNvSpPr>
              <a:spLocks noRot="1" noChangeShapeType="1"/>
            </xdr:cNvSpPr>
          </xdr:nvSpPr>
          <xdr:spPr>
            <a:xfrm>
              <a:off x="104775" y="5470525"/>
              <a:ext cx="384175" cy="4381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85725</xdr:colOff>
          <xdr:row>50</xdr:row>
          <xdr:rowOff>57150</xdr:rowOff>
        </xdr:from>
        <xdr:to xmlns:xdr="http://schemas.openxmlformats.org/drawingml/2006/spreadsheetDrawing">
          <xdr:col>7</xdr:col>
          <xdr:colOff>389890</xdr:colOff>
          <xdr:row>51</xdr:row>
          <xdr:rowOff>57150</xdr:rowOff>
        </xdr:to>
        <xdr:sp textlink="">
          <xdr:nvSpPr>
            <xdr:cNvPr id="93220" name="チェック 36" hidden="1">
              <a:extLst>
                <a:ext uri="{63B3BB69-23CF-44E3-9099-C40C66FF867C}">
                  <a14:compatExt spid="_x0000_s93220"/>
                </a:ext>
              </a:extLst>
            </xdr:cNvPr>
            <xdr:cNvSpPr>
              <a:spLocks noRot="1" noChangeShapeType="1"/>
            </xdr:cNvSpPr>
          </xdr:nvSpPr>
          <xdr:spPr>
            <a:xfrm>
              <a:off x="5930900" y="13743940"/>
              <a:ext cx="1169670" cy="25527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6</xdr:col>
          <xdr:colOff>76200</xdr:colOff>
          <xdr:row>51</xdr:row>
          <xdr:rowOff>67310</xdr:rowOff>
        </xdr:from>
        <xdr:to xmlns:xdr="http://schemas.openxmlformats.org/drawingml/2006/spreadsheetDrawing">
          <xdr:col>7</xdr:col>
          <xdr:colOff>295910</xdr:colOff>
          <xdr:row>52</xdr:row>
          <xdr:rowOff>10160</xdr:rowOff>
        </xdr:to>
        <xdr:sp textlink="">
          <xdr:nvSpPr>
            <xdr:cNvPr id="93221" name="チェック 37" hidden="1">
              <a:extLst>
                <a:ext uri="{63B3BB69-23CF-44E3-9099-C40C66FF867C}">
                  <a14:compatExt spid="_x0000_s93221"/>
                </a:ext>
              </a:extLst>
            </xdr:cNvPr>
            <xdr:cNvSpPr>
              <a:spLocks noRot="1" noChangeShapeType="1"/>
            </xdr:cNvSpPr>
          </xdr:nvSpPr>
          <xdr:spPr>
            <a:xfrm>
              <a:off x="5921375" y="14009370"/>
              <a:ext cx="1085215" cy="198120"/>
            </a:xfrm>
            <a:prstGeom prst="rec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11</xdr:col>
      <xdr:colOff>76200</xdr:colOff>
      <xdr:row>9</xdr:row>
      <xdr:rowOff>18415</xdr:rowOff>
    </xdr:from>
    <xdr:to xmlns:xdr="http://schemas.openxmlformats.org/drawingml/2006/spreadsheetDrawing">
      <xdr:col>11</xdr:col>
      <xdr:colOff>385445</xdr:colOff>
      <xdr:row>10</xdr:row>
      <xdr:rowOff>267335</xdr:rowOff>
    </xdr:to>
    <xdr:sp macro="" textlink="">
      <xdr:nvSpPr>
        <xdr:cNvPr id="2" name="右大かっこ 1"/>
        <xdr:cNvSpPr/>
      </xdr:nvSpPr>
      <xdr:spPr>
        <a:xfrm>
          <a:off x="5619750" y="2295525"/>
          <a:ext cx="309245" cy="565785"/>
        </a:xfrm>
        <a:prstGeom prst="rightBracket">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12</xdr:col>
      <xdr:colOff>19050</xdr:colOff>
      <xdr:row>9</xdr:row>
      <xdr:rowOff>132715</xdr:rowOff>
    </xdr:from>
    <xdr:to xmlns:xdr="http://schemas.openxmlformats.org/drawingml/2006/spreadsheetDrawing">
      <xdr:col>21</xdr:col>
      <xdr:colOff>265430</xdr:colOff>
      <xdr:row>10</xdr:row>
      <xdr:rowOff>124460</xdr:rowOff>
    </xdr:to>
    <xdr:sp macro="" textlink="">
      <xdr:nvSpPr>
        <xdr:cNvPr id="3" name="テキスト ボックス 2"/>
        <xdr:cNvSpPr txBox="1"/>
      </xdr:nvSpPr>
      <xdr:spPr>
        <a:xfrm>
          <a:off x="5948045" y="2409825"/>
          <a:ext cx="3921125" cy="3086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u="sng"/>
            <a:t>機器台数等との著しい矛盾が生じていないか確認します。</a:t>
          </a:r>
          <a:endParaRPr kumimoji="1" lang="en-US" altLang="ja-JP" sz="1200" u="sng"/>
        </a:p>
        <a:p>
          <a:endParaRPr kumimoji="1" lang="ja-JP" altLang="en-US" sz="1200"/>
        </a:p>
      </xdr:txBody>
    </xdr:sp>
    <xdr:clientData/>
  </xdr:twoCellAnchor>
  <xdr:twoCellAnchor editAs="oneCell">
    <xdr:from xmlns:xdr="http://schemas.openxmlformats.org/drawingml/2006/spreadsheetDrawing">
      <xdr:col>0</xdr:col>
      <xdr:colOff>190500</xdr:colOff>
      <xdr:row>35</xdr:row>
      <xdr:rowOff>131445</xdr:rowOff>
    </xdr:from>
    <xdr:to xmlns:xdr="http://schemas.openxmlformats.org/drawingml/2006/spreadsheetDrawing">
      <xdr:col>20</xdr:col>
      <xdr:colOff>577850</xdr:colOff>
      <xdr:row>40</xdr:row>
      <xdr:rowOff>19050</xdr:rowOff>
    </xdr:to>
    <xdr:pic macro="">
      <xdr:nvPicPr>
        <xdr:cNvPr id="4" name="図 3"/>
        <xdr:cNvPicPr>
          <a:picLocks noChangeAspect="1" noChangeArrowheads="1"/>
        </xdr:cNvPicPr>
      </xdr:nvPicPr>
      <xdr:blipFill>
        <a:blip xmlns:r="http://schemas.openxmlformats.org/officeDocument/2006/relationships" r:embed="rId1"/>
        <a:stretch>
          <a:fillRect/>
        </a:stretch>
      </xdr:blipFill>
      <xdr:spPr>
        <a:xfrm>
          <a:off x="190500" y="11286490"/>
          <a:ext cx="9399905" cy="1163955"/>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7.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8.xml" /><Relationship Id="rId3" Type="http://schemas.openxmlformats.org/officeDocument/2006/relationships/vmlDrawing" Target="../drawings/vmlDrawing6.vml" /><Relationship Id="rId4" Type="http://schemas.openxmlformats.org/officeDocument/2006/relationships/ctrlProp" Target="../ctrlProps/ctrlProp48.xml" /><Relationship Id="rId5" Type="http://schemas.openxmlformats.org/officeDocument/2006/relationships/ctrlProp" Target="../ctrlProps/ctrlProp49.xml" /><Relationship Id="rId6" Type="http://schemas.openxmlformats.org/officeDocument/2006/relationships/ctrlProp" Target="../ctrlProps/ctrlProp50.xml" /><Relationship Id="rId7" Type="http://schemas.openxmlformats.org/officeDocument/2006/relationships/ctrlProp" Target="../ctrlProps/ctrlProp51.xml" /><Relationship Id="rId8" Type="http://schemas.openxmlformats.org/officeDocument/2006/relationships/ctrlProp" Target="../ctrlProps/ctrlProp52.xml" /><Relationship Id="rId9" Type="http://schemas.openxmlformats.org/officeDocument/2006/relationships/ctrlProp" Target="../ctrlProps/ctrlProp53.xml" /><Relationship Id="rId10" Type="http://schemas.openxmlformats.org/officeDocument/2006/relationships/ctrlProp" Target="../ctrlProps/ctrlProp54.xml" /><Relationship Id="rId11" Type="http://schemas.openxmlformats.org/officeDocument/2006/relationships/ctrlProp" Target="../ctrlProps/ctrlProp55.xml" /><Relationship Id="rId12" Type="http://schemas.openxmlformats.org/officeDocument/2006/relationships/ctrlProp" Target="../ctrlProps/ctrlProp56.xml" /><Relationship Id="rId13" Type="http://schemas.openxmlformats.org/officeDocument/2006/relationships/ctrlProp" Target="../ctrlProps/ctrlProp57.xml" /><Relationship Id="rId14" Type="http://schemas.openxmlformats.org/officeDocument/2006/relationships/ctrlProp" Target="../ctrlProps/ctrlProp58.xml" /><Relationship Id="rId15" Type="http://schemas.openxmlformats.org/officeDocument/2006/relationships/ctrlProp" Target="../ctrlProps/ctrlProp59.xml" /><Relationship Id="rId16" Type="http://schemas.openxmlformats.org/officeDocument/2006/relationships/ctrlProp" Target="../ctrlProps/ctrlProp60.xml" /><Relationship Id="rId17" Type="http://schemas.openxmlformats.org/officeDocument/2006/relationships/ctrlProp" Target="../ctrlProps/ctrlProp61.xml" /><Relationship Id="rId18" Type="http://schemas.openxmlformats.org/officeDocument/2006/relationships/ctrlProp" Target="../ctrlProps/ctrlProp62.xml" /><Relationship Id="rId19" Type="http://schemas.openxmlformats.org/officeDocument/2006/relationships/ctrlProp" Target="../ctrlProps/ctrlProp63.xml" /><Relationship Id="rId20" Type="http://schemas.openxmlformats.org/officeDocument/2006/relationships/ctrlProp" Target="../ctrlProps/ctrlProp64.xml" /><Relationship Id="rId21" Type="http://schemas.openxmlformats.org/officeDocument/2006/relationships/ctrlProp" Target="../ctrlProps/ctrlProp65.xml" /><Relationship Id="rId22" Type="http://schemas.openxmlformats.org/officeDocument/2006/relationships/ctrlProp" Target="../ctrlProps/ctrlProp66.xml" /><Relationship Id="rId23" Type="http://schemas.openxmlformats.org/officeDocument/2006/relationships/ctrlProp" Target="../ctrlProps/ctrlProp67.xml" /><Relationship Id="rId24" Type="http://schemas.openxmlformats.org/officeDocument/2006/relationships/ctrlProp" Target="../ctrlProps/ctrlProp68.xml" /><Relationship Id="rId25" Type="http://schemas.openxmlformats.org/officeDocument/2006/relationships/ctrlProp" Target="../ctrlProps/ctrlProp69.xml" /><Relationship Id="rId26" Type="http://schemas.openxmlformats.org/officeDocument/2006/relationships/ctrlProp" Target="../ctrlProps/ctrlProp70.xml" /><Relationship Id="rId27" Type="http://schemas.openxmlformats.org/officeDocument/2006/relationships/ctrlProp" Target="../ctrlProps/ctrlProp71.xml" /><Relationship Id="rId28" Type="http://schemas.openxmlformats.org/officeDocument/2006/relationships/ctrlProp" Target="../ctrlProps/ctrlProp72.xml" /><Relationship Id="rId29" Type="http://schemas.openxmlformats.org/officeDocument/2006/relationships/ctrlProp" Target="../ctrlProps/ctrlProp73.xml" /><Relationship Id="rId30" Type="http://schemas.openxmlformats.org/officeDocument/2006/relationships/ctrlProp" Target="../ctrlProps/ctrlProp74.xml" /><Relationship Id="rId31" Type="http://schemas.openxmlformats.org/officeDocument/2006/relationships/ctrlProp" Target="../ctrlProps/ctrlProp75.xml" /><Relationship Id="rId32" Type="http://schemas.openxmlformats.org/officeDocument/2006/relationships/ctrlProp" Target="../ctrlProps/ctrlProp76.xml" /><Relationship Id="rId33" Type="http://schemas.openxmlformats.org/officeDocument/2006/relationships/ctrlProp" Target="../ctrlProps/ctrlProp77.xml" /><Relationship Id="rId34" Type="http://schemas.openxmlformats.org/officeDocument/2006/relationships/ctrlProp" Target="../ctrlProps/ctrlProp78.xml" /><Relationship Id="rId35" Type="http://schemas.openxmlformats.org/officeDocument/2006/relationships/ctrlProp" Target="../ctrlProps/ctrlProp79.xml" /><Relationship Id="rId36" Type="http://schemas.openxmlformats.org/officeDocument/2006/relationships/ctrlProp" Target="../ctrlProps/ctrlProp80.xml" /><Relationship Id="rId37" Type="http://schemas.openxmlformats.org/officeDocument/2006/relationships/ctrlProp" Target="../ctrlProps/ctrlProp81.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9.xml" /><Relationship Id="rId3" Type="http://schemas.openxmlformats.org/officeDocument/2006/relationships/vmlDrawing" Target="../drawings/vmlDrawing7.vml" /><Relationship Id="rId4" Type="http://schemas.openxmlformats.org/officeDocument/2006/relationships/comments" Target="../comments2.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0.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1.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2.xml" /><Relationship Id="rId3" Type="http://schemas.openxmlformats.org/officeDocument/2006/relationships/vmlDrawing" Target="../drawings/vmlDrawing8.vml" /><Relationship Id="rId4" Type="http://schemas.openxmlformats.org/officeDocument/2006/relationships/ctrlProp" Target="../ctrlProps/ctrlProp82.xml" /><Relationship Id="rId5" Type="http://schemas.openxmlformats.org/officeDocument/2006/relationships/ctrlProp" Target="../ctrlProps/ctrlProp83.xml" /><Relationship Id="rId6" Type="http://schemas.openxmlformats.org/officeDocument/2006/relationships/ctrlProp" Target="../ctrlProps/ctrlProp84.xml" /><Relationship Id="rId7" Type="http://schemas.openxmlformats.org/officeDocument/2006/relationships/ctrlProp" Target="../ctrlProps/ctrlProp85.xml" /><Relationship Id="rId8" Type="http://schemas.openxmlformats.org/officeDocument/2006/relationships/ctrlProp" Target="../ctrlProps/ctrlProp86.xml" /><Relationship Id="rId9" Type="http://schemas.openxmlformats.org/officeDocument/2006/relationships/ctrlProp" Target="../ctrlProps/ctrlProp87.xml" /><Relationship Id="rId10" Type="http://schemas.openxmlformats.org/officeDocument/2006/relationships/ctrlProp" Target="../ctrlProps/ctrlProp88.xml" /><Relationship Id="rId11" Type="http://schemas.openxmlformats.org/officeDocument/2006/relationships/ctrlProp" Target="../ctrlProps/ctrlProp89.xml" /><Relationship Id="rId12" Type="http://schemas.openxmlformats.org/officeDocument/2006/relationships/ctrlProp" Target="../ctrlProps/ctrlProp90.xml" /><Relationship Id="rId13" Type="http://schemas.openxmlformats.org/officeDocument/2006/relationships/ctrlProp" Target="../ctrlProps/ctrlProp91.xml" /><Relationship Id="rId14" Type="http://schemas.openxmlformats.org/officeDocument/2006/relationships/ctrlProp" Target="../ctrlProps/ctrlProp92.xml" /><Relationship Id="rId15" Type="http://schemas.openxmlformats.org/officeDocument/2006/relationships/ctrlProp" Target="../ctrlProps/ctrlProp93.xml" /><Relationship Id="rId16" Type="http://schemas.openxmlformats.org/officeDocument/2006/relationships/ctrlProp" Target="../ctrlProps/ctrlProp94.xml" /><Relationship Id="rId17" Type="http://schemas.openxmlformats.org/officeDocument/2006/relationships/ctrlProp" Target="../ctrlProps/ctrlProp95.xml" /><Relationship Id="rId18" Type="http://schemas.openxmlformats.org/officeDocument/2006/relationships/ctrlProp" Target="../ctrlProps/ctrlProp96.xml" /><Relationship Id="rId19" Type="http://schemas.openxmlformats.org/officeDocument/2006/relationships/ctrlProp" Target="../ctrlProps/ctrlProp97.xml" /><Relationship Id="rId20" Type="http://schemas.openxmlformats.org/officeDocument/2006/relationships/ctrlProp" Target="../ctrlProps/ctrlProp98.xml" /><Relationship Id="rId21" Type="http://schemas.openxmlformats.org/officeDocument/2006/relationships/ctrlProp" Target="../ctrlProps/ctrlProp99.xml" /><Relationship Id="rId22" Type="http://schemas.openxmlformats.org/officeDocument/2006/relationships/ctrlProp" Target="../ctrlProps/ctrlProp100.xml" /><Relationship Id="rId23" Type="http://schemas.openxmlformats.org/officeDocument/2006/relationships/ctrlProp" Target="../ctrlProps/ctrlProp101.xml" /><Relationship Id="rId24" Type="http://schemas.openxmlformats.org/officeDocument/2006/relationships/ctrlProp" Target="../ctrlProps/ctrlProp102.xml" /><Relationship Id="rId25" Type="http://schemas.openxmlformats.org/officeDocument/2006/relationships/ctrlProp" Target="../ctrlProps/ctrlProp103.xml" /><Relationship Id="rId26" Type="http://schemas.openxmlformats.org/officeDocument/2006/relationships/ctrlProp" Target="../ctrlProps/ctrlProp104.xml" /><Relationship Id="rId27" Type="http://schemas.openxmlformats.org/officeDocument/2006/relationships/ctrlProp" Target="../ctrlProps/ctrlProp105.xml" /><Relationship Id="rId28" Type="http://schemas.openxmlformats.org/officeDocument/2006/relationships/ctrlProp" Target="../ctrlProps/ctrlProp106.xml" /><Relationship Id="rId29" Type="http://schemas.openxmlformats.org/officeDocument/2006/relationships/ctrlProp" Target="../ctrlProps/ctrlProp107.xml" /><Relationship Id="rId30" Type="http://schemas.openxmlformats.org/officeDocument/2006/relationships/ctrlProp" Target="../ctrlProps/ctrlProp108.xml" /><Relationship Id="rId31" Type="http://schemas.openxmlformats.org/officeDocument/2006/relationships/ctrlProp" Target="../ctrlProps/ctrlProp109.xml" /><Relationship Id="rId32" Type="http://schemas.openxmlformats.org/officeDocument/2006/relationships/ctrlProp" Target="../ctrlProps/ctrlProp110.xml" /><Relationship Id="rId33" Type="http://schemas.openxmlformats.org/officeDocument/2006/relationships/ctrlProp" Target="../ctrlProps/ctrlProp111.xml" /><Relationship Id="rId34" Type="http://schemas.openxmlformats.org/officeDocument/2006/relationships/ctrlProp" Target="../ctrlProps/ctrlProp112.xml" /><Relationship Id="rId35" Type="http://schemas.openxmlformats.org/officeDocument/2006/relationships/ctrlProp" Target="../ctrlProps/ctrlProp113.xml" /><Relationship Id="rId36" Type="http://schemas.openxmlformats.org/officeDocument/2006/relationships/ctrlProp" Target="../ctrlProps/ctrlProp114.xml" /><Relationship Id="rId37" Type="http://schemas.openxmlformats.org/officeDocument/2006/relationships/ctrlProp" Target="../ctrlProps/ctrlProp115.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3.xml" /><Relationship Id="rId3" Type="http://schemas.openxmlformats.org/officeDocument/2006/relationships/vmlDrawing" Target="../drawings/vmlDrawing9.vml" /><Relationship Id="rId4" Type="http://schemas.openxmlformats.org/officeDocument/2006/relationships/comments" Target="../comments3.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2.xml" /><Relationship Id="rId5" Type="http://schemas.openxmlformats.org/officeDocument/2006/relationships/ctrlProp" Target="../ctrlProps/ctrlProp3.xml" /><Relationship Id="rId6" Type="http://schemas.openxmlformats.org/officeDocument/2006/relationships/ctrlProp" Target="../ctrlProps/ctrlProp4.xml" /><Relationship Id="rId7" Type="http://schemas.openxmlformats.org/officeDocument/2006/relationships/ctrlProp" Target="../ctrlProps/ctrlProp5.xml" /><Relationship Id="rId8" Type="http://schemas.openxmlformats.org/officeDocument/2006/relationships/ctrlProp" Target="../ctrlProps/ctrlProp6.xml" /><Relationship Id="rId9" Type="http://schemas.openxmlformats.org/officeDocument/2006/relationships/ctrlProp" Target="../ctrlProps/ctrlProp7.xml" /><Relationship Id="rId10" Type="http://schemas.openxmlformats.org/officeDocument/2006/relationships/ctrlProp" Target="../ctrlProps/ctrlProp8.xml" /><Relationship Id="rId11" Type="http://schemas.openxmlformats.org/officeDocument/2006/relationships/ctrlProp" Target="../ctrlProps/ctrlProp9.xml" /><Relationship Id="rId12" Type="http://schemas.openxmlformats.org/officeDocument/2006/relationships/ctrlProp" Target="../ctrlProps/ctrlProp10.xml" /><Relationship Id="rId13" Type="http://schemas.openxmlformats.org/officeDocument/2006/relationships/ctrlProp" Target="../ctrlProps/ctrlProp11.xml" /><Relationship Id="rId14" Type="http://schemas.openxmlformats.org/officeDocument/2006/relationships/ctrlProp" Target="../ctrlProps/ctrlProp12.xml" /><Relationship Id="rId15" Type="http://schemas.openxmlformats.org/officeDocument/2006/relationships/ctrlProp" Target="../ctrlProps/ctrlProp13.xml" /><Relationship Id="rId16" Type="http://schemas.openxmlformats.org/officeDocument/2006/relationships/ctrlProp" Target="../ctrlProps/ctrlProp14.xml" /><Relationship Id="rId17" Type="http://schemas.openxmlformats.org/officeDocument/2006/relationships/ctrlProp" Target="../ctrlProps/ctrlProp15.xml" /><Relationship Id="rId18" Type="http://schemas.openxmlformats.org/officeDocument/2006/relationships/ctrlProp" Target="../ctrlProps/ctrlProp16.xml" /><Relationship Id="rId19" Type="http://schemas.openxmlformats.org/officeDocument/2006/relationships/ctrlProp" Target="../ctrlProps/ctrlProp17.xml" /><Relationship Id="rId20" Type="http://schemas.openxmlformats.org/officeDocument/2006/relationships/ctrlProp" Target="../ctrlProps/ctrlProp18.xml" /><Relationship Id="rId21" Type="http://schemas.openxmlformats.org/officeDocument/2006/relationships/ctrlProp" Target="../ctrlProps/ctrlProp19.xml" /><Relationship Id="rId22" Type="http://schemas.openxmlformats.org/officeDocument/2006/relationships/ctrlProp" Target="../ctrlProps/ctrlProp20.xml" /><Relationship Id="rId23" Type="http://schemas.openxmlformats.org/officeDocument/2006/relationships/ctrlProp" Target="../ctrlProps/ctrlProp21.xml" /><Relationship Id="rId24" Type="http://schemas.openxmlformats.org/officeDocument/2006/relationships/ctrlProp" Target="../ctrlProps/ctrlProp22.xml" /><Relationship Id="rId25" Type="http://schemas.openxmlformats.org/officeDocument/2006/relationships/ctrlProp" Target="../ctrlProps/ctrlProp23.xml" /><Relationship Id="rId26" Type="http://schemas.openxmlformats.org/officeDocument/2006/relationships/ctrlProp" Target="../ctrlProps/ctrlProp24.xml" /><Relationship Id="rId27" Type="http://schemas.openxmlformats.org/officeDocument/2006/relationships/ctrlProp" Target="../ctrlProps/ctrlProp25.xml" /><Relationship Id="rId28" Type="http://schemas.openxmlformats.org/officeDocument/2006/relationships/ctrlProp" Target="../ctrlProps/ctrlProp26.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1.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trlProp" Target="../ctrlProps/ctrlProp27.xml" /><Relationship Id="rId5" Type="http://schemas.openxmlformats.org/officeDocument/2006/relationships/ctrlProp" Target="../ctrlProps/ctrlProp28.xml" /><Relationship Id="rId6" Type="http://schemas.openxmlformats.org/officeDocument/2006/relationships/ctrlProp" Target="../ctrlProps/ctrlProp29.xml" /><Relationship Id="rId7" Type="http://schemas.openxmlformats.org/officeDocument/2006/relationships/ctrlProp" Target="../ctrlProps/ctrlProp30.xml" /><Relationship Id="rId8" Type="http://schemas.openxmlformats.org/officeDocument/2006/relationships/ctrlProp" Target="../ctrlProps/ctrlProp31.xml" /><Relationship Id="rId9" Type="http://schemas.openxmlformats.org/officeDocument/2006/relationships/ctrlProp" Target="../ctrlProps/ctrlProp32.xml" /><Relationship Id="rId10" Type="http://schemas.openxmlformats.org/officeDocument/2006/relationships/ctrlProp" Target="../ctrlProps/ctrlProp33.xml" /><Relationship Id="rId11" Type="http://schemas.openxmlformats.org/officeDocument/2006/relationships/ctrlProp" Target="../ctrlProps/ctrlProp34.xml" /><Relationship Id="rId12" Type="http://schemas.openxmlformats.org/officeDocument/2006/relationships/ctrlProp" Target="../ctrlProps/ctrlProp35.xml" /><Relationship Id="rId13" Type="http://schemas.openxmlformats.org/officeDocument/2006/relationships/ctrlProp" Target="../ctrlProps/ctrlProp36.xml" /><Relationship Id="rId14" Type="http://schemas.openxmlformats.org/officeDocument/2006/relationships/ctrlProp" Target="../ctrlProps/ctrlProp37.xml" /><Relationship Id="rId15" Type="http://schemas.openxmlformats.org/officeDocument/2006/relationships/ctrlProp" Target="../ctrlProps/ctrlProp38.xml" /><Relationship Id="rId16" Type="http://schemas.openxmlformats.org/officeDocument/2006/relationships/ctrlProp" Target="../ctrlProps/ctrlProp39.xml" /><Relationship Id="rId17" Type="http://schemas.openxmlformats.org/officeDocument/2006/relationships/ctrlProp" Target="../ctrlProps/ctrlProp40.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5.xml" /><Relationship Id="rId3" Type="http://schemas.openxmlformats.org/officeDocument/2006/relationships/vmlDrawing" Target="../drawings/vmlDrawing5.vml" /><Relationship Id="rId4" Type="http://schemas.openxmlformats.org/officeDocument/2006/relationships/ctrlProp" Target="../ctrlProps/ctrlProp41.xml" /><Relationship Id="rId5" Type="http://schemas.openxmlformats.org/officeDocument/2006/relationships/ctrlProp" Target="../ctrlProps/ctrlProp42.xml" /><Relationship Id="rId6" Type="http://schemas.openxmlformats.org/officeDocument/2006/relationships/ctrlProp" Target="../ctrlProps/ctrlProp43.xml" /><Relationship Id="rId7" Type="http://schemas.openxmlformats.org/officeDocument/2006/relationships/ctrlProp" Target="../ctrlProps/ctrlProp44.xml" /><Relationship Id="rId8" Type="http://schemas.openxmlformats.org/officeDocument/2006/relationships/ctrlProp" Target="../ctrlProps/ctrlProp45.xml" /><Relationship Id="rId9" Type="http://schemas.openxmlformats.org/officeDocument/2006/relationships/ctrlProp" Target="../ctrlProps/ctrlProp46.xml" /><Relationship Id="rId10" Type="http://schemas.openxmlformats.org/officeDocument/2006/relationships/ctrlProp" Target="../ctrlProps/ctrlProp4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6.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sheetFormatPr defaultRowHeight="13.5"/>
  <sheetData/>
  <phoneticPr fontId="3"/>
  <pageMargins left="0.7" right="0.7" top="0.75" bottom="0.75" header="0.3" footer="0.3"/>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L52"/>
  <sheetViews>
    <sheetView showGridLines="0" showZeros="0" view="pageBreakPreview" zoomScale="55" zoomScaleNormal="55" zoomScaleSheetLayoutView="55" workbookViewId="0">
      <selection activeCell="L34" sqref="L34"/>
    </sheetView>
  </sheetViews>
  <sheetFormatPr defaultColWidth="8" defaultRowHeight="14.4"/>
  <cols>
    <col min="1" max="1" width="15.625" style="55" customWidth="1"/>
    <col min="2" max="2" width="13.125" style="55" customWidth="1"/>
    <col min="3" max="3" width="31.625" style="55" customWidth="1"/>
    <col min="4" max="4" width="53.375" style="55" customWidth="1"/>
    <col min="5" max="5" width="59.5" style="55" customWidth="1"/>
    <col min="6" max="6" width="27.375" style="55" customWidth="1"/>
    <col min="7" max="7" width="24" style="55" customWidth="1"/>
    <col min="8" max="8" width="25.5" style="55" customWidth="1"/>
    <col min="9" max="9" width="27.875" style="55" customWidth="1"/>
    <col min="10" max="10" width="27.125" style="55" customWidth="1"/>
    <col min="11" max="11" width="41.125" style="56" customWidth="1"/>
    <col min="12" max="12" width="39.5" style="56" customWidth="1"/>
    <col min="13" max="22" width="8" style="55"/>
    <col min="23" max="23" width="3.375" style="55" customWidth="1"/>
    <col min="24" max="24" width="15.875" style="55" customWidth="1"/>
    <col min="25" max="248" width="8" style="55"/>
    <col min="249" max="249" width="15.625" style="55" customWidth="1"/>
    <col min="250" max="250" width="13.125" style="55" customWidth="1"/>
    <col min="251" max="251" width="28" style="55" bestFit="1" customWidth="1"/>
    <col min="252" max="252" width="25.375" style="55" customWidth="1"/>
    <col min="253" max="253" width="32.875" style="55" customWidth="1"/>
    <col min="254" max="254" width="8" style="55" hidden="1" customWidth="1"/>
    <col min="255" max="255" width="25.625" style="55" customWidth="1"/>
    <col min="256" max="256" width="30.625" style="55" bestFit="1" customWidth="1"/>
    <col min="257" max="257" width="17.625" style="55" bestFit="1" customWidth="1"/>
    <col min="258" max="258" width="12" style="55" bestFit="1" customWidth="1"/>
    <col min="259" max="259" width="28.125" style="55" bestFit="1" customWidth="1"/>
    <col min="260" max="260" width="26.625" style="55" bestFit="1" customWidth="1"/>
    <col min="261" max="261" width="32.875" style="55" customWidth="1"/>
    <col min="262" max="262" width="32.125" style="55" bestFit="1" customWidth="1"/>
    <col min="263" max="263" width="17.625" style="55" bestFit="1" customWidth="1"/>
    <col min="264" max="264" width="28.5" style="55" bestFit="1" customWidth="1"/>
    <col min="265" max="265" width="29.875" style="55" customWidth="1"/>
    <col min="266" max="266" width="23.625" style="55" customWidth="1"/>
    <col min="267" max="276" width="8" style="55"/>
    <col min="277" max="280" width="8" style="55" hidden="1" customWidth="1"/>
    <col min="281" max="504" width="8" style="55"/>
    <col min="505" max="505" width="15.625" style="55" customWidth="1"/>
    <col min="506" max="506" width="13.125" style="55" customWidth="1"/>
    <col min="507" max="507" width="28" style="55" bestFit="1" customWidth="1"/>
    <col min="508" max="508" width="25.375" style="55" customWidth="1"/>
    <col min="509" max="509" width="32.875" style="55" customWidth="1"/>
    <col min="510" max="510" width="8" style="55" hidden="1" customWidth="1"/>
    <col min="511" max="511" width="25.625" style="55" customWidth="1"/>
    <col min="512" max="512" width="30.625" style="55" bestFit="1" customWidth="1"/>
    <col min="513" max="513" width="17.625" style="55" bestFit="1" customWidth="1"/>
    <col min="514" max="514" width="12" style="55" bestFit="1" customWidth="1"/>
    <col min="515" max="515" width="28.125" style="55" bestFit="1" customWidth="1"/>
    <col min="516" max="516" width="26.625" style="55" bestFit="1" customWidth="1"/>
    <col min="517" max="517" width="32.875" style="55" customWidth="1"/>
    <col min="518" max="518" width="32.125" style="55" bestFit="1" customWidth="1"/>
    <col min="519" max="519" width="17.625" style="55" bestFit="1" customWidth="1"/>
    <col min="520" max="520" width="28.5" style="55" bestFit="1" customWidth="1"/>
    <col min="521" max="521" width="29.875" style="55" customWidth="1"/>
    <col min="522" max="522" width="23.625" style="55" customWidth="1"/>
    <col min="523" max="532" width="8" style="55"/>
    <col min="533" max="536" width="8" style="55" hidden="1" customWidth="1"/>
    <col min="537" max="760" width="8" style="55"/>
    <col min="761" max="761" width="15.625" style="55" customWidth="1"/>
    <col min="762" max="762" width="13.125" style="55" customWidth="1"/>
    <col min="763" max="763" width="28" style="55" bestFit="1" customWidth="1"/>
    <col min="764" max="764" width="25.375" style="55" customWidth="1"/>
    <col min="765" max="765" width="32.875" style="55" customWidth="1"/>
    <col min="766" max="766" width="8" style="55" hidden="1" customWidth="1"/>
    <col min="767" max="767" width="25.625" style="55" customWidth="1"/>
    <col min="768" max="768" width="30.625" style="55" bestFit="1" customWidth="1"/>
    <col min="769" max="769" width="17.625" style="55" bestFit="1" customWidth="1"/>
    <col min="770" max="770" width="12" style="55" bestFit="1" customWidth="1"/>
    <col min="771" max="771" width="28.125" style="55" bestFit="1" customWidth="1"/>
    <col min="772" max="772" width="26.625" style="55" bestFit="1" customWidth="1"/>
    <col min="773" max="773" width="32.875" style="55" customWidth="1"/>
    <col min="774" max="774" width="32.125" style="55" bestFit="1" customWidth="1"/>
    <col min="775" max="775" width="17.625" style="55" bestFit="1" customWidth="1"/>
    <col min="776" max="776" width="28.5" style="55" bestFit="1" customWidth="1"/>
    <col min="777" max="777" width="29.875" style="55" customWidth="1"/>
    <col min="778" max="778" width="23.625" style="55" customWidth="1"/>
    <col min="779" max="788" width="8" style="55"/>
    <col min="789" max="792" width="8" style="55" hidden="1" customWidth="1"/>
    <col min="793" max="1016" width="8" style="55"/>
    <col min="1017" max="1017" width="15.625" style="55" customWidth="1"/>
    <col min="1018" max="1018" width="13.125" style="55" customWidth="1"/>
    <col min="1019" max="1019" width="28" style="55" bestFit="1" customWidth="1"/>
    <col min="1020" max="1020" width="25.375" style="55" customWidth="1"/>
    <col min="1021" max="1021" width="32.875" style="55" customWidth="1"/>
    <col min="1022" max="1022" width="8" style="55" hidden="1" customWidth="1"/>
    <col min="1023" max="1023" width="25.625" style="55" customWidth="1"/>
    <col min="1024" max="1024" width="30.625" style="55" bestFit="1" customWidth="1"/>
    <col min="1025" max="1025" width="17.625" style="55" bestFit="1" customWidth="1"/>
    <col min="1026" max="1026" width="12" style="55" bestFit="1" customWidth="1"/>
    <col min="1027" max="1027" width="28.125" style="55" bestFit="1" customWidth="1"/>
    <col min="1028" max="1028" width="26.625" style="55" bestFit="1" customWidth="1"/>
    <col min="1029" max="1029" width="32.875" style="55" customWidth="1"/>
    <col min="1030" max="1030" width="32.125" style="55" bestFit="1" customWidth="1"/>
    <col min="1031" max="1031" width="17.625" style="55" bestFit="1" customWidth="1"/>
    <col min="1032" max="1032" width="28.5" style="55" bestFit="1" customWidth="1"/>
    <col min="1033" max="1033" width="29.875" style="55" customWidth="1"/>
    <col min="1034" max="1034" width="23.625" style="55" customWidth="1"/>
    <col min="1035" max="1044" width="8" style="55"/>
    <col min="1045" max="1048" width="8" style="55" hidden="1" customWidth="1"/>
    <col min="1049" max="1272" width="8" style="55"/>
    <col min="1273" max="1273" width="15.625" style="55" customWidth="1"/>
    <col min="1274" max="1274" width="13.125" style="55" customWidth="1"/>
    <col min="1275" max="1275" width="28" style="55" bestFit="1" customWidth="1"/>
    <col min="1276" max="1276" width="25.375" style="55" customWidth="1"/>
    <col min="1277" max="1277" width="32.875" style="55" customWidth="1"/>
    <col min="1278" max="1278" width="8" style="55" hidden="1" customWidth="1"/>
    <col min="1279" max="1279" width="25.625" style="55" customWidth="1"/>
    <col min="1280" max="1280" width="30.625" style="55" bestFit="1" customWidth="1"/>
    <col min="1281" max="1281" width="17.625" style="55" bestFit="1" customWidth="1"/>
    <col min="1282" max="1282" width="12" style="55" bestFit="1" customWidth="1"/>
    <col min="1283" max="1283" width="28.125" style="55" bestFit="1" customWidth="1"/>
    <col min="1284" max="1284" width="26.625" style="55" bestFit="1" customWidth="1"/>
    <col min="1285" max="1285" width="32.875" style="55" customWidth="1"/>
    <col min="1286" max="1286" width="32.125" style="55" bestFit="1" customWidth="1"/>
    <col min="1287" max="1287" width="17.625" style="55" bestFit="1" customWidth="1"/>
    <col min="1288" max="1288" width="28.5" style="55" bestFit="1" customWidth="1"/>
    <col min="1289" max="1289" width="29.875" style="55" customWidth="1"/>
    <col min="1290" max="1290" width="23.625" style="55" customWidth="1"/>
    <col min="1291" max="1300" width="8" style="55"/>
    <col min="1301" max="1304" width="8" style="55" hidden="1" customWidth="1"/>
    <col min="1305" max="1528" width="8" style="55"/>
    <col min="1529" max="1529" width="15.625" style="55" customWidth="1"/>
    <col min="1530" max="1530" width="13.125" style="55" customWidth="1"/>
    <col min="1531" max="1531" width="28" style="55" bestFit="1" customWidth="1"/>
    <col min="1532" max="1532" width="25.375" style="55" customWidth="1"/>
    <col min="1533" max="1533" width="32.875" style="55" customWidth="1"/>
    <col min="1534" max="1534" width="8" style="55" hidden="1" customWidth="1"/>
    <col min="1535" max="1535" width="25.625" style="55" customWidth="1"/>
    <col min="1536" max="1536" width="30.625" style="55" bestFit="1" customWidth="1"/>
    <col min="1537" max="1537" width="17.625" style="55" bestFit="1" customWidth="1"/>
    <col min="1538" max="1538" width="12" style="55" bestFit="1" customWidth="1"/>
    <col min="1539" max="1539" width="28.125" style="55" bestFit="1" customWidth="1"/>
    <col min="1540" max="1540" width="26.625" style="55" bestFit="1" customWidth="1"/>
    <col min="1541" max="1541" width="32.875" style="55" customWidth="1"/>
    <col min="1542" max="1542" width="32.125" style="55" bestFit="1" customWidth="1"/>
    <col min="1543" max="1543" width="17.625" style="55" bestFit="1" customWidth="1"/>
    <col min="1544" max="1544" width="28.5" style="55" bestFit="1" customWidth="1"/>
    <col min="1545" max="1545" width="29.875" style="55" customWidth="1"/>
    <col min="1546" max="1546" width="23.625" style="55" customWidth="1"/>
    <col min="1547" max="1556" width="8" style="55"/>
    <col min="1557" max="1560" width="8" style="55" hidden="1" customWidth="1"/>
    <col min="1561" max="1784" width="8" style="55"/>
    <col min="1785" max="1785" width="15.625" style="55" customWidth="1"/>
    <col min="1786" max="1786" width="13.125" style="55" customWidth="1"/>
    <col min="1787" max="1787" width="28" style="55" bestFit="1" customWidth="1"/>
    <col min="1788" max="1788" width="25.375" style="55" customWidth="1"/>
    <col min="1789" max="1789" width="32.875" style="55" customWidth="1"/>
    <col min="1790" max="1790" width="8" style="55" hidden="1" customWidth="1"/>
    <col min="1791" max="1791" width="25.625" style="55" customWidth="1"/>
    <col min="1792" max="1792" width="30.625" style="55" bestFit="1" customWidth="1"/>
    <col min="1793" max="1793" width="17.625" style="55" bestFit="1" customWidth="1"/>
    <col min="1794" max="1794" width="12" style="55" bestFit="1" customWidth="1"/>
    <col min="1795" max="1795" width="28.125" style="55" bestFit="1" customWidth="1"/>
    <col min="1796" max="1796" width="26.625" style="55" bestFit="1" customWidth="1"/>
    <col min="1797" max="1797" width="32.875" style="55" customWidth="1"/>
    <col min="1798" max="1798" width="32.125" style="55" bestFit="1" customWidth="1"/>
    <col min="1799" max="1799" width="17.625" style="55" bestFit="1" customWidth="1"/>
    <col min="1800" max="1800" width="28.5" style="55" bestFit="1" customWidth="1"/>
    <col min="1801" max="1801" width="29.875" style="55" customWidth="1"/>
    <col min="1802" max="1802" width="23.625" style="55" customWidth="1"/>
    <col min="1803" max="1812" width="8" style="55"/>
    <col min="1813" max="1816" width="8" style="55" hidden="1" customWidth="1"/>
    <col min="1817" max="2040" width="8" style="55"/>
    <col min="2041" max="2041" width="15.625" style="55" customWidth="1"/>
    <col min="2042" max="2042" width="13.125" style="55" customWidth="1"/>
    <col min="2043" max="2043" width="28" style="55" bestFit="1" customWidth="1"/>
    <col min="2044" max="2044" width="25.375" style="55" customWidth="1"/>
    <col min="2045" max="2045" width="32.875" style="55" customWidth="1"/>
    <col min="2046" max="2046" width="8" style="55" hidden="1" customWidth="1"/>
    <col min="2047" max="2047" width="25.625" style="55" customWidth="1"/>
    <col min="2048" max="2048" width="30.625" style="55" bestFit="1" customWidth="1"/>
    <col min="2049" max="2049" width="17.625" style="55" bestFit="1" customWidth="1"/>
    <col min="2050" max="2050" width="12" style="55" bestFit="1" customWidth="1"/>
    <col min="2051" max="2051" width="28.125" style="55" bestFit="1" customWidth="1"/>
    <col min="2052" max="2052" width="26.625" style="55" bestFit="1" customWidth="1"/>
    <col min="2053" max="2053" width="32.875" style="55" customWidth="1"/>
    <col min="2054" max="2054" width="32.125" style="55" bestFit="1" customWidth="1"/>
    <col min="2055" max="2055" width="17.625" style="55" bestFit="1" customWidth="1"/>
    <col min="2056" max="2056" width="28.5" style="55" bestFit="1" customWidth="1"/>
    <col min="2057" max="2057" width="29.875" style="55" customWidth="1"/>
    <col min="2058" max="2058" width="23.625" style="55" customWidth="1"/>
    <col min="2059" max="2068" width="8" style="55"/>
    <col min="2069" max="2072" width="8" style="55" hidden="1" customWidth="1"/>
    <col min="2073" max="2296" width="8" style="55"/>
    <col min="2297" max="2297" width="15.625" style="55" customWidth="1"/>
    <col min="2298" max="2298" width="13.125" style="55" customWidth="1"/>
    <col min="2299" max="2299" width="28" style="55" bestFit="1" customWidth="1"/>
    <col min="2300" max="2300" width="25.375" style="55" customWidth="1"/>
    <col min="2301" max="2301" width="32.875" style="55" customWidth="1"/>
    <col min="2302" max="2302" width="8" style="55" hidden="1" customWidth="1"/>
    <col min="2303" max="2303" width="25.625" style="55" customWidth="1"/>
    <col min="2304" max="2304" width="30.625" style="55" bestFit="1" customWidth="1"/>
    <col min="2305" max="2305" width="17.625" style="55" bestFit="1" customWidth="1"/>
    <col min="2306" max="2306" width="12" style="55" bestFit="1" customWidth="1"/>
    <col min="2307" max="2307" width="28.125" style="55" bestFit="1" customWidth="1"/>
    <col min="2308" max="2308" width="26.625" style="55" bestFit="1" customWidth="1"/>
    <col min="2309" max="2309" width="32.875" style="55" customWidth="1"/>
    <col min="2310" max="2310" width="32.125" style="55" bestFit="1" customWidth="1"/>
    <col min="2311" max="2311" width="17.625" style="55" bestFit="1" customWidth="1"/>
    <col min="2312" max="2312" width="28.5" style="55" bestFit="1" customWidth="1"/>
    <col min="2313" max="2313" width="29.875" style="55" customWidth="1"/>
    <col min="2314" max="2314" width="23.625" style="55" customWidth="1"/>
    <col min="2315" max="2324" width="8" style="55"/>
    <col min="2325" max="2328" width="8" style="55" hidden="1" customWidth="1"/>
    <col min="2329" max="2552" width="8" style="55"/>
    <col min="2553" max="2553" width="15.625" style="55" customWidth="1"/>
    <col min="2554" max="2554" width="13.125" style="55" customWidth="1"/>
    <col min="2555" max="2555" width="28" style="55" bestFit="1" customWidth="1"/>
    <col min="2556" max="2556" width="25.375" style="55" customWidth="1"/>
    <col min="2557" max="2557" width="32.875" style="55" customWidth="1"/>
    <col min="2558" max="2558" width="8" style="55" hidden="1" customWidth="1"/>
    <col min="2559" max="2559" width="25.625" style="55" customWidth="1"/>
    <col min="2560" max="2560" width="30.625" style="55" bestFit="1" customWidth="1"/>
    <col min="2561" max="2561" width="17.625" style="55" bestFit="1" customWidth="1"/>
    <col min="2562" max="2562" width="12" style="55" bestFit="1" customWidth="1"/>
    <col min="2563" max="2563" width="28.125" style="55" bestFit="1" customWidth="1"/>
    <col min="2564" max="2564" width="26.625" style="55" bestFit="1" customWidth="1"/>
    <col min="2565" max="2565" width="32.875" style="55" customWidth="1"/>
    <col min="2566" max="2566" width="32.125" style="55" bestFit="1" customWidth="1"/>
    <col min="2567" max="2567" width="17.625" style="55" bestFit="1" customWidth="1"/>
    <col min="2568" max="2568" width="28.5" style="55" bestFit="1" customWidth="1"/>
    <col min="2569" max="2569" width="29.875" style="55" customWidth="1"/>
    <col min="2570" max="2570" width="23.625" style="55" customWidth="1"/>
    <col min="2571" max="2580" width="8" style="55"/>
    <col min="2581" max="2584" width="8" style="55" hidden="1" customWidth="1"/>
    <col min="2585" max="2808" width="8" style="55"/>
    <col min="2809" max="2809" width="15.625" style="55" customWidth="1"/>
    <col min="2810" max="2810" width="13.125" style="55" customWidth="1"/>
    <col min="2811" max="2811" width="28" style="55" bestFit="1" customWidth="1"/>
    <col min="2812" max="2812" width="25.375" style="55" customWidth="1"/>
    <col min="2813" max="2813" width="32.875" style="55" customWidth="1"/>
    <col min="2814" max="2814" width="8" style="55" hidden="1" customWidth="1"/>
    <col min="2815" max="2815" width="25.625" style="55" customWidth="1"/>
    <col min="2816" max="2816" width="30.625" style="55" bestFit="1" customWidth="1"/>
    <col min="2817" max="2817" width="17.625" style="55" bestFit="1" customWidth="1"/>
    <col min="2818" max="2818" width="12" style="55" bestFit="1" customWidth="1"/>
    <col min="2819" max="2819" width="28.125" style="55" bestFit="1" customWidth="1"/>
    <col min="2820" max="2820" width="26.625" style="55" bestFit="1" customWidth="1"/>
    <col min="2821" max="2821" width="32.875" style="55" customWidth="1"/>
    <col min="2822" max="2822" width="32.125" style="55" bestFit="1" customWidth="1"/>
    <col min="2823" max="2823" width="17.625" style="55" bestFit="1" customWidth="1"/>
    <col min="2824" max="2824" width="28.5" style="55" bestFit="1" customWidth="1"/>
    <col min="2825" max="2825" width="29.875" style="55" customWidth="1"/>
    <col min="2826" max="2826" width="23.625" style="55" customWidth="1"/>
    <col min="2827" max="2836" width="8" style="55"/>
    <col min="2837" max="2840" width="8" style="55" hidden="1" customWidth="1"/>
    <col min="2841" max="3064" width="8" style="55"/>
    <col min="3065" max="3065" width="15.625" style="55" customWidth="1"/>
    <col min="3066" max="3066" width="13.125" style="55" customWidth="1"/>
    <col min="3067" max="3067" width="28" style="55" bestFit="1" customWidth="1"/>
    <col min="3068" max="3068" width="25.375" style="55" customWidth="1"/>
    <col min="3069" max="3069" width="32.875" style="55" customWidth="1"/>
    <col min="3070" max="3070" width="8" style="55" hidden="1" customWidth="1"/>
    <col min="3071" max="3071" width="25.625" style="55" customWidth="1"/>
    <col min="3072" max="3072" width="30.625" style="55" bestFit="1" customWidth="1"/>
    <col min="3073" max="3073" width="17.625" style="55" bestFit="1" customWidth="1"/>
    <col min="3074" max="3074" width="12" style="55" bestFit="1" customWidth="1"/>
    <col min="3075" max="3075" width="28.125" style="55" bestFit="1" customWidth="1"/>
    <col min="3076" max="3076" width="26.625" style="55" bestFit="1" customWidth="1"/>
    <col min="3077" max="3077" width="32.875" style="55" customWidth="1"/>
    <col min="3078" max="3078" width="32.125" style="55" bestFit="1" customWidth="1"/>
    <col min="3079" max="3079" width="17.625" style="55" bestFit="1" customWidth="1"/>
    <col min="3080" max="3080" width="28.5" style="55" bestFit="1" customWidth="1"/>
    <col min="3081" max="3081" width="29.875" style="55" customWidth="1"/>
    <col min="3082" max="3082" width="23.625" style="55" customWidth="1"/>
    <col min="3083" max="3092" width="8" style="55"/>
    <col min="3093" max="3096" width="8" style="55" hidden="1" customWidth="1"/>
    <col min="3097" max="3320" width="8" style="55"/>
    <col min="3321" max="3321" width="15.625" style="55" customWidth="1"/>
    <col min="3322" max="3322" width="13.125" style="55" customWidth="1"/>
    <col min="3323" max="3323" width="28" style="55" bestFit="1" customWidth="1"/>
    <col min="3324" max="3324" width="25.375" style="55" customWidth="1"/>
    <col min="3325" max="3325" width="32.875" style="55" customWidth="1"/>
    <col min="3326" max="3326" width="8" style="55" hidden="1" customWidth="1"/>
    <col min="3327" max="3327" width="25.625" style="55" customWidth="1"/>
    <col min="3328" max="3328" width="30.625" style="55" bestFit="1" customWidth="1"/>
    <col min="3329" max="3329" width="17.625" style="55" bestFit="1" customWidth="1"/>
    <col min="3330" max="3330" width="12" style="55" bestFit="1" customWidth="1"/>
    <col min="3331" max="3331" width="28.125" style="55" bestFit="1" customWidth="1"/>
    <col min="3332" max="3332" width="26.625" style="55" bestFit="1" customWidth="1"/>
    <col min="3333" max="3333" width="32.875" style="55" customWidth="1"/>
    <col min="3334" max="3334" width="32.125" style="55" bestFit="1" customWidth="1"/>
    <col min="3335" max="3335" width="17.625" style="55" bestFit="1" customWidth="1"/>
    <col min="3336" max="3336" width="28.5" style="55" bestFit="1" customWidth="1"/>
    <col min="3337" max="3337" width="29.875" style="55" customWidth="1"/>
    <col min="3338" max="3338" width="23.625" style="55" customWidth="1"/>
    <col min="3339" max="3348" width="8" style="55"/>
    <col min="3349" max="3352" width="8" style="55" hidden="1" customWidth="1"/>
    <col min="3353" max="3576" width="8" style="55"/>
    <col min="3577" max="3577" width="15.625" style="55" customWidth="1"/>
    <col min="3578" max="3578" width="13.125" style="55" customWidth="1"/>
    <col min="3579" max="3579" width="28" style="55" bestFit="1" customWidth="1"/>
    <col min="3580" max="3580" width="25.375" style="55" customWidth="1"/>
    <col min="3581" max="3581" width="32.875" style="55" customWidth="1"/>
    <col min="3582" max="3582" width="8" style="55" hidden="1" customWidth="1"/>
    <col min="3583" max="3583" width="25.625" style="55" customWidth="1"/>
    <col min="3584" max="3584" width="30.625" style="55" bestFit="1" customWidth="1"/>
    <col min="3585" max="3585" width="17.625" style="55" bestFit="1" customWidth="1"/>
    <col min="3586" max="3586" width="12" style="55" bestFit="1" customWidth="1"/>
    <col min="3587" max="3587" width="28.125" style="55" bestFit="1" customWidth="1"/>
    <col min="3588" max="3588" width="26.625" style="55" bestFit="1" customWidth="1"/>
    <col min="3589" max="3589" width="32.875" style="55" customWidth="1"/>
    <col min="3590" max="3590" width="32.125" style="55" bestFit="1" customWidth="1"/>
    <col min="3591" max="3591" width="17.625" style="55" bestFit="1" customWidth="1"/>
    <col min="3592" max="3592" width="28.5" style="55" bestFit="1" customWidth="1"/>
    <col min="3593" max="3593" width="29.875" style="55" customWidth="1"/>
    <col min="3594" max="3594" width="23.625" style="55" customWidth="1"/>
    <col min="3595" max="3604" width="8" style="55"/>
    <col min="3605" max="3608" width="8" style="55" hidden="1" customWidth="1"/>
    <col min="3609" max="3832" width="8" style="55"/>
    <col min="3833" max="3833" width="15.625" style="55" customWidth="1"/>
    <col min="3834" max="3834" width="13.125" style="55" customWidth="1"/>
    <col min="3835" max="3835" width="28" style="55" bestFit="1" customWidth="1"/>
    <col min="3836" max="3836" width="25.375" style="55" customWidth="1"/>
    <col min="3837" max="3837" width="32.875" style="55" customWidth="1"/>
    <col min="3838" max="3838" width="8" style="55" hidden="1" customWidth="1"/>
    <col min="3839" max="3839" width="25.625" style="55" customWidth="1"/>
    <col min="3840" max="3840" width="30.625" style="55" bestFit="1" customWidth="1"/>
    <col min="3841" max="3841" width="17.625" style="55" bestFit="1" customWidth="1"/>
    <col min="3842" max="3842" width="12" style="55" bestFit="1" customWidth="1"/>
    <col min="3843" max="3843" width="28.125" style="55" bestFit="1" customWidth="1"/>
    <col min="3844" max="3844" width="26.625" style="55" bestFit="1" customWidth="1"/>
    <col min="3845" max="3845" width="32.875" style="55" customWidth="1"/>
    <col min="3846" max="3846" width="32.125" style="55" bestFit="1" customWidth="1"/>
    <col min="3847" max="3847" width="17.625" style="55" bestFit="1" customWidth="1"/>
    <col min="3848" max="3848" width="28.5" style="55" bestFit="1" customWidth="1"/>
    <col min="3849" max="3849" width="29.875" style="55" customWidth="1"/>
    <col min="3850" max="3850" width="23.625" style="55" customWidth="1"/>
    <col min="3851" max="3860" width="8" style="55"/>
    <col min="3861" max="3864" width="8" style="55" hidden="1" customWidth="1"/>
    <col min="3865" max="4088" width="8" style="55"/>
    <col min="4089" max="4089" width="15.625" style="55" customWidth="1"/>
    <col min="4090" max="4090" width="13.125" style="55" customWidth="1"/>
    <col min="4091" max="4091" width="28" style="55" bestFit="1" customWidth="1"/>
    <col min="4092" max="4092" width="25.375" style="55" customWidth="1"/>
    <col min="4093" max="4093" width="32.875" style="55" customWidth="1"/>
    <col min="4094" max="4094" width="8" style="55" hidden="1" customWidth="1"/>
    <col min="4095" max="4095" width="25.625" style="55" customWidth="1"/>
    <col min="4096" max="4096" width="30.625" style="55" bestFit="1" customWidth="1"/>
    <col min="4097" max="4097" width="17.625" style="55" bestFit="1" customWidth="1"/>
    <col min="4098" max="4098" width="12" style="55" bestFit="1" customWidth="1"/>
    <col min="4099" max="4099" width="28.125" style="55" bestFit="1" customWidth="1"/>
    <col min="4100" max="4100" width="26.625" style="55" bestFit="1" customWidth="1"/>
    <col min="4101" max="4101" width="32.875" style="55" customWidth="1"/>
    <col min="4102" max="4102" width="32.125" style="55" bestFit="1" customWidth="1"/>
    <col min="4103" max="4103" width="17.625" style="55" bestFit="1" customWidth="1"/>
    <col min="4104" max="4104" width="28.5" style="55" bestFit="1" customWidth="1"/>
    <col min="4105" max="4105" width="29.875" style="55" customWidth="1"/>
    <col min="4106" max="4106" width="23.625" style="55" customWidth="1"/>
    <col min="4107" max="4116" width="8" style="55"/>
    <col min="4117" max="4120" width="8" style="55" hidden="1" customWidth="1"/>
    <col min="4121" max="4344" width="8" style="55"/>
    <col min="4345" max="4345" width="15.625" style="55" customWidth="1"/>
    <col min="4346" max="4346" width="13.125" style="55" customWidth="1"/>
    <col min="4347" max="4347" width="28" style="55" bestFit="1" customWidth="1"/>
    <col min="4348" max="4348" width="25.375" style="55" customWidth="1"/>
    <col min="4349" max="4349" width="32.875" style="55" customWidth="1"/>
    <col min="4350" max="4350" width="8" style="55" hidden="1" customWidth="1"/>
    <col min="4351" max="4351" width="25.625" style="55" customWidth="1"/>
    <col min="4352" max="4352" width="30.625" style="55" bestFit="1" customWidth="1"/>
    <col min="4353" max="4353" width="17.625" style="55" bestFit="1" customWidth="1"/>
    <col min="4354" max="4354" width="12" style="55" bestFit="1" customWidth="1"/>
    <col min="4355" max="4355" width="28.125" style="55" bestFit="1" customWidth="1"/>
    <col min="4356" max="4356" width="26.625" style="55" bestFit="1" customWidth="1"/>
    <col min="4357" max="4357" width="32.875" style="55" customWidth="1"/>
    <col min="4358" max="4358" width="32.125" style="55" bestFit="1" customWidth="1"/>
    <col min="4359" max="4359" width="17.625" style="55" bestFit="1" customWidth="1"/>
    <col min="4360" max="4360" width="28.5" style="55" bestFit="1" customWidth="1"/>
    <col min="4361" max="4361" width="29.875" style="55" customWidth="1"/>
    <col min="4362" max="4362" width="23.625" style="55" customWidth="1"/>
    <col min="4363" max="4372" width="8" style="55"/>
    <col min="4373" max="4376" width="8" style="55" hidden="1" customWidth="1"/>
    <col min="4377" max="4600" width="8" style="55"/>
    <col min="4601" max="4601" width="15.625" style="55" customWidth="1"/>
    <col min="4602" max="4602" width="13.125" style="55" customWidth="1"/>
    <col min="4603" max="4603" width="28" style="55" bestFit="1" customWidth="1"/>
    <col min="4604" max="4604" width="25.375" style="55" customWidth="1"/>
    <col min="4605" max="4605" width="32.875" style="55" customWidth="1"/>
    <col min="4606" max="4606" width="8" style="55" hidden="1" customWidth="1"/>
    <col min="4607" max="4607" width="25.625" style="55" customWidth="1"/>
    <col min="4608" max="4608" width="30.625" style="55" bestFit="1" customWidth="1"/>
    <col min="4609" max="4609" width="17.625" style="55" bestFit="1" customWidth="1"/>
    <col min="4610" max="4610" width="12" style="55" bestFit="1" customWidth="1"/>
    <col min="4611" max="4611" width="28.125" style="55" bestFit="1" customWidth="1"/>
    <col min="4612" max="4612" width="26.625" style="55" bestFit="1" customWidth="1"/>
    <col min="4613" max="4613" width="32.875" style="55" customWidth="1"/>
    <col min="4614" max="4614" width="32.125" style="55" bestFit="1" customWidth="1"/>
    <col min="4615" max="4615" width="17.625" style="55" bestFit="1" customWidth="1"/>
    <col min="4616" max="4616" width="28.5" style="55" bestFit="1" customWidth="1"/>
    <col min="4617" max="4617" width="29.875" style="55" customWidth="1"/>
    <col min="4618" max="4618" width="23.625" style="55" customWidth="1"/>
    <col min="4619" max="4628" width="8" style="55"/>
    <col min="4629" max="4632" width="8" style="55" hidden="1" customWidth="1"/>
    <col min="4633" max="4856" width="8" style="55"/>
    <col min="4857" max="4857" width="15.625" style="55" customWidth="1"/>
    <col min="4858" max="4858" width="13.125" style="55" customWidth="1"/>
    <col min="4859" max="4859" width="28" style="55" bestFit="1" customWidth="1"/>
    <col min="4860" max="4860" width="25.375" style="55" customWidth="1"/>
    <col min="4861" max="4861" width="32.875" style="55" customWidth="1"/>
    <col min="4862" max="4862" width="8" style="55" hidden="1" customWidth="1"/>
    <col min="4863" max="4863" width="25.625" style="55" customWidth="1"/>
    <col min="4864" max="4864" width="30.625" style="55" bestFit="1" customWidth="1"/>
    <col min="4865" max="4865" width="17.625" style="55" bestFit="1" customWidth="1"/>
    <col min="4866" max="4866" width="12" style="55" bestFit="1" customWidth="1"/>
    <col min="4867" max="4867" width="28.125" style="55" bestFit="1" customWidth="1"/>
    <col min="4868" max="4868" width="26.625" style="55" bestFit="1" customWidth="1"/>
    <col min="4869" max="4869" width="32.875" style="55" customWidth="1"/>
    <col min="4870" max="4870" width="32.125" style="55" bestFit="1" customWidth="1"/>
    <col min="4871" max="4871" width="17.625" style="55" bestFit="1" customWidth="1"/>
    <col min="4872" max="4872" width="28.5" style="55" bestFit="1" customWidth="1"/>
    <col min="4873" max="4873" width="29.875" style="55" customWidth="1"/>
    <col min="4874" max="4874" width="23.625" style="55" customWidth="1"/>
    <col min="4875" max="4884" width="8" style="55"/>
    <col min="4885" max="4888" width="8" style="55" hidden="1" customWidth="1"/>
    <col min="4889" max="5112" width="8" style="55"/>
    <col min="5113" max="5113" width="15.625" style="55" customWidth="1"/>
    <col min="5114" max="5114" width="13.125" style="55" customWidth="1"/>
    <col min="5115" max="5115" width="28" style="55" bestFit="1" customWidth="1"/>
    <col min="5116" max="5116" width="25.375" style="55" customWidth="1"/>
    <col min="5117" max="5117" width="32.875" style="55" customWidth="1"/>
    <col min="5118" max="5118" width="8" style="55" hidden="1" customWidth="1"/>
    <col min="5119" max="5119" width="25.625" style="55" customWidth="1"/>
    <col min="5120" max="5120" width="30.625" style="55" bestFit="1" customWidth="1"/>
    <col min="5121" max="5121" width="17.625" style="55" bestFit="1" customWidth="1"/>
    <col min="5122" max="5122" width="12" style="55" bestFit="1" customWidth="1"/>
    <col min="5123" max="5123" width="28.125" style="55" bestFit="1" customWidth="1"/>
    <col min="5124" max="5124" width="26.625" style="55" bestFit="1" customWidth="1"/>
    <col min="5125" max="5125" width="32.875" style="55" customWidth="1"/>
    <col min="5126" max="5126" width="32.125" style="55" bestFit="1" customWidth="1"/>
    <col min="5127" max="5127" width="17.625" style="55" bestFit="1" customWidth="1"/>
    <col min="5128" max="5128" width="28.5" style="55" bestFit="1" customWidth="1"/>
    <col min="5129" max="5129" width="29.875" style="55" customWidth="1"/>
    <col min="5130" max="5130" width="23.625" style="55" customWidth="1"/>
    <col min="5131" max="5140" width="8" style="55"/>
    <col min="5141" max="5144" width="8" style="55" hidden="1" customWidth="1"/>
    <col min="5145" max="5368" width="8" style="55"/>
    <col min="5369" max="5369" width="15.625" style="55" customWidth="1"/>
    <col min="5370" max="5370" width="13.125" style="55" customWidth="1"/>
    <col min="5371" max="5371" width="28" style="55" bestFit="1" customWidth="1"/>
    <col min="5372" max="5372" width="25.375" style="55" customWidth="1"/>
    <col min="5373" max="5373" width="32.875" style="55" customWidth="1"/>
    <col min="5374" max="5374" width="8" style="55" hidden="1" customWidth="1"/>
    <col min="5375" max="5375" width="25.625" style="55" customWidth="1"/>
    <col min="5376" max="5376" width="30.625" style="55" bestFit="1" customWidth="1"/>
    <col min="5377" max="5377" width="17.625" style="55" bestFit="1" customWidth="1"/>
    <col min="5378" max="5378" width="12" style="55" bestFit="1" customWidth="1"/>
    <col min="5379" max="5379" width="28.125" style="55" bestFit="1" customWidth="1"/>
    <col min="5380" max="5380" width="26.625" style="55" bestFit="1" customWidth="1"/>
    <col min="5381" max="5381" width="32.875" style="55" customWidth="1"/>
    <col min="5382" max="5382" width="32.125" style="55" bestFit="1" customWidth="1"/>
    <col min="5383" max="5383" width="17.625" style="55" bestFit="1" customWidth="1"/>
    <col min="5384" max="5384" width="28.5" style="55" bestFit="1" customWidth="1"/>
    <col min="5385" max="5385" width="29.875" style="55" customWidth="1"/>
    <col min="5386" max="5386" width="23.625" style="55" customWidth="1"/>
    <col min="5387" max="5396" width="8" style="55"/>
    <col min="5397" max="5400" width="8" style="55" hidden="1" customWidth="1"/>
    <col min="5401" max="5624" width="8" style="55"/>
    <col min="5625" max="5625" width="15.625" style="55" customWidth="1"/>
    <col min="5626" max="5626" width="13.125" style="55" customWidth="1"/>
    <col min="5627" max="5627" width="28" style="55" bestFit="1" customWidth="1"/>
    <col min="5628" max="5628" width="25.375" style="55" customWidth="1"/>
    <col min="5629" max="5629" width="32.875" style="55" customWidth="1"/>
    <col min="5630" max="5630" width="8" style="55" hidden="1" customWidth="1"/>
    <col min="5631" max="5631" width="25.625" style="55" customWidth="1"/>
    <col min="5632" max="5632" width="30.625" style="55" bestFit="1" customWidth="1"/>
    <col min="5633" max="5633" width="17.625" style="55" bestFit="1" customWidth="1"/>
    <col min="5634" max="5634" width="12" style="55" bestFit="1" customWidth="1"/>
    <col min="5635" max="5635" width="28.125" style="55" bestFit="1" customWidth="1"/>
    <col min="5636" max="5636" width="26.625" style="55" bestFit="1" customWidth="1"/>
    <col min="5637" max="5637" width="32.875" style="55" customWidth="1"/>
    <col min="5638" max="5638" width="32.125" style="55" bestFit="1" customWidth="1"/>
    <col min="5639" max="5639" width="17.625" style="55" bestFit="1" customWidth="1"/>
    <col min="5640" max="5640" width="28.5" style="55" bestFit="1" customWidth="1"/>
    <col min="5641" max="5641" width="29.875" style="55" customWidth="1"/>
    <col min="5642" max="5642" width="23.625" style="55" customWidth="1"/>
    <col min="5643" max="5652" width="8" style="55"/>
    <col min="5653" max="5656" width="8" style="55" hidden="1" customWidth="1"/>
    <col min="5657" max="5880" width="8" style="55"/>
    <col min="5881" max="5881" width="15.625" style="55" customWidth="1"/>
    <col min="5882" max="5882" width="13.125" style="55" customWidth="1"/>
    <col min="5883" max="5883" width="28" style="55" bestFit="1" customWidth="1"/>
    <col min="5884" max="5884" width="25.375" style="55" customWidth="1"/>
    <col min="5885" max="5885" width="32.875" style="55" customWidth="1"/>
    <col min="5886" max="5886" width="8" style="55" hidden="1" customWidth="1"/>
    <col min="5887" max="5887" width="25.625" style="55" customWidth="1"/>
    <col min="5888" max="5888" width="30.625" style="55" bestFit="1" customWidth="1"/>
    <col min="5889" max="5889" width="17.625" style="55" bestFit="1" customWidth="1"/>
    <col min="5890" max="5890" width="12" style="55" bestFit="1" customWidth="1"/>
    <col min="5891" max="5891" width="28.125" style="55" bestFit="1" customWidth="1"/>
    <col min="5892" max="5892" width="26.625" style="55" bestFit="1" customWidth="1"/>
    <col min="5893" max="5893" width="32.875" style="55" customWidth="1"/>
    <col min="5894" max="5894" width="32.125" style="55" bestFit="1" customWidth="1"/>
    <col min="5895" max="5895" width="17.625" style="55" bestFit="1" customWidth="1"/>
    <col min="5896" max="5896" width="28.5" style="55" bestFit="1" customWidth="1"/>
    <col min="5897" max="5897" width="29.875" style="55" customWidth="1"/>
    <col min="5898" max="5898" width="23.625" style="55" customWidth="1"/>
    <col min="5899" max="5908" width="8" style="55"/>
    <col min="5909" max="5912" width="8" style="55" hidden="1" customWidth="1"/>
    <col min="5913" max="6136" width="8" style="55"/>
    <col min="6137" max="6137" width="15.625" style="55" customWidth="1"/>
    <col min="6138" max="6138" width="13.125" style="55" customWidth="1"/>
    <col min="6139" max="6139" width="28" style="55" bestFit="1" customWidth="1"/>
    <col min="6140" max="6140" width="25.375" style="55" customWidth="1"/>
    <col min="6141" max="6141" width="32.875" style="55" customWidth="1"/>
    <col min="6142" max="6142" width="8" style="55" hidden="1" customWidth="1"/>
    <col min="6143" max="6143" width="25.625" style="55" customWidth="1"/>
    <col min="6144" max="6144" width="30.625" style="55" bestFit="1" customWidth="1"/>
    <col min="6145" max="6145" width="17.625" style="55" bestFit="1" customWidth="1"/>
    <col min="6146" max="6146" width="12" style="55" bestFit="1" customWidth="1"/>
    <col min="6147" max="6147" width="28.125" style="55" bestFit="1" customWidth="1"/>
    <col min="6148" max="6148" width="26.625" style="55" bestFit="1" customWidth="1"/>
    <col min="6149" max="6149" width="32.875" style="55" customWidth="1"/>
    <col min="6150" max="6150" width="32.125" style="55" bestFit="1" customWidth="1"/>
    <col min="6151" max="6151" width="17.625" style="55" bestFit="1" customWidth="1"/>
    <col min="6152" max="6152" width="28.5" style="55" bestFit="1" customWidth="1"/>
    <col min="6153" max="6153" width="29.875" style="55" customWidth="1"/>
    <col min="6154" max="6154" width="23.625" style="55" customWidth="1"/>
    <col min="6155" max="6164" width="8" style="55"/>
    <col min="6165" max="6168" width="8" style="55" hidden="1" customWidth="1"/>
    <col min="6169" max="6392" width="8" style="55"/>
    <col min="6393" max="6393" width="15.625" style="55" customWidth="1"/>
    <col min="6394" max="6394" width="13.125" style="55" customWidth="1"/>
    <col min="6395" max="6395" width="28" style="55" bestFit="1" customWidth="1"/>
    <col min="6396" max="6396" width="25.375" style="55" customWidth="1"/>
    <col min="6397" max="6397" width="32.875" style="55" customWidth="1"/>
    <col min="6398" max="6398" width="8" style="55" hidden="1" customWidth="1"/>
    <col min="6399" max="6399" width="25.625" style="55" customWidth="1"/>
    <col min="6400" max="6400" width="30.625" style="55" bestFit="1" customWidth="1"/>
    <col min="6401" max="6401" width="17.625" style="55" bestFit="1" customWidth="1"/>
    <col min="6402" max="6402" width="12" style="55" bestFit="1" customWidth="1"/>
    <col min="6403" max="6403" width="28.125" style="55" bestFit="1" customWidth="1"/>
    <col min="6404" max="6404" width="26.625" style="55" bestFit="1" customWidth="1"/>
    <col min="6405" max="6405" width="32.875" style="55" customWidth="1"/>
    <col min="6406" max="6406" width="32.125" style="55" bestFit="1" customWidth="1"/>
    <col min="6407" max="6407" width="17.625" style="55" bestFit="1" customWidth="1"/>
    <col min="6408" max="6408" width="28.5" style="55" bestFit="1" customWidth="1"/>
    <col min="6409" max="6409" width="29.875" style="55" customWidth="1"/>
    <col min="6410" max="6410" width="23.625" style="55" customWidth="1"/>
    <col min="6411" max="6420" width="8" style="55"/>
    <col min="6421" max="6424" width="8" style="55" hidden="1" customWidth="1"/>
    <col min="6425" max="6648" width="8" style="55"/>
    <col min="6649" max="6649" width="15.625" style="55" customWidth="1"/>
    <col min="6650" max="6650" width="13.125" style="55" customWidth="1"/>
    <col min="6651" max="6651" width="28" style="55" bestFit="1" customWidth="1"/>
    <col min="6652" max="6652" width="25.375" style="55" customWidth="1"/>
    <col min="6653" max="6653" width="32.875" style="55" customWidth="1"/>
    <col min="6654" max="6654" width="8" style="55" hidden="1" customWidth="1"/>
    <col min="6655" max="6655" width="25.625" style="55" customWidth="1"/>
    <col min="6656" max="6656" width="30.625" style="55" bestFit="1" customWidth="1"/>
    <col min="6657" max="6657" width="17.625" style="55" bestFit="1" customWidth="1"/>
    <col min="6658" max="6658" width="12" style="55" bestFit="1" customWidth="1"/>
    <col min="6659" max="6659" width="28.125" style="55" bestFit="1" customWidth="1"/>
    <col min="6660" max="6660" width="26.625" style="55" bestFit="1" customWidth="1"/>
    <col min="6661" max="6661" width="32.875" style="55" customWidth="1"/>
    <col min="6662" max="6662" width="32.125" style="55" bestFit="1" customWidth="1"/>
    <col min="6663" max="6663" width="17.625" style="55" bestFit="1" customWidth="1"/>
    <col min="6664" max="6664" width="28.5" style="55" bestFit="1" customWidth="1"/>
    <col min="6665" max="6665" width="29.875" style="55" customWidth="1"/>
    <col min="6666" max="6666" width="23.625" style="55" customWidth="1"/>
    <col min="6667" max="6676" width="8" style="55"/>
    <col min="6677" max="6680" width="8" style="55" hidden="1" customWidth="1"/>
    <col min="6681" max="6904" width="8" style="55"/>
    <col min="6905" max="6905" width="15.625" style="55" customWidth="1"/>
    <col min="6906" max="6906" width="13.125" style="55" customWidth="1"/>
    <col min="6907" max="6907" width="28" style="55" bestFit="1" customWidth="1"/>
    <col min="6908" max="6908" width="25.375" style="55" customWidth="1"/>
    <col min="6909" max="6909" width="32.875" style="55" customWidth="1"/>
    <col min="6910" max="6910" width="8" style="55" hidden="1" customWidth="1"/>
    <col min="6911" max="6911" width="25.625" style="55" customWidth="1"/>
    <col min="6912" max="6912" width="30.625" style="55" bestFit="1" customWidth="1"/>
    <col min="6913" max="6913" width="17.625" style="55" bestFit="1" customWidth="1"/>
    <col min="6914" max="6914" width="12" style="55" bestFit="1" customWidth="1"/>
    <col min="6915" max="6915" width="28.125" style="55" bestFit="1" customWidth="1"/>
    <col min="6916" max="6916" width="26.625" style="55" bestFit="1" customWidth="1"/>
    <col min="6917" max="6917" width="32.875" style="55" customWidth="1"/>
    <col min="6918" max="6918" width="32.125" style="55" bestFit="1" customWidth="1"/>
    <col min="6919" max="6919" width="17.625" style="55" bestFit="1" customWidth="1"/>
    <col min="6920" max="6920" width="28.5" style="55" bestFit="1" customWidth="1"/>
    <col min="6921" max="6921" width="29.875" style="55" customWidth="1"/>
    <col min="6922" max="6922" width="23.625" style="55" customWidth="1"/>
    <col min="6923" max="6932" width="8" style="55"/>
    <col min="6933" max="6936" width="8" style="55" hidden="1" customWidth="1"/>
    <col min="6937" max="7160" width="8" style="55"/>
    <col min="7161" max="7161" width="15.625" style="55" customWidth="1"/>
    <col min="7162" max="7162" width="13.125" style="55" customWidth="1"/>
    <col min="7163" max="7163" width="28" style="55" bestFit="1" customWidth="1"/>
    <col min="7164" max="7164" width="25.375" style="55" customWidth="1"/>
    <col min="7165" max="7165" width="32.875" style="55" customWidth="1"/>
    <col min="7166" max="7166" width="8" style="55" hidden="1" customWidth="1"/>
    <col min="7167" max="7167" width="25.625" style="55" customWidth="1"/>
    <col min="7168" max="7168" width="30.625" style="55" bestFit="1" customWidth="1"/>
    <col min="7169" max="7169" width="17.625" style="55" bestFit="1" customWidth="1"/>
    <col min="7170" max="7170" width="12" style="55" bestFit="1" customWidth="1"/>
    <col min="7171" max="7171" width="28.125" style="55" bestFit="1" customWidth="1"/>
    <col min="7172" max="7172" width="26.625" style="55" bestFit="1" customWidth="1"/>
    <col min="7173" max="7173" width="32.875" style="55" customWidth="1"/>
    <col min="7174" max="7174" width="32.125" style="55" bestFit="1" customWidth="1"/>
    <col min="7175" max="7175" width="17.625" style="55" bestFit="1" customWidth="1"/>
    <col min="7176" max="7176" width="28.5" style="55" bestFit="1" customWidth="1"/>
    <col min="7177" max="7177" width="29.875" style="55" customWidth="1"/>
    <col min="7178" max="7178" width="23.625" style="55" customWidth="1"/>
    <col min="7179" max="7188" width="8" style="55"/>
    <col min="7189" max="7192" width="8" style="55" hidden="1" customWidth="1"/>
    <col min="7193" max="7416" width="8" style="55"/>
    <col min="7417" max="7417" width="15.625" style="55" customWidth="1"/>
    <col min="7418" max="7418" width="13.125" style="55" customWidth="1"/>
    <col min="7419" max="7419" width="28" style="55" bestFit="1" customWidth="1"/>
    <col min="7420" max="7420" width="25.375" style="55" customWidth="1"/>
    <col min="7421" max="7421" width="32.875" style="55" customWidth="1"/>
    <col min="7422" max="7422" width="8" style="55" hidden="1" customWidth="1"/>
    <col min="7423" max="7423" width="25.625" style="55" customWidth="1"/>
    <col min="7424" max="7424" width="30.625" style="55" bestFit="1" customWidth="1"/>
    <col min="7425" max="7425" width="17.625" style="55" bestFit="1" customWidth="1"/>
    <col min="7426" max="7426" width="12" style="55" bestFit="1" customWidth="1"/>
    <col min="7427" max="7427" width="28.125" style="55" bestFit="1" customWidth="1"/>
    <col min="7428" max="7428" width="26.625" style="55" bestFit="1" customWidth="1"/>
    <col min="7429" max="7429" width="32.875" style="55" customWidth="1"/>
    <col min="7430" max="7430" width="32.125" style="55" bestFit="1" customWidth="1"/>
    <col min="7431" max="7431" width="17.625" style="55" bestFit="1" customWidth="1"/>
    <col min="7432" max="7432" width="28.5" style="55" bestFit="1" customWidth="1"/>
    <col min="7433" max="7433" width="29.875" style="55" customWidth="1"/>
    <col min="7434" max="7434" width="23.625" style="55" customWidth="1"/>
    <col min="7435" max="7444" width="8" style="55"/>
    <col min="7445" max="7448" width="8" style="55" hidden="1" customWidth="1"/>
    <col min="7449" max="7672" width="8" style="55"/>
    <col min="7673" max="7673" width="15.625" style="55" customWidth="1"/>
    <col min="7674" max="7674" width="13.125" style="55" customWidth="1"/>
    <col min="7675" max="7675" width="28" style="55" bestFit="1" customWidth="1"/>
    <col min="7676" max="7676" width="25.375" style="55" customWidth="1"/>
    <col min="7677" max="7677" width="32.875" style="55" customWidth="1"/>
    <col min="7678" max="7678" width="8" style="55" hidden="1" customWidth="1"/>
    <col min="7679" max="7679" width="25.625" style="55" customWidth="1"/>
    <col min="7680" max="7680" width="30.625" style="55" bestFit="1" customWidth="1"/>
    <col min="7681" max="7681" width="17.625" style="55" bestFit="1" customWidth="1"/>
    <col min="7682" max="7682" width="12" style="55" bestFit="1" customWidth="1"/>
    <col min="7683" max="7683" width="28.125" style="55" bestFit="1" customWidth="1"/>
    <col min="7684" max="7684" width="26.625" style="55" bestFit="1" customWidth="1"/>
    <col min="7685" max="7685" width="32.875" style="55" customWidth="1"/>
    <col min="7686" max="7686" width="32.125" style="55" bestFit="1" customWidth="1"/>
    <col min="7687" max="7687" width="17.625" style="55" bestFit="1" customWidth="1"/>
    <col min="7688" max="7688" width="28.5" style="55" bestFit="1" customWidth="1"/>
    <col min="7689" max="7689" width="29.875" style="55" customWidth="1"/>
    <col min="7690" max="7690" width="23.625" style="55" customWidth="1"/>
    <col min="7691" max="7700" width="8" style="55"/>
    <col min="7701" max="7704" width="8" style="55" hidden="1" customWidth="1"/>
    <col min="7705" max="7928" width="8" style="55"/>
    <col min="7929" max="7929" width="15.625" style="55" customWidth="1"/>
    <col min="7930" max="7930" width="13.125" style="55" customWidth="1"/>
    <col min="7931" max="7931" width="28" style="55" bestFit="1" customWidth="1"/>
    <col min="7932" max="7932" width="25.375" style="55" customWidth="1"/>
    <col min="7933" max="7933" width="32.875" style="55" customWidth="1"/>
    <col min="7934" max="7934" width="8" style="55" hidden="1" customWidth="1"/>
    <col min="7935" max="7935" width="25.625" style="55" customWidth="1"/>
    <col min="7936" max="7936" width="30.625" style="55" bestFit="1" customWidth="1"/>
    <col min="7937" max="7937" width="17.625" style="55" bestFit="1" customWidth="1"/>
    <col min="7938" max="7938" width="12" style="55" bestFit="1" customWidth="1"/>
    <col min="7939" max="7939" width="28.125" style="55" bestFit="1" customWidth="1"/>
    <col min="7940" max="7940" width="26.625" style="55" bestFit="1" customWidth="1"/>
    <col min="7941" max="7941" width="32.875" style="55" customWidth="1"/>
    <col min="7942" max="7942" width="32.125" style="55" bestFit="1" customWidth="1"/>
    <col min="7943" max="7943" width="17.625" style="55" bestFit="1" customWidth="1"/>
    <col min="7944" max="7944" width="28.5" style="55" bestFit="1" customWidth="1"/>
    <col min="7945" max="7945" width="29.875" style="55" customWidth="1"/>
    <col min="7946" max="7946" width="23.625" style="55" customWidth="1"/>
    <col min="7947" max="7956" width="8" style="55"/>
    <col min="7957" max="7960" width="8" style="55" hidden="1" customWidth="1"/>
    <col min="7961" max="8184" width="8" style="55"/>
    <col min="8185" max="8185" width="15.625" style="55" customWidth="1"/>
    <col min="8186" max="8186" width="13.125" style="55" customWidth="1"/>
    <col min="8187" max="8187" width="28" style="55" bestFit="1" customWidth="1"/>
    <col min="8188" max="8188" width="25.375" style="55" customWidth="1"/>
    <col min="8189" max="8189" width="32.875" style="55" customWidth="1"/>
    <col min="8190" max="8190" width="8" style="55" hidden="1" customWidth="1"/>
    <col min="8191" max="8191" width="25.625" style="55" customWidth="1"/>
    <col min="8192" max="8192" width="30.625" style="55" bestFit="1" customWidth="1"/>
    <col min="8193" max="8193" width="17.625" style="55" bestFit="1" customWidth="1"/>
    <col min="8194" max="8194" width="12" style="55" bestFit="1" customWidth="1"/>
    <col min="8195" max="8195" width="28.125" style="55" bestFit="1" customWidth="1"/>
    <col min="8196" max="8196" width="26.625" style="55" bestFit="1" customWidth="1"/>
    <col min="8197" max="8197" width="32.875" style="55" customWidth="1"/>
    <col min="8198" max="8198" width="32.125" style="55" bestFit="1" customWidth="1"/>
    <col min="8199" max="8199" width="17.625" style="55" bestFit="1" customWidth="1"/>
    <col min="8200" max="8200" width="28.5" style="55" bestFit="1" customWidth="1"/>
    <col min="8201" max="8201" width="29.875" style="55" customWidth="1"/>
    <col min="8202" max="8202" width="23.625" style="55" customWidth="1"/>
    <col min="8203" max="8212" width="8" style="55"/>
    <col min="8213" max="8216" width="8" style="55" hidden="1" customWidth="1"/>
    <col min="8217" max="8440" width="8" style="55"/>
    <col min="8441" max="8441" width="15.625" style="55" customWidth="1"/>
    <col min="8442" max="8442" width="13.125" style="55" customWidth="1"/>
    <col min="8443" max="8443" width="28" style="55" bestFit="1" customWidth="1"/>
    <col min="8444" max="8444" width="25.375" style="55" customWidth="1"/>
    <col min="8445" max="8445" width="32.875" style="55" customWidth="1"/>
    <col min="8446" max="8446" width="8" style="55" hidden="1" customWidth="1"/>
    <col min="8447" max="8447" width="25.625" style="55" customWidth="1"/>
    <col min="8448" max="8448" width="30.625" style="55" bestFit="1" customWidth="1"/>
    <col min="8449" max="8449" width="17.625" style="55" bestFit="1" customWidth="1"/>
    <col min="8450" max="8450" width="12" style="55" bestFit="1" customWidth="1"/>
    <col min="8451" max="8451" width="28.125" style="55" bestFit="1" customWidth="1"/>
    <col min="8452" max="8452" width="26.625" style="55" bestFit="1" customWidth="1"/>
    <col min="8453" max="8453" width="32.875" style="55" customWidth="1"/>
    <col min="8454" max="8454" width="32.125" style="55" bestFit="1" customWidth="1"/>
    <col min="8455" max="8455" width="17.625" style="55" bestFit="1" customWidth="1"/>
    <col min="8456" max="8456" width="28.5" style="55" bestFit="1" customWidth="1"/>
    <col min="8457" max="8457" width="29.875" style="55" customWidth="1"/>
    <col min="8458" max="8458" width="23.625" style="55" customWidth="1"/>
    <col min="8459" max="8468" width="8" style="55"/>
    <col min="8469" max="8472" width="8" style="55" hidden="1" customWidth="1"/>
    <col min="8473" max="8696" width="8" style="55"/>
    <col min="8697" max="8697" width="15.625" style="55" customWidth="1"/>
    <col min="8698" max="8698" width="13.125" style="55" customWidth="1"/>
    <col min="8699" max="8699" width="28" style="55" bestFit="1" customWidth="1"/>
    <col min="8700" max="8700" width="25.375" style="55" customWidth="1"/>
    <col min="8701" max="8701" width="32.875" style="55" customWidth="1"/>
    <col min="8702" max="8702" width="8" style="55" hidden="1" customWidth="1"/>
    <col min="8703" max="8703" width="25.625" style="55" customWidth="1"/>
    <col min="8704" max="8704" width="30.625" style="55" bestFit="1" customWidth="1"/>
    <col min="8705" max="8705" width="17.625" style="55" bestFit="1" customWidth="1"/>
    <col min="8706" max="8706" width="12" style="55" bestFit="1" customWidth="1"/>
    <col min="8707" max="8707" width="28.125" style="55" bestFit="1" customWidth="1"/>
    <col min="8708" max="8708" width="26.625" style="55" bestFit="1" customWidth="1"/>
    <col min="8709" max="8709" width="32.875" style="55" customWidth="1"/>
    <col min="8710" max="8710" width="32.125" style="55" bestFit="1" customWidth="1"/>
    <col min="8711" max="8711" width="17.625" style="55" bestFit="1" customWidth="1"/>
    <col min="8712" max="8712" width="28.5" style="55" bestFit="1" customWidth="1"/>
    <col min="8713" max="8713" width="29.875" style="55" customWidth="1"/>
    <col min="8714" max="8714" width="23.625" style="55" customWidth="1"/>
    <col min="8715" max="8724" width="8" style="55"/>
    <col min="8725" max="8728" width="8" style="55" hidden="1" customWidth="1"/>
    <col min="8729" max="8952" width="8" style="55"/>
    <col min="8953" max="8953" width="15.625" style="55" customWidth="1"/>
    <col min="8954" max="8954" width="13.125" style="55" customWidth="1"/>
    <col min="8955" max="8955" width="28" style="55" bestFit="1" customWidth="1"/>
    <col min="8956" max="8956" width="25.375" style="55" customWidth="1"/>
    <col min="8957" max="8957" width="32.875" style="55" customWidth="1"/>
    <col min="8958" max="8958" width="8" style="55" hidden="1" customWidth="1"/>
    <col min="8959" max="8959" width="25.625" style="55" customWidth="1"/>
    <col min="8960" max="8960" width="30.625" style="55" bestFit="1" customWidth="1"/>
    <col min="8961" max="8961" width="17.625" style="55" bestFit="1" customWidth="1"/>
    <col min="8962" max="8962" width="12" style="55" bestFit="1" customWidth="1"/>
    <col min="8963" max="8963" width="28.125" style="55" bestFit="1" customWidth="1"/>
    <col min="8964" max="8964" width="26.625" style="55" bestFit="1" customWidth="1"/>
    <col min="8965" max="8965" width="32.875" style="55" customWidth="1"/>
    <col min="8966" max="8966" width="32.125" style="55" bestFit="1" customWidth="1"/>
    <col min="8967" max="8967" width="17.625" style="55" bestFit="1" customWidth="1"/>
    <col min="8968" max="8968" width="28.5" style="55" bestFit="1" customWidth="1"/>
    <col min="8969" max="8969" width="29.875" style="55" customWidth="1"/>
    <col min="8970" max="8970" width="23.625" style="55" customWidth="1"/>
    <col min="8971" max="8980" width="8" style="55"/>
    <col min="8981" max="8984" width="8" style="55" hidden="1" customWidth="1"/>
    <col min="8985" max="9208" width="8" style="55"/>
    <col min="9209" max="9209" width="15.625" style="55" customWidth="1"/>
    <col min="9210" max="9210" width="13.125" style="55" customWidth="1"/>
    <col min="9211" max="9211" width="28" style="55" bestFit="1" customWidth="1"/>
    <col min="9212" max="9212" width="25.375" style="55" customWidth="1"/>
    <col min="9213" max="9213" width="32.875" style="55" customWidth="1"/>
    <col min="9214" max="9214" width="8" style="55" hidden="1" customWidth="1"/>
    <col min="9215" max="9215" width="25.625" style="55" customWidth="1"/>
    <col min="9216" max="9216" width="30.625" style="55" bestFit="1" customWidth="1"/>
    <col min="9217" max="9217" width="17.625" style="55" bestFit="1" customWidth="1"/>
    <col min="9218" max="9218" width="12" style="55" bestFit="1" customWidth="1"/>
    <col min="9219" max="9219" width="28.125" style="55" bestFit="1" customWidth="1"/>
    <col min="9220" max="9220" width="26.625" style="55" bestFit="1" customWidth="1"/>
    <col min="9221" max="9221" width="32.875" style="55" customWidth="1"/>
    <col min="9222" max="9222" width="32.125" style="55" bestFit="1" customWidth="1"/>
    <col min="9223" max="9223" width="17.625" style="55" bestFit="1" customWidth="1"/>
    <col min="9224" max="9224" width="28.5" style="55" bestFit="1" customWidth="1"/>
    <col min="9225" max="9225" width="29.875" style="55" customWidth="1"/>
    <col min="9226" max="9226" width="23.625" style="55" customWidth="1"/>
    <col min="9227" max="9236" width="8" style="55"/>
    <col min="9237" max="9240" width="8" style="55" hidden="1" customWidth="1"/>
    <col min="9241" max="9464" width="8" style="55"/>
    <col min="9465" max="9465" width="15.625" style="55" customWidth="1"/>
    <col min="9466" max="9466" width="13.125" style="55" customWidth="1"/>
    <col min="9467" max="9467" width="28" style="55" bestFit="1" customWidth="1"/>
    <col min="9468" max="9468" width="25.375" style="55" customWidth="1"/>
    <col min="9469" max="9469" width="32.875" style="55" customWidth="1"/>
    <col min="9470" max="9470" width="8" style="55" hidden="1" customWidth="1"/>
    <col min="9471" max="9471" width="25.625" style="55" customWidth="1"/>
    <col min="9472" max="9472" width="30.625" style="55" bestFit="1" customWidth="1"/>
    <col min="9473" max="9473" width="17.625" style="55" bestFit="1" customWidth="1"/>
    <col min="9474" max="9474" width="12" style="55" bestFit="1" customWidth="1"/>
    <col min="9475" max="9475" width="28.125" style="55" bestFit="1" customWidth="1"/>
    <col min="9476" max="9476" width="26.625" style="55" bestFit="1" customWidth="1"/>
    <col min="9477" max="9477" width="32.875" style="55" customWidth="1"/>
    <col min="9478" max="9478" width="32.125" style="55" bestFit="1" customWidth="1"/>
    <col min="9479" max="9479" width="17.625" style="55" bestFit="1" customWidth="1"/>
    <col min="9480" max="9480" width="28.5" style="55" bestFit="1" customWidth="1"/>
    <col min="9481" max="9481" width="29.875" style="55" customWidth="1"/>
    <col min="9482" max="9482" width="23.625" style="55" customWidth="1"/>
    <col min="9483" max="9492" width="8" style="55"/>
    <col min="9493" max="9496" width="8" style="55" hidden="1" customWidth="1"/>
    <col min="9497" max="9720" width="8" style="55"/>
    <col min="9721" max="9721" width="15.625" style="55" customWidth="1"/>
    <col min="9722" max="9722" width="13.125" style="55" customWidth="1"/>
    <col min="9723" max="9723" width="28" style="55" bestFit="1" customWidth="1"/>
    <col min="9724" max="9724" width="25.375" style="55" customWidth="1"/>
    <col min="9725" max="9725" width="32.875" style="55" customWidth="1"/>
    <col min="9726" max="9726" width="8" style="55" hidden="1" customWidth="1"/>
    <col min="9727" max="9727" width="25.625" style="55" customWidth="1"/>
    <col min="9728" max="9728" width="30.625" style="55" bestFit="1" customWidth="1"/>
    <col min="9729" max="9729" width="17.625" style="55" bestFit="1" customWidth="1"/>
    <col min="9730" max="9730" width="12" style="55" bestFit="1" customWidth="1"/>
    <col min="9731" max="9731" width="28.125" style="55" bestFit="1" customWidth="1"/>
    <col min="9732" max="9732" width="26.625" style="55" bestFit="1" customWidth="1"/>
    <col min="9733" max="9733" width="32.875" style="55" customWidth="1"/>
    <col min="9734" max="9734" width="32.125" style="55" bestFit="1" customWidth="1"/>
    <col min="9735" max="9735" width="17.625" style="55" bestFit="1" customWidth="1"/>
    <col min="9736" max="9736" width="28.5" style="55" bestFit="1" customWidth="1"/>
    <col min="9737" max="9737" width="29.875" style="55" customWidth="1"/>
    <col min="9738" max="9738" width="23.625" style="55" customWidth="1"/>
    <col min="9739" max="9748" width="8" style="55"/>
    <col min="9749" max="9752" width="8" style="55" hidden="1" customWidth="1"/>
    <col min="9753" max="9976" width="8" style="55"/>
    <col min="9977" max="9977" width="15.625" style="55" customWidth="1"/>
    <col min="9978" max="9978" width="13.125" style="55" customWidth="1"/>
    <col min="9979" max="9979" width="28" style="55" bestFit="1" customWidth="1"/>
    <col min="9980" max="9980" width="25.375" style="55" customWidth="1"/>
    <col min="9981" max="9981" width="32.875" style="55" customWidth="1"/>
    <col min="9982" max="9982" width="8" style="55" hidden="1" customWidth="1"/>
    <col min="9983" max="9983" width="25.625" style="55" customWidth="1"/>
    <col min="9984" max="9984" width="30.625" style="55" bestFit="1" customWidth="1"/>
    <col min="9985" max="9985" width="17.625" style="55" bestFit="1" customWidth="1"/>
    <col min="9986" max="9986" width="12" style="55" bestFit="1" customWidth="1"/>
    <col min="9987" max="9987" width="28.125" style="55" bestFit="1" customWidth="1"/>
    <col min="9988" max="9988" width="26.625" style="55" bestFit="1" customWidth="1"/>
    <col min="9989" max="9989" width="32.875" style="55" customWidth="1"/>
    <col min="9990" max="9990" width="32.125" style="55" bestFit="1" customWidth="1"/>
    <col min="9991" max="9991" width="17.625" style="55" bestFit="1" customWidth="1"/>
    <col min="9992" max="9992" width="28.5" style="55" bestFit="1" customWidth="1"/>
    <col min="9993" max="9993" width="29.875" style="55" customWidth="1"/>
    <col min="9994" max="9994" width="23.625" style="55" customWidth="1"/>
    <col min="9995" max="10004" width="8" style="55"/>
    <col min="10005" max="10008" width="8" style="55" hidden="1" customWidth="1"/>
    <col min="10009" max="10232" width="8" style="55"/>
    <col min="10233" max="10233" width="15.625" style="55" customWidth="1"/>
    <col min="10234" max="10234" width="13.125" style="55" customWidth="1"/>
    <col min="10235" max="10235" width="28" style="55" bestFit="1" customWidth="1"/>
    <col min="10236" max="10236" width="25.375" style="55" customWidth="1"/>
    <col min="10237" max="10237" width="32.875" style="55" customWidth="1"/>
    <col min="10238" max="10238" width="8" style="55" hidden="1" customWidth="1"/>
    <col min="10239" max="10239" width="25.625" style="55" customWidth="1"/>
    <col min="10240" max="10240" width="30.625" style="55" bestFit="1" customWidth="1"/>
    <col min="10241" max="10241" width="17.625" style="55" bestFit="1" customWidth="1"/>
    <col min="10242" max="10242" width="12" style="55" bestFit="1" customWidth="1"/>
    <col min="10243" max="10243" width="28.125" style="55" bestFit="1" customWidth="1"/>
    <col min="10244" max="10244" width="26.625" style="55" bestFit="1" customWidth="1"/>
    <col min="10245" max="10245" width="32.875" style="55" customWidth="1"/>
    <col min="10246" max="10246" width="32.125" style="55" bestFit="1" customWidth="1"/>
    <col min="10247" max="10247" width="17.625" style="55" bestFit="1" customWidth="1"/>
    <col min="10248" max="10248" width="28.5" style="55" bestFit="1" customWidth="1"/>
    <col min="10249" max="10249" width="29.875" style="55" customWidth="1"/>
    <col min="10250" max="10250" width="23.625" style="55" customWidth="1"/>
    <col min="10251" max="10260" width="8" style="55"/>
    <col min="10261" max="10264" width="8" style="55" hidden="1" customWidth="1"/>
    <col min="10265" max="10488" width="8" style="55"/>
    <col min="10489" max="10489" width="15.625" style="55" customWidth="1"/>
    <col min="10490" max="10490" width="13.125" style="55" customWidth="1"/>
    <col min="10491" max="10491" width="28" style="55" bestFit="1" customWidth="1"/>
    <col min="10492" max="10492" width="25.375" style="55" customWidth="1"/>
    <col min="10493" max="10493" width="32.875" style="55" customWidth="1"/>
    <col min="10494" max="10494" width="8" style="55" hidden="1" customWidth="1"/>
    <col min="10495" max="10495" width="25.625" style="55" customWidth="1"/>
    <col min="10496" max="10496" width="30.625" style="55" bestFit="1" customWidth="1"/>
    <col min="10497" max="10497" width="17.625" style="55" bestFit="1" customWidth="1"/>
    <col min="10498" max="10498" width="12" style="55" bestFit="1" customWidth="1"/>
    <col min="10499" max="10499" width="28.125" style="55" bestFit="1" customWidth="1"/>
    <col min="10500" max="10500" width="26.625" style="55" bestFit="1" customWidth="1"/>
    <col min="10501" max="10501" width="32.875" style="55" customWidth="1"/>
    <col min="10502" max="10502" width="32.125" style="55" bestFit="1" customWidth="1"/>
    <col min="10503" max="10503" width="17.625" style="55" bestFit="1" customWidth="1"/>
    <col min="10504" max="10504" width="28.5" style="55" bestFit="1" customWidth="1"/>
    <col min="10505" max="10505" width="29.875" style="55" customWidth="1"/>
    <col min="10506" max="10506" width="23.625" style="55" customWidth="1"/>
    <col min="10507" max="10516" width="8" style="55"/>
    <col min="10517" max="10520" width="8" style="55" hidden="1" customWidth="1"/>
    <col min="10521" max="10744" width="8" style="55"/>
    <col min="10745" max="10745" width="15.625" style="55" customWidth="1"/>
    <col min="10746" max="10746" width="13.125" style="55" customWidth="1"/>
    <col min="10747" max="10747" width="28" style="55" bestFit="1" customWidth="1"/>
    <col min="10748" max="10748" width="25.375" style="55" customWidth="1"/>
    <col min="10749" max="10749" width="32.875" style="55" customWidth="1"/>
    <col min="10750" max="10750" width="8" style="55" hidden="1" customWidth="1"/>
    <col min="10751" max="10751" width="25.625" style="55" customWidth="1"/>
    <col min="10752" max="10752" width="30.625" style="55" bestFit="1" customWidth="1"/>
    <col min="10753" max="10753" width="17.625" style="55" bestFit="1" customWidth="1"/>
    <col min="10754" max="10754" width="12" style="55" bestFit="1" customWidth="1"/>
    <col min="10755" max="10755" width="28.125" style="55" bestFit="1" customWidth="1"/>
    <col min="10756" max="10756" width="26.625" style="55" bestFit="1" customWidth="1"/>
    <col min="10757" max="10757" width="32.875" style="55" customWidth="1"/>
    <col min="10758" max="10758" width="32.125" style="55" bestFit="1" customWidth="1"/>
    <col min="10759" max="10759" width="17.625" style="55" bestFit="1" customWidth="1"/>
    <col min="10760" max="10760" width="28.5" style="55" bestFit="1" customWidth="1"/>
    <col min="10761" max="10761" width="29.875" style="55" customWidth="1"/>
    <col min="10762" max="10762" width="23.625" style="55" customWidth="1"/>
    <col min="10763" max="10772" width="8" style="55"/>
    <col min="10773" max="10776" width="8" style="55" hidden="1" customWidth="1"/>
    <col min="10777" max="11000" width="8" style="55"/>
    <col min="11001" max="11001" width="15.625" style="55" customWidth="1"/>
    <col min="11002" max="11002" width="13.125" style="55" customWidth="1"/>
    <col min="11003" max="11003" width="28" style="55" bestFit="1" customWidth="1"/>
    <col min="11004" max="11004" width="25.375" style="55" customWidth="1"/>
    <col min="11005" max="11005" width="32.875" style="55" customWidth="1"/>
    <col min="11006" max="11006" width="8" style="55" hidden="1" customWidth="1"/>
    <col min="11007" max="11007" width="25.625" style="55" customWidth="1"/>
    <col min="11008" max="11008" width="30.625" style="55" bestFit="1" customWidth="1"/>
    <col min="11009" max="11009" width="17.625" style="55" bestFit="1" customWidth="1"/>
    <col min="11010" max="11010" width="12" style="55" bestFit="1" customWidth="1"/>
    <col min="11011" max="11011" width="28.125" style="55" bestFit="1" customWidth="1"/>
    <col min="11012" max="11012" width="26.625" style="55" bestFit="1" customWidth="1"/>
    <col min="11013" max="11013" width="32.875" style="55" customWidth="1"/>
    <col min="11014" max="11014" width="32.125" style="55" bestFit="1" customWidth="1"/>
    <col min="11015" max="11015" width="17.625" style="55" bestFit="1" customWidth="1"/>
    <col min="11016" max="11016" width="28.5" style="55" bestFit="1" customWidth="1"/>
    <col min="11017" max="11017" width="29.875" style="55" customWidth="1"/>
    <col min="11018" max="11018" width="23.625" style="55" customWidth="1"/>
    <col min="11019" max="11028" width="8" style="55"/>
    <col min="11029" max="11032" width="8" style="55" hidden="1" customWidth="1"/>
    <col min="11033" max="11256" width="8" style="55"/>
    <col min="11257" max="11257" width="15.625" style="55" customWidth="1"/>
    <col min="11258" max="11258" width="13.125" style="55" customWidth="1"/>
    <col min="11259" max="11259" width="28" style="55" bestFit="1" customWidth="1"/>
    <col min="11260" max="11260" width="25.375" style="55" customWidth="1"/>
    <col min="11261" max="11261" width="32.875" style="55" customWidth="1"/>
    <col min="11262" max="11262" width="8" style="55" hidden="1" customWidth="1"/>
    <col min="11263" max="11263" width="25.625" style="55" customWidth="1"/>
    <col min="11264" max="11264" width="30.625" style="55" bestFit="1" customWidth="1"/>
    <col min="11265" max="11265" width="17.625" style="55" bestFit="1" customWidth="1"/>
    <col min="11266" max="11266" width="12" style="55" bestFit="1" customWidth="1"/>
    <col min="11267" max="11267" width="28.125" style="55" bestFit="1" customWidth="1"/>
    <col min="11268" max="11268" width="26.625" style="55" bestFit="1" customWidth="1"/>
    <col min="11269" max="11269" width="32.875" style="55" customWidth="1"/>
    <col min="11270" max="11270" width="32.125" style="55" bestFit="1" customWidth="1"/>
    <col min="11271" max="11271" width="17.625" style="55" bestFit="1" customWidth="1"/>
    <col min="11272" max="11272" width="28.5" style="55" bestFit="1" customWidth="1"/>
    <col min="11273" max="11273" width="29.875" style="55" customWidth="1"/>
    <col min="11274" max="11274" width="23.625" style="55" customWidth="1"/>
    <col min="11275" max="11284" width="8" style="55"/>
    <col min="11285" max="11288" width="8" style="55" hidden="1" customWidth="1"/>
    <col min="11289" max="11512" width="8" style="55"/>
    <col min="11513" max="11513" width="15.625" style="55" customWidth="1"/>
    <col min="11514" max="11514" width="13.125" style="55" customWidth="1"/>
    <col min="11515" max="11515" width="28" style="55" bestFit="1" customWidth="1"/>
    <col min="11516" max="11516" width="25.375" style="55" customWidth="1"/>
    <col min="11517" max="11517" width="32.875" style="55" customWidth="1"/>
    <col min="11518" max="11518" width="8" style="55" hidden="1" customWidth="1"/>
    <col min="11519" max="11519" width="25.625" style="55" customWidth="1"/>
    <col min="11520" max="11520" width="30.625" style="55" bestFit="1" customWidth="1"/>
    <col min="11521" max="11521" width="17.625" style="55" bestFit="1" customWidth="1"/>
    <col min="11522" max="11522" width="12" style="55" bestFit="1" customWidth="1"/>
    <col min="11523" max="11523" width="28.125" style="55" bestFit="1" customWidth="1"/>
    <col min="11524" max="11524" width="26.625" style="55" bestFit="1" customWidth="1"/>
    <col min="11525" max="11525" width="32.875" style="55" customWidth="1"/>
    <col min="11526" max="11526" width="32.125" style="55" bestFit="1" customWidth="1"/>
    <col min="11527" max="11527" width="17.625" style="55" bestFit="1" customWidth="1"/>
    <col min="11528" max="11528" width="28.5" style="55" bestFit="1" customWidth="1"/>
    <col min="11529" max="11529" width="29.875" style="55" customWidth="1"/>
    <col min="11530" max="11530" width="23.625" style="55" customWidth="1"/>
    <col min="11531" max="11540" width="8" style="55"/>
    <col min="11541" max="11544" width="8" style="55" hidden="1" customWidth="1"/>
    <col min="11545" max="11768" width="8" style="55"/>
    <col min="11769" max="11769" width="15.625" style="55" customWidth="1"/>
    <col min="11770" max="11770" width="13.125" style="55" customWidth="1"/>
    <col min="11771" max="11771" width="28" style="55" bestFit="1" customWidth="1"/>
    <col min="11772" max="11772" width="25.375" style="55" customWidth="1"/>
    <col min="11773" max="11773" width="32.875" style="55" customWidth="1"/>
    <col min="11774" max="11774" width="8" style="55" hidden="1" customWidth="1"/>
    <col min="11775" max="11775" width="25.625" style="55" customWidth="1"/>
    <col min="11776" max="11776" width="30.625" style="55" bestFit="1" customWidth="1"/>
    <col min="11777" max="11777" width="17.625" style="55" bestFit="1" customWidth="1"/>
    <col min="11778" max="11778" width="12" style="55" bestFit="1" customWidth="1"/>
    <col min="11779" max="11779" width="28.125" style="55" bestFit="1" customWidth="1"/>
    <col min="11780" max="11780" width="26.625" style="55" bestFit="1" customWidth="1"/>
    <col min="11781" max="11781" width="32.875" style="55" customWidth="1"/>
    <col min="11782" max="11782" width="32.125" style="55" bestFit="1" customWidth="1"/>
    <col min="11783" max="11783" width="17.625" style="55" bestFit="1" customWidth="1"/>
    <col min="11784" max="11784" width="28.5" style="55" bestFit="1" customWidth="1"/>
    <col min="11785" max="11785" width="29.875" style="55" customWidth="1"/>
    <col min="11786" max="11786" width="23.625" style="55" customWidth="1"/>
    <col min="11787" max="11796" width="8" style="55"/>
    <col min="11797" max="11800" width="8" style="55" hidden="1" customWidth="1"/>
    <col min="11801" max="12024" width="8" style="55"/>
    <col min="12025" max="12025" width="15.625" style="55" customWidth="1"/>
    <col min="12026" max="12026" width="13.125" style="55" customWidth="1"/>
    <col min="12027" max="12027" width="28" style="55" bestFit="1" customWidth="1"/>
    <col min="12028" max="12028" width="25.375" style="55" customWidth="1"/>
    <col min="12029" max="12029" width="32.875" style="55" customWidth="1"/>
    <col min="12030" max="12030" width="8" style="55" hidden="1" customWidth="1"/>
    <col min="12031" max="12031" width="25.625" style="55" customWidth="1"/>
    <col min="12032" max="12032" width="30.625" style="55" bestFit="1" customWidth="1"/>
    <col min="12033" max="12033" width="17.625" style="55" bestFit="1" customWidth="1"/>
    <col min="12034" max="12034" width="12" style="55" bestFit="1" customWidth="1"/>
    <col min="12035" max="12035" width="28.125" style="55" bestFit="1" customWidth="1"/>
    <col min="12036" max="12036" width="26.625" style="55" bestFit="1" customWidth="1"/>
    <col min="12037" max="12037" width="32.875" style="55" customWidth="1"/>
    <col min="12038" max="12038" width="32.125" style="55" bestFit="1" customWidth="1"/>
    <col min="12039" max="12039" width="17.625" style="55" bestFit="1" customWidth="1"/>
    <col min="12040" max="12040" width="28.5" style="55" bestFit="1" customWidth="1"/>
    <col min="12041" max="12041" width="29.875" style="55" customWidth="1"/>
    <col min="12042" max="12042" width="23.625" style="55" customWidth="1"/>
    <col min="12043" max="12052" width="8" style="55"/>
    <col min="12053" max="12056" width="8" style="55" hidden="1" customWidth="1"/>
    <col min="12057" max="12280" width="8" style="55"/>
    <col min="12281" max="12281" width="15.625" style="55" customWidth="1"/>
    <col min="12282" max="12282" width="13.125" style="55" customWidth="1"/>
    <col min="12283" max="12283" width="28" style="55" bestFit="1" customWidth="1"/>
    <col min="12284" max="12284" width="25.375" style="55" customWidth="1"/>
    <col min="12285" max="12285" width="32.875" style="55" customWidth="1"/>
    <col min="12286" max="12286" width="8" style="55" hidden="1" customWidth="1"/>
    <col min="12287" max="12287" width="25.625" style="55" customWidth="1"/>
    <col min="12288" max="12288" width="30.625" style="55" bestFit="1" customWidth="1"/>
    <col min="12289" max="12289" width="17.625" style="55" bestFit="1" customWidth="1"/>
    <col min="12290" max="12290" width="12" style="55" bestFit="1" customWidth="1"/>
    <col min="12291" max="12291" width="28.125" style="55" bestFit="1" customWidth="1"/>
    <col min="12292" max="12292" width="26.625" style="55" bestFit="1" customWidth="1"/>
    <col min="12293" max="12293" width="32.875" style="55" customWidth="1"/>
    <col min="12294" max="12294" width="32.125" style="55" bestFit="1" customWidth="1"/>
    <col min="12295" max="12295" width="17.625" style="55" bestFit="1" customWidth="1"/>
    <col min="12296" max="12296" width="28.5" style="55" bestFit="1" customWidth="1"/>
    <col min="12297" max="12297" width="29.875" style="55" customWidth="1"/>
    <col min="12298" max="12298" width="23.625" style="55" customWidth="1"/>
    <col min="12299" max="12308" width="8" style="55"/>
    <col min="12309" max="12312" width="8" style="55" hidden="1" customWidth="1"/>
    <col min="12313" max="12536" width="8" style="55"/>
    <col min="12537" max="12537" width="15.625" style="55" customWidth="1"/>
    <col min="12538" max="12538" width="13.125" style="55" customWidth="1"/>
    <col min="12539" max="12539" width="28" style="55" bestFit="1" customWidth="1"/>
    <col min="12540" max="12540" width="25.375" style="55" customWidth="1"/>
    <col min="12541" max="12541" width="32.875" style="55" customWidth="1"/>
    <col min="12542" max="12542" width="8" style="55" hidden="1" customWidth="1"/>
    <col min="12543" max="12543" width="25.625" style="55" customWidth="1"/>
    <col min="12544" max="12544" width="30.625" style="55" bestFit="1" customWidth="1"/>
    <col min="12545" max="12545" width="17.625" style="55" bestFit="1" customWidth="1"/>
    <col min="12546" max="12546" width="12" style="55" bestFit="1" customWidth="1"/>
    <col min="12547" max="12547" width="28.125" style="55" bestFit="1" customWidth="1"/>
    <col min="12548" max="12548" width="26.625" style="55" bestFit="1" customWidth="1"/>
    <col min="12549" max="12549" width="32.875" style="55" customWidth="1"/>
    <col min="12550" max="12550" width="32.125" style="55" bestFit="1" customWidth="1"/>
    <col min="12551" max="12551" width="17.625" style="55" bestFit="1" customWidth="1"/>
    <col min="12552" max="12552" width="28.5" style="55" bestFit="1" customWidth="1"/>
    <col min="12553" max="12553" width="29.875" style="55" customWidth="1"/>
    <col min="12554" max="12554" width="23.625" style="55" customWidth="1"/>
    <col min="12555" max="12564" width="8" style="55"/>
    <col min="12565" max="12568" width="8" style="55" hidden="1" customWidth="1"/>
    <col min="12569" max="12792" width="8" style="55"/>
    <col min="12793" max="12793" width="15.625" style="55" customWidth="1"/>
    <col min="12794" max="12794" width="13.125" style="55" customWidth="1"/>
    <col min="12795" max="12795" width="28" style="55" bestFit="1" customWidth="1"/>
    <col min="12796" max="12796" width="25.375" style="55" customWidth="1"/>
    <col min="12797" max="12797" width="32.875" style="55" customWidth="1"/>
    <col min="12798" max="12798" width="8" style="55" hidden="1" customWidth="1"/>
    <col min="12799" max="12799" width="25.625" style="55" customWidth="1"/>
    <col min="12800" max="12800" width="30.625" style="55" bestFit="1" customWidth="1"/>
    <col min="12801" max="12801" width="17.625" style="55" bestFit="1" customWidth="1"/>
    <col min="12802" max="12802" width="12" style="55" bestFit="1" customWidth="1"/>
    <col min="12803" max="12803" width="28.125" style="55" bestFit="1" customWidth="1"/>
    <col min="12804" max="12804" width="26.625" style="55" bestFit="1" customWidth="1"/>
    <col min="12805" max="12805" width="32.875" style="55" customWidth="1"/>
    <col min="12806" max="12806" width="32.125" style="55" bestFit="1" customWidth="1"/>
    <col min="12807" max="12807" width="17.625" style="55" bestFit="1" customWidth="1"/>
    <col min="12808" max="12808" width="28.5" style="55" bestFit="1" customWidth="1"/>
    <col min="12809" max="12809" width="29.875" style="55" customWidth="1"/>
    <col min="12810" max="12810" width="23.625" style="55" customWidth="1"/>
    <col min="12811" max="12820" width="8" style="55"/>
    <col min="12821" max="12824" width="8" style="55" hidden="1" customWidth="1"/>
    <col min="12825" max="13048" width="8" style="55"/>
    <col min="13049" max="13049" width="15.625" style="55" customWidth="1"/>
    <col min="13050" max="13050" width="13.125" style="55" customWidth="1"/>
    <col min="13051" max="13051" width="28" style="55" bestFit="1" customWidth="1"/>
    <col min="13052" max="13052" width="25.375" style="55" customWidth="1"/>
    <col min="13053" max="13053" width="32.875" style="55" customWidth="1"/>
    <col min="13054" max="13054" width="8" style="55" hidden="1" customWidth="1"/>
    <col min="13055" max="13055" width="25.625" style="55" customWidth="1"/>
    <col min="13056" max="13056" width="30.625" style="55" bestFit="1" customWidth="1"/>
    <col min="13057" max="13057" width="17.625" style="55" bestFit="1" customWidth="1"/>
    <col min="13058" max="13058" width="12" style="55" bestFit="1" customWidth="1"/>
    <col min="13059" max="13059" width="28.125" style="55" bestFit="1" customWidth="1"/>
    <col min="13060" max="13060" width="26.625" style="55" bestFit="1" customWidth="1"/>
    <col min="13061" max="13061" width="32.875" style="55" customWidth="1"/>
    <col min="13062" max="13062" width="32.125" style="55" bestFit="1" customWidth="1"/>
    <col min="13063" max="13063" width="17.625" style="55" bestFit="1" customWidth="1"/>
    <col min="13064" max="13064" width="28.5" style="55" bestFit="1" customWidth="1"/>
    <col min="13065" max="13065" width="29.875" style="55" customWidth="1"/>
    <col min="13066" max="13066" width="23.625" style="55" customWidth="1"/>
    <col min="13067" max="13076" width="8" style="55"/>
    <col min="13077" max="13080" width="8" style="55" hidden="1" customWidth="1"/>
    <col min="13081" max="13304" width="8" style="55"/>
    <col min="13305" max="13305" width="15.625" style="55" customWidth="1"/>
    <col min="13306" max="13306" width="13.125" style="55" customWidth="1"/>
    <col min="13307" max="13307" width="28" style="55" bestFit="1" customWidth="1"/>
    <col min="13308" max="13308" width="25.375" style="55" customWidth="1"/>
    <col min="13309" max="13309" width="32.875" style="55" customWidth="1"/>
    <col min="13310" max="13310" width="8" style="55" hidden="1" customWidth="1"/>
    <col min="13311" max="13311" width="25.625" style="55" customWidth="1"/>
    <col min="13312" max="13312" width="30.625" style="55" bestFit="1" customWidth="1"/>
    <col min="13313" max="13313" width="17.625" style="55" bestFit="1" customWidth="1"/>
    <col min="13314" max="13314" width="12" style="55" bestFit="1" customWidth="1"/>
    <col min="13315" max="13315" width="28.125" style="55" bestFit="1" customWidth="1"/>
    <col min="13316" max="13316" width="26.625" style="55" bestFit="1" customWidth="1"/>
    <col min="13317" max="13317" width="32.875" style="55" customWidth="1"/>
    <col min="13318" max="13318" width="32.125" style="55" bestFit="1" customWidth="1"/>
    <col min="13319" max="13319" width="17.625" style="55" bestFit="1" customWidth="1"/>
    <col min="13320" max="13320" width="28.5" style="55" bestFit="1" customWidth="1"/>
    <col min="13321" max="13321" width="29.875" style="55" customWidth="1"/>
    <col min="13322" max="13322" width="23.625" style="55" customWidth="1"/>
    <col min="13323" max="13332" width="8" style="55"/>
    <col min="13333" max="13336" width="8" style="55" hidden="1" customWidth="1"/>
    <col min="13337" max="13560" width="8" style="55"/>
    <col min="13561" max="13561" width="15.625" style="55" customWidth="1"/>
    <col min="13562" max="13562" width="13.125" style="55" customWidth="1"/>
    <col min="13563" max="13563" width="28" style="55" bestFit="1" customWidth="1"/>
    <col min="13564" max="13564" width="25.375" style="55" customWidth="1"/>
    <col min="13565" max="13565" width="32.875" style="55" customWidth="1"/>
    <col min="13566" max="13566" width="8" style="55" hidden="1" customWidth="1"/>
    <col min="13567" max="13567" width="25.625" style="55" customWidth="1"/>
    <col min="13568" max="13568" width="30.625" style="55" bestFit="1" customWidth="1"/>
    <col min="13569" max="13569" width="17.625" style="55" bestFit="1" customWidth="1"/>
    <col min="13570" max="13570" width="12" style="55" bestFit="1" customWidth="1"/>
    <col min="13571" max="13571" width="28.125" style="55" bestFit="1" customWidth="1"/>
    <col min="13572" max="13572" width="26.625" style="55" bestFit="1" customWidth="1"/>
    <col min="13573" max="13573" width="32.875" style="55" customWidth="1"/>
    <col min="13574" max="13574" width="32.125" style="55" bestFit="1" customWidth="1"/>
    <col min="13575" max="13575" width="17.625" style="55" bestFit="1" customWidth="1"/>
    <col min="13576" max="13576" width="28.5" style="55" bestFit="1" customWidth="1"/>
    <col min="13577" max="13577" width="29.875" style="55" customWidth="1"/>
    <col min="13578" max="13578" width="23.625" style="55" customWidth="1"/>
    <col min="13579" max="13588" width="8" style="55"/>
    <col min="13589" max="13592" width="8" style="55" hidden="1" customWidth="1"/>
    <col min="13593" max="13816" width="8" style="55"/>
    <col min="13817" max="13817" width="15.625" style="55" customWidth="1"/>
    <col min="13818" max="13818" width="13.125" style="55" customWidth="1"/>
    <col min="13819" max="13819" width="28" style="55" bestFit="1" customWidth="1"/>
    <col min="13820" max="13820" width="25.375" style="55" customWidth="1"/>
    <col min="13821" max="13821" width="32.875" style="55" customWidth="1"/>
    <col min="13822" max="13822" width="8" style="55" hidden="1" customWidth="1"/>
    <col min="13823" max="13823" width="25.625" style="55" customWidth="1"/>
    <col min="13824" max="13824" width="30.625" style="55" bestFit="1" customWidth="1"/>
    <col min="13825" max="13825" width="17.625" style="55" bestFit="1" customWidth="1"/>
    <col min="13826" max="13826" width="12" style="55" bestFit="1" customWidth="1"/>
    <col min="13827" max="13827" width="28.125" style="55" bestFit="1" customWidth="1"/>
    <col min="13828" max="13828" width="26.625" style="55" bestFit="1" customWidth="1"/>
    <col min="13829" max="13829" width="32.875" style="55" customWidth="1"/>
    <col min="13830" max="13830" width="32.125" style="55" bestFit="1" customWidth="1"/>
    <col min="13831" max="13831" width="17.625" style="55" bestFit="1" customWidth="1"/>
    <col min="13832" max="13832" width="28.5" style="55" bestFit="1" customWidth="1"/>
    <col min="13833" max="13833" width="29.875" style="55" customWidth="1"/>
    <col min="13834" max="13834" width="23.625" style="55" customWidth="1"/>
    <col min="13835" max="13844" width="8" style="55"/>
    <col min="13845" max="13848" width="8" style="55" hidden="1" customWidth="1"/>
    <col min="13849" max="14072" width="8" style="55"/>
    <col min="14073" max="14073" width="15.625" style="55" customWidth="1"/>
    <col min="14074" max="14074" width="13.125" style="55" customWidth="1"/>
    <col min="14075" max="14075" width="28" style="55" bestFit="1" customWidth="1"/>
    <col min="14076" max="14076" width="25.375" style="55" customWidth="1"/>
    <col min="14077" max="14077" width="32.875" style="55" customWidth="1"/>
    <col min="14078" max="14078" width="8" style="55" hidden="1" customWidth="1"/>
    <col min="14079" max="14079" width="25.625" style="55" customWidth="1"/>
    <col min="14080" max="14080" width="30.625" style="55" bestFit="1" customWidth="1"/>
    <col min="14081" max="14081" width="17.625" style="55" bestFit="1" customWidth="1"/>
    <col min="14082" max="14082" width="12" style="55" bestFit="1" customWidth="1"/>
    <col min="14083" max="14083" width="28.125" style="55" bestFit="1" customWidth="1"/>
    <col min="14084" max="14084" width="26.625" style="55" bestFit="1" customWidth="1"/>
    <col min="14085" max="14085" width="32.875" style="55" customWidth="1"/>
    <col min="14086" max="14086" width="32.125" style="55" bestFit="1" customWidth="1"/>
    <col min="14087" max="14087" width="17.625" style="55" bestFit="1" customWidth="1"/>
    <col min="14088" max="14088" width="28.5" style="55" bestFit="1" customWidth="1"/>
    <col min="14089" max="14089" width="29.875" style="55" customWidth="1"/>
    <col min="14090" max="14090" width="23.625" style="55" customWidth="1"/>
    <col min="14091" max="14100" width="8" style="55"/>
    <col min="14101" max="14104" width="8" style="55" hidden="1" customWidth="1"/>
    <col min="14105" max="14328" width="8" style="55"/>
    <col min="14329" max="14329" width="15.625" style="55" customWidth="1"/>
    <col min="14330" max="14330" width="13.125" style="55" customWidth="1"/>
    <col min="14331" max="14331" width="28" style="55" bestFit="1" customWidth="1"/>
    <col min="14332" max="14332" width="25.375" style="55" customWidth="1"/>
    <col min="14333" max="14333" width="32.875" style="55" customWidth="1"/>
    <col min="14334" max="14334" width="8" style="55" hidden="1" customWidth="1"/>
    <col min="14335" max="14335" width="25.625" style="55" customWidth="1"/>
    <col min="14336" max="14336" width="30.625" style="55" bestFit="1" customWidth="1"/>
    <col min="14337" max="14337" width="17.625" style="55" bestFit="1" customWidth="1"/>
    <col min="14338" max="14338" width="12" style="55" bestFit="1" customWidth="1"/>
    <col min="14339" max="14339" width="28.125" style="55" bestFit="1" customWidth="1"/>
    <col min="14340" max="14340" width="26.625" style="55" bestFit="1" customWidth="1"/>
    <col min="14341" max="14341" width="32.875" style="55" customWidth="1"/>
    <col min="14342" max="14342" width="32.125" style="55" bestFit="1" customWidth="1"/>
    <col min="14343" max="14343" width="17.625" style="55" bestFit="1" customWidth="1"/>
    <col min="14344" max="14344" width="28.5" style="55" bestFit="1" customWidth="1"/>
    <col min="14345" max="14345" width="29.875" style="55" customWidth="1"/>
    <col min="14346" max="14346" width="23.625" style="55" customWidth="1"/>
    <col min="14347" max="14356" width="8" style="55"/>
    <col min="14357" max="14360" width="8" style="55" hidden="1" customWidth="1"/>
    <col min="14361" max="14584" width="8" style="55"/>
    <col min="14585" max="14585" width="15.625" style="55" customWidth="1"/>
    <col min="14586" max="14586" width="13.125" style="55" customWidth="1"/>
    <col min="14587" max="14587" width="28" style="55" bestFit="1" customWidth="1"/>
    <col min="14588" max="14588" width="25.375" style="55" customWidth="1"/>
    <col min="14589" max="14589" width="32.875" style="55" customWidth="1"/>
    <col min="14590" max="14590" width="8" style="55" hidden="1" customWidth="1"/>
    <col min="14591" max="14591" width="25.625" style="55" customWidth="1"/>
    <col min="14592" max="14592" width="30.625" style="55" bestFit="1" customWidth="1"/>
    <col min="14593" max="14593" width="17.625" style="55" bestFit="1" customWidth="1"/>
    <col min="14594" max="14594" width="12" style="55" bestFit="1" customWidth="1"/>
    <col min="14595" max="14595" width="28.125" style="55" bestFit="1" customWidth="1"/>
    <col min="14596" max="14596" width="26.625" style="55" bestFit="1" customWidth="1"/>
    <col min="14597" max="14597" width="32.875" style="55" customWidth="1"/>
    <col min="14598" max="14598" width="32.125" style="55" bestFit="1" customWidth="1"/>
    <col min="14599" max="14599" width="17.625" style="55" bestFit="1" customWidth="1"/>
    <col min="14600" max="14600" width="28.5" style="55" bestFit="1" customWidth="1"/>
    <col min="14601" max="14601" width="29.875" style="55" customWidth="1"/>
    <col min="14602" max="14602" width="23.625" style="55" customWidth="1"/>
    <col min="14603" max="14612" width="8" style="55"/>
    <col min="14613" max="14616" width="8" style="55" hidden="1" customWidth="1"/>
    <col min="14617" max="14840" width="8" style="55"/>
    <col min="14841" max="14841" width="15.625" style="55" customWidth="1"/>
    <col min="14842" max="14842" width="13.125" style="55" customWidth="1"/>
    <col min="14843" max="14843" width="28" style="55" bestFit="1" customWidth="1"/>
    <col min="14844" max="14844" width="25.375" style="55" customWidth="1"/>
    <col min="14845" max="14845" width="32.875" style="55" customWidth="1"/>
    <col min="14846" max="14846" width="8" style="55" hidden="1" customWidth="1"/>
    <col min="14847" max="14847" width="25.625" style="55" customWidth="1"/>
    <col min="14848" max="14848" width="30.625" style="55" bestFit="1" customWidth="1"/>
    <col min="14849" max="14849" width="17.625" style="55" bestFit="1" customWidth="1"/>
    <col min="14850" max="14850" width="12" style="55" bestFit="1" customWidth="1"/>
    <col min="14851" max="14851" width="28.125" style="55" bestFit="1" customWidth="1"/>
    <col min="14852" max="14852" width="26.625" style="55" bestFit="1" customWidth="1"/>
    <col min="14853" max="14853" width="32.875" style="55" customWidth="1"/>
    <col min="14854" max="14854" width="32.125" style="55" bestFit="1" customWidth="1"/>
    <col min="14855" max="14855" width="17.625" style="55" bestFit="1" customWidth="1"/>
    <col min="14856" max="14856" width="28.5" style="55" bestFit="1" customWidth="1"/>
    <col min="14857" max="14857" width="29.875" style="55" customWidth="1"/>
    <col min="14858" max="14858" width="23.625" style="55" customWidth="1"/>
    <col min="14859" max="14868" width="8" style="55"/>
    <col min="14869" max="14872" width="8" style="55" hidden="1" customWidth="1"/>
    <col min="14873" max="15096" width="8" style="55"/>
    <col min="15097" max="15097" width="15.625" style="55" customWidth="1"/>
    <col min="15098" max="15098" width="13.125" style="55" customWidth="1"/>
    <col min="15099" max="15099" width="28" style="55" bestFit="1" customWidth="1"/>
    <col min="15100" max="15100" width="25.375" style="55" customWidth="1"/>
    <col min="15101" max="15101" width="32.875" style="55" customWidth="1"/>
    <col min="15102" max="15102" width="8" style="55" hidden="1" customWidth="1"/>
    <col min="15103" max="15103" width="25.625" style="55" customWidth="1"/>
    <col min="15104" max="15104" width="30.625" style="55" bestFit="1" customWidth="1"/>
    <col min="15105" max="15105" width="17.625" style="55" bestFit="1" customWidth="1"/>
    <col min="15106" max="15106" width="12" style="55" bestFit="1" customWidth="1"/>
    <col min="15107" max="15107" width="28.125" style="55" bestFit="1" customWidth="1"/>
    <col min="15108" max="15108" width="26.625" style="55" bestFit="1" customWidth="1"/>
    <col min="15109" max="15109" width="32.875" style="55" customWidth="1"/>
    <col min="15110" max="15110" width="32.125" style="55" bestFit="1" customWidth="1"/>
    <col min="15111" max="15111" width="17.625" style="55" bestFit="1" customWidth="1"/>
    <col min="15112" max="15112" width="28.5" style="55" bestFit="1" customWidth="1"/>
    <col min="15113" max="15113" width="29.875" style="55" customWidth="1"/>
    <col min="15114" max="15114" width="23.625" style="55" customWidth="1"/>
    <col min="15115" max="15124" width="8" style="55"/>
    <col min="15125" max="15128" width="8" style="55" hidden="1" customWidth="1"/>
    <col min="15129" max="15352" width="8" style="55"/>
    <col min="15353" max="15353" width="15.625" style="55" customWidth="1"/>
    <col min="15354" max="15354" width="13.125" style="55" customWidth="1"/>
    <col min="15355" max="15355" width="28" style="55" bestFit="1" customWidth="1"/>
    <col min="15356" max="15356" width="25.375" style="55" customWidth="1"/>
    <col min="15357" max="15357" width="32.875" style="55" customWidth="1"/>
    <col min="15358" max="15358" width="8" style="55" hidden="1" customWidth="1"/>
    <col min="15359" max="15359" width="25.625" style="55" customWidth="1"/>
    <col min="15360" max="15360" width="30.625" style="55" bestFit="1" customWidth="1"/>
    <col min="15361" max="15361" width="17.625" style="55" bestFit="1" customWidth="1"/>
    <col min="15362" max="15362" width="12" style="55" bestFit="1" customWidth="1"/>
    <col min="15363" max="15363" width="28.125" style="55" bestFit="1" customWidth="1"/>
    <col min="15364" max="15364" width="26.625" style="55" bestFit="1" customWidth="1"/>
    <col min="15365" max="15365" width="32.875" style="55" customWidth="1"/>
    <col min="15366" max="15366" width="32.125" style="55" bestFit="1" customWidth="1"/>
    <col min="15367" max="15367" width="17.625" style="55" bestFit="1" customWidth="1"/>
    <col min="15368" max="15368" width="28.5" style="55" bestFit="1" customWidth="1"/>
    <col min="15369" max="15369" width="29.875" style="55" customWidth="1"/>
    <col min="15370" max="15370" width="23.625" style="55" customWidth="1"/>
    <col min="15371" max="15380" width="8" style="55"/>
    <col min="15381" max="15384" width="8" style="55" hidden="1" customWidth="1"/>
    <col min="15385" max="15608" width="8" style="55"/>
    <col min="15609" max="15609" width="15.625" style="55" customWidth="1"/>
    <col min="15610" max="15610" width="13.125" style="55" customWidth="1"/>
    <col min="15611" max="15611" width="28" style="55" bestFit="1" customWidth="1"/>
    <col min="15612" max="15612" width="25.375" style="55" customWidth="1"/>
    <col min="15613" max="15613" width="32.875" style="55" customWidth="1"/>
    <col min="15614" max="15614" width="8" style="55" hidden="1" customWidth="1"/>
    <col min="15615" max="15615" width="25.625" style="55" customWidth="1"/>
    <col min="15616" max="15616" width="30.625" style="55" bestFit="1" customWidth="1"/>
    <col min="15617" max="15617" width="17.625" style="55" bestFit="1" customWidth="1"/>
    <col min="15618" max="15618" width="12" style="55" bestFit="1" customWidth="1"/>
    <col min="15619" max="15619" width="28.125" style="55" bestFit="1" customWidth="1"/>
    <col min="15620" max="15620" width="26.625" style="55" bestFit="1" customWidth="1"/>
    <col min="15621" max="15621" width="32.875" style="55" customWidth="1"/>
    <col min="15622" max="15622" width="32.125" style="55" bestFit="1" customWidth="1"/>
    <col min="15623" max="15623" width="17.625" style="55" bestFit="1" customWidth="1"/>
    <col min="15624" max="15624" width="28.5" style="55" bestFit="1" customWidth="1"/>
    <col min="15625" max="15625" width="29.875" style="55" customWidth="1"/>
    <col min="15626" max="15626" width="23.625" style="55" customWidth="1"/>
    <col min="15627" max="15636" width="8" style="55"/>
    <col min="15637" max="15640" width="8" style="55" hidden="1" customWidth="1"/>
    <col min="15641" max="15864" width="8" style="55"/>
    <col min="15865" max="15865" width="15.625" style="55" customWidth="1"/>
    <col min="15866" max="15866" width="13.125" style="55" customWidth="1"/>
    <col min="15867" max="15867" width="28" style="55" bestFit="1" customWidth="1"/>
    <col min="15868" max="15868" width="25.375" style="55" customWidth="1"/>
    <col min="15869" max="15869" width="32.875" style="55" customWidth="1"/>
    <col min="15870" max="15870" width="8" style="55" hidden="1" customWidth="1"/>
    <col min="15871" max="15871" width="25.625" style="55" customWidth="1"/>
    <col min="15872" max="15872" width="30.625" style="55" bestFit="1" customWidth="1"/>
    <col min="15873" max="15873" width="17.625" style="55" bestFit="1" customWidth="1"/>
    <col min="15874" max="15874" width="12" style="55" bestFit="1" customWidth="1"/>
    <col min="15875" max="15875" width="28.125" style="55" bestFit="1" customWidth="1"/>
    <col min="15876" max="15876" width="26.625" style="55" bestFit="1" customWidth="1"/>
    <col min="15877" max="15877" width="32.875" style="55" customWidth="1"/>
    <col min="15878" max="15878" width="32.125" style="55" bestFit="1" customWidth="1"/>
    <col min="15879" max="15879" width="17.625" style="55" bestFit="1" customWidth="1"/>
    <col min="15880" max="15880" width="28.5" style="55" bestFit="1" customWidth="1"/>
    <col min="15881" max="15881" width="29.875" style="55" customWidth="1"/>
    <col min="15882" max="15882" width="23.625" style="55" customWidth="1"/>
    <col min="15883" max="15892" width="8" style="55"/>
    <col min="15893" max="15896" width="8" style="55" hidden="1" customWidth="1"/>
    <col min="15897" max="16120" width="8" style="55"/>
    <col min="16121" max="16121" width="15.625" style="55" customWidth="1"/>
    <col min="16122" max="16122" width="13.125" style="55" customWidth="1"/>
    <col min="16123" max="16123" width="28" style="55" bestFit="1" customWidth="1"/>
    <col min="16124" max="16124" width="25.375" style="55" customWidth="1"/>
    <col min="16125" max="16125" width="32.875" style="55" customWidth="1"/>
    <col min="16126" max="16126" width="8" style="55" hidden="1" customWidth="1"/>
    <col min="16127" max="16127" width="25.625" style="55" customWidth="1"/>
    <col min="16128" max="16128" width="30.625" style="55" bestFit="1" customWidth="1"/>
    <col min="16129" max="16129" width="17.625" style="55" bestFit="1" customWidth="1"/>
    <col min="16130" max="16130" width="12" style="55" bestFit="1" customWidth="1"/>
    <col min="16131" max="16131" width="28.125" style="55" bestFit="1" customWidth="1"/>
    <col min="16132" max="16132" width="26.625" style="55" bestFit="1" customWidth="1"/>
    <col min="16133" max="16133" width="32.875" style="55" customWidth="1"/>
    <col min="16134" max="16134" width="32.125" style="55" bestFit="1" customWidth="1"/>
    <col min="16135" max="16135" width="17.625" style="55" bestFit="1" customWidth="1"/>
    <col min="16136" max="16136" width="28.5" style="55" bestFit="1" customWidth="1"/>
    <col min="16137" max="16137" width="29.875" style="55" customWidth="1"/>
    <col min="16138" max="16138" width="23.625" style="55" customWidth="1"/>
    <col min="16139" max="16148" width="8" style="55"/>
    <col min="16149" max="16152" width="8" style="55" hidden="1" customWidth="1"/>
    <col min="16153" max="16384" width="8" style="55"/>
  </cols>
  <sheetData>
    <row r="1" spans="1:12" ht="30" customHeight="1">
      <c r="A1" s="57" t="s">
        <v>258</v>
      </c>
      <c r="D1" s="77"/>
      <c r="K1" s="69"/>
      <c r="L1" s="69"/>
    </row>
    <row r="2" spans="1:12" ht="44.25" customHeight="1">
      <c r="A2" s="58" t="s">
        <v>342</v>
      </c>
      <c r="B2" s="58"/>
      <c r="C2" s="58"/>
      <c r="D2" s="58"/>
      <c r="E2" s="58"/>
      <c r="F2" s="58"/>
      <c r="G2" s="58"/>
      <c r="H2" s="58"/>
      <c r="I2" s="58"/>
      <c r="J2" s="58"/>
      <c r="K2" s="58"/>
      <c r="L2" s="58"/>
    </row>
    <row r="3" spans="1:12" ht="30" customHeight="1">
      <c r="B3" s="71"/>
      <c r="K3" s="408"/>
      <c r="L3" s="408"/>
    </row>
    <row r="4" spans="1:12" ht="43.5" customHeight="1">
      <c r="K4" s="95"/>
      <c r="L4" s="112" t="s">
        <v>78</v>
      </c>
    </row>
    <row r="5" spans="1:12" ht="108" customHeight="1">
      <c r="A5" s="397" t="s">
        <v>81</v>
      </c>
      <c r="B5" s="400"/>
      <c r="C5" s="403" t="s">
        <v>82</v>
      </c>
      <c r="D5" s="404" t="s">
        <v>85</v>
      </c>
      <c r="E5" s="405" t="s">
        <v>11</v>
      </c>
      <c r="F5" s="406" t="s">
        <v>247</v>
      </c>
      <c r="G5" s="406" t="s">
        <v>249</v>
      </c>
      <c r="H5" s="406" t="s">
        <v>250</v>
      </c>
      <c r="I5" s="406" t="s">
        <v>251</v>
      </c>
      <c r="J5" s="406" t="s">
        <v>137</v>
      </c>
      <c r="K5" s="409" t="s">
        <v>252</v>
      </c>
      <c r="L5" s="414" t="s">
        <v>259</v>
      </c>
    </row>
    <row r="6" spans="1:12" ht="45" customHeight="1">
      <c r="A6" s="398">
        <v>1</v>
      </c>
      <c r="B6" s="401"/>
      <c r="C6" s="73"/>
      <c r="D6" s="79"/>
      <c r="E6" s="81"/>
      <c r="F6" s="86"/>
      <c r="G6" s="86"/>
      <c r="H6" s="86"/>
      <c r="I6" s="86"/>
      <c r="J6" s="86"/>
      <c r="K6" s="410"/>
      <c r="L6" s="415">
        <f t="shared" ref="L6:L30" si="0">IF(K6&gt;1000000,1000000,K6)</f>
        <v>0</v>
      </c>
    </row>
    <row r="7" spans="1:12" ht="45" customHeight="1">
      <c r="A7" s="398">
        <v>2</v>
      </c>
      <c r="B7" s="401"/>
      <c r="C7" s="73"/>
      <c r="D7" s="79"/>
      <c r="E7" s="81"/>
      <c r="F7" s="86"/>
      <c r="G7" s="86"/>
      <c r="H7" s="86"/>
      <c r="I7" s="86"/>
      <c r="J7" s="86"/>
      <c r="K7" s="410"/>
      <c r="L7" s="415">
        <f t="shared" si="0"/>
        <v>0</v>
      </c>
    </row>
    <row r="8" spans="1:12" ht="45" customHeight="1">
      <c r="A8" s="398">
        <v>3</v>
      </c>
      <c r="B8" s="401"/>
      <c r="C8" s="73"/>
      <c r="D8" s="79"/>
      <c r="E8" s="81"/>
      <c r="F8" s="86"/>
      <c r="G8" s="86"/>
      <c r="H8" s="86"/>
      <c r="I8" s="86"/>
      <c r="J8" s="86"/>
      <c r="K8" s="410"/>
      <c r="L8" s="415">
        <f t="shared" si="0"/>
        <v>0</v>
      </c>
    </row>
    <row r="9" spans="1:12" ht="45" customHeight="1">
      <c r="A9" s="398">
        <v>4</v>
      </c>
      <c r="B9" s="401"/>
      <c r="C9" s="73"/>
      <c r="D9" s="79"/>
      <c r="E9" s="81"/>
      <c r="F9" s="86"/>
      <c r="G9" s="86"/>
      <c r="H9" s="86"/>
      <c r="I9" s="86"/>
      <c r="J9" s="86"/>
      <c r="K9" s="410"/>
      <c r="L9" s="415">
        <f t="shared" si="0"/>
        <v>0</v>
      </c>
    </row>
    <row r="10" spans="1:12" ht="45" customHeight="1">
      <c r="A10" s="398">
        <v>5</v>
      </c>
      <c r="B10" s="401"/>
      <c r="C10" s="73"/>
      <c r="D10" s="79"/>
      <c r="E10" s="81"/>
      <c r="F10" s="86"/>
      <c r="G10" s="86"/>
      <c r="H10" s="86"/>
      <c r="I10" s="86"/>
      <c r="J10" s="86"/>
      <c r="K10" s="410"/>
      <c r="L10" s="415">
        <f t="shared" si="0"/>
        <v>0</v>
      </c>
    </row>
    <row r="11" spans="1:12" ht="45" customHeight="1">
      <c r="A11" s="398">
        <v>6</v>
      </c>
      <c r="B11" s="401"/>
      <c r="C11" s="73"/>
      <c r="D11" s="79"/>
      <c r="E11" s="81"/>
      <c r="F11" s="86"/>
      <c r="G11" s="86"/>
      <c r="H11" s="86"/>
      <c r="I11" s="86"/>
      <c r="J11" s="86"/>
      <c r="K11" s="410"/>
      <c r="L11" s="415">
        <f t="shared" si="0"/>
        <v>0</v>
      </c>
    </row>
    <row r="12" spans="1:12" ht="45" customHeight="1">
      <c r="A12" s="398">
        <v>7</v>
      </c>
      <c r="B12" s="401"/>
      <c r="C12" s="73"/>
      <c r="D12" s="79"/>
      <c r="E12" s="81"/>
      <c r="F12" s="86"/>
      <c r="G12" s="86"/>
      <c r="H12" s="86"/>
      <c r="I12" s="86"/>
      <c r="J12" s="86"/>
      <c r="K12" s="410"/>
      <c r="L12" s="415">
        <f t="shared" si="0"/>
        <v>0</v>
      </c>
    </row>
    <row r="13" spans="1:12" ht="45" customHeight="1">
      <c r="A13" s="398">
        <v>8</v>
      </c>
      <c r="B13" s="401"/>
      <c r="C13" s="73"/>
      <c r="D13" s="79"/>
      <c r="E13" s="81"/>
      <c r="F13" s="86"/>
      <c r="G13" s="86"/>
      <c r="H13" s="86"/>
      <c r="I13" s="86"/>
      <c r="J13" s="86"/>
      <c r="K13" s="410"/>
      <c r="L13" s="415">
        <f t="shared" si="0"/>
        <v>0</v>
      </c>
    </row>
    <row r="14" spans="1:12" ht="45" customHeight="1">
      <c r="A14" s="398">
        <v>9</v>
      </c>
      <c r="B14" s="401"/>
      <c r="C14" s="73"/>
      <c r="D14" s="79"/>
      <c r="E14" s="81"/>
      <c r="F14" s="86"/>
      <c r="G14" s="86"/>
      <c r="H14" s="86"/>
      <c r="I14" s="86"/>
      <c r="J14" s="86"/>
      <c r="K14" s="410"/>
      <c r="L14" s="415">
        <f t="shared" si="0"/>
        <v>0</v>
      </c>
    </row>
    <row r="15" spans="1:12" ht="45" customHeight="1">
      <c r="A15" s="398">
        <v>10</v>
      </c>
      <c r="B15" s="401"/>
      <c r="C15" s="73"/>
      <c r="D15" s="79"/>
      <c r="E15" s="81"/>
      <c r="F15" s="86"/>
      <c r="G15" s="86"/>
      <c r="H15" s="86"/>
      <c r="I15" s="86"/>
      <c r="J15" s="86"/>
      <c r="K15" s="410"/>
      <c r="L15" s="415">
        <f t="shared" si="0"/>
        <v>0</v>
      </c>
    </row>
    <row r="16" spans="1:12" ht="45" customHeight="1">
      <c r="A16" s="398">
        <v>11</v>
      </c>
      <c r="B16" s="401"/>
      <c r="C16" s="73"/>
      <c r="D16" s="79"/>
      <c r="E16" s="81"/>
      <c r="F16" s="86"/>
      <c r="G16" s="86"/>
      <c r="H16" s="86"/>
      <c r="I16" s="86"/>
      <c r="J16" s="86"/>
      <c r="K16" s="410"/>
      <c r="L16" s="415">
        <f t="shared" si="0"/>
        <v>0</v>
      </c>
    </row>
    <row r="17" spans="1:12" ht="45" customHeight="1">
      <c r="A17" s="398">
        <v>12</v>
      </c>
      <c r="B17" s="401"/>
      <c r="C17" s="73"/>
      <c r="D17" s="79"/>
      <c r="E17" s="81"/>
      <c r="F17" s="86"/>
      <c r="G17" s="86"/>
      <c r="H17" s="86"/>
      <c r="I17" s="86"/>
      <c r="J17" s="86"/>
      <c r="K17" s="410"/>
      <c r="L17" s="415">
        <f t="shared" si="0"/>
        <v>0</v>
      </c>
    </row>
    <row r="18" spans="1:12" ht="45" customHeight="1">
      <c r="A18" s="398">
        <v>13</v>
      </c>
      <c r="B18" s="401"/>
      <c r="C18" s="73"/>
      <c r="D18" s="79"/>
      <c r="E18" s="81"/>
      <c r="F18" s="86"/>
      <c r="G18" s="86"/>
      <c r="H18" s="86"/>
      <c r="I18" s="86"/>
      <c r="J18" s="86"/>
      <c r="K18" s="410"/>
      <c r="L18" s="415">
        <f t="shared" si="0"/>
        <v>0</v>
      </c>
    </row>
    <row r="19" spans="1:12" ht="45" customHeight="1">
      <c r="A19" s="398">
        <v>14</v>
      </c>
      <c r="B19" s="401"/>
      <c r="C19" s="73"/>
      <c r="D19" s="79"/>
      <c r="E19" s="81"/>
      <c r="F19" s="86"/>
      <c r="G19" s="86"/>
      <c r="H19" s="86"/>
      <c r="I19" s="86"/>
      <c r="J19" s="86"/>
      <c r="K19" s="410"/>
      <c r="L19" s="415">
        <f t="shared" si="0"/>
        <v>0</v>
      </c>
    </row>
    <row r="20" spans="1:12" ht="45" customHeight="1">
      <c r="A20" s="398">
        <v>15</v>
      </c>
      <c r="B20" s="401"/>
      <c r="C20" s="73"/>
      <c r="D20" s="79"/>
      <c r="E20" s="81"/>
      <c r="F20" s="86"/>
      <c r="G20" s="86"/>
      <c r="H20" s="86"/>
      <c r="I20" s="86"/>
      <c r="J20" s="86"/>
      <c r="K20" s="410"/>
      <c r="L20" s="415">
        <f t="shared" si="0"/>
        <v>0</v>
      </c>
    </row>
    <row r="21" spans="1:12" ht="45" customHeight="1">
      <c r="A21" s="398">
        <v>16</v>
      </c>
      <c r="B21" s="401"/>
      <c r="C21" s="73"/>
      <c r="D21" s="79"/>
      <c r="E21" s="81"/>
      <c r="F21" s="86"/>
      <c r="G21" s="86"/>
      <c r="H21" s="86"/>
      <c r="I21" s="86"/>
      <c r="J21" s="86"/>
      <c r="K21" s="410"/>
      <c r="L21" s="415">
        <f t="shared" si="0"/>
        <v>0</v>
      </c>
    </row>
    <row r="22" spans="1:12" ht="45" customHeight="1">
      <c r="A22" s="398">
        <v>17</v>
      </c>
      <c r="B22" s="401"/>
      <c r="C22" s="73"/>
      <c r="D22" s="79"/>
      <c r="E22" s="81"/>
      <c r="F22" s="86"/>
      <c r="G22" s="86"/>
      <c r="H22" s="86"/>
      <c r="I22" s="86"/>
      <c r="J22" s="86"/>
      <c r="K22" s="410"/>
      <c r="L22" s="415">
        <f t="shared" si="0"/>
        <v>0</v>
      </c>
    </row>
    <row r="23" spans="1:12" ht="45" customHeight="1">
      <c r="A23" s="398">
        <v>18</v>
      </c>
      <c r="B23" s="401"/>
      <c r="C23" s="73"/>
      <c r="D23" s="79"/>
      <c r="E23" s="81"/>
      <c r="F23" s="86"/>
      <c r="G23" s="86"/>
      <c r="H23" s="86"/>
      <c r="I23" s="86"/>
      <c r="J23" s="86"/>
      <c r="K23" s="410"/>
      <c r="L23" s="415">
        <f t="shared" si="0"/>
        <v>0</v>
      </c>
    </row>
    <row r="24" spans="1:12" ht="45" customHeight="1">
      <c r="A24" s="398">
        <v>19</v>
      </c>
      <c r="B24" s="401"/>
      <c r="C24" s="73"/>
      <c r="D24" s="79"/>
      <c r="E24" s="81"/>
      <c r="F24" s="86"/>
      <c r="G24" s="86"/>
      <c r="H24" s="86"/>
      <c r="I24" s="86"/>
      <c r="J24" s="86"/>
      <c r="K24" s="410"/>
      <c r="L24" s="415">
        <f t="shared" si="0"/>
        <v>0</v>
      </c>
    </row>
    <row r="25" spans="1:12" ht="45" customHeight="1">
      <c r="A25" s="398">
        <v>20</v>
      </c>
      <c r="B25" s="401"/>
      <c r="C25" s="73"/>
      <c r="D25" s="79"/>
      <c r="E25" s="81"/>
      <c r="F25" s="86"/>
      <c r="G25" s="86"/>
      <c r="H25" s="86"/>
      <c r="I25" s="86"/>
      <c r="J25" s="86"/>
      <c r="K25" s="410"/>
      <c r="L25" s="415">
        <f t="shared" si="0"/>
        <v>0</v>
      </c>
    </row>
    <row r="26" spans="1:12" ht="45" customHeight="1">
      <c r="A26" s="398">
        <v>21</v>
      </c>
      <c r="B26" s="401"/>
      <c r="C26" s="73"/>
      <c r="D26" s="79"/>
      <c r="E26" s="81"/>
      <c r="F26" s="86"/>
      <c r="G26" s="86"/>
      <c r="H26" s="86"/>
      <c r="I26" s="86"/>
      <c r="J26" s="86"/>
      <c r="K26" s="410"/>
      <c r="L26" s="415">
        <f t="shared" si="0"/>
        <v>0</v>
      </c>
    </row>
    <row r="27" spans="1:12" ht="45" customHeight="1">
      <c r="A27" s="398">
        <v>22</v>
      </c>
      <c r="B27" s="401"/>
      <c r="C27" s="73"/>
      <c r="D27" s="79"/>
      <c r="E27" s="81"/>
      <c r="F27" s="86"/>
      <c r="G27" s="86"/>
      <c r="H27" s="86"/>
      <c r="I27" s="86"/>
      <c r="J27" s="86"/>
      <c r="K27" s="410"/>
      <c r="L27" s="415">
        <f t="shared" si="0"/>
        <v>0</v>
      </c>
    </row>
    <row r="28" spans="1:12" ht="45" customHeight="1">
      <c r="A28" s="398">
        <v>23</v>
      </c>
      <c r="B28" s="401"/>
      <c r="C28" s="73"/>
      <c r="D28" s="79"/>
      <c r="E28" s="81"/>
      <c r="F28" s="86"/>
      <c r="G28" s="86"/>
      <c r="H28" s="86"/>
      <c r="I28" s="86"/>
      <c r="J28" s="86"/>
      <c r="K28" s="410"/>
      <c r="L28" s="415">
        <f t="shared" si="0"/>
        <v>0</v>
      </c>
    </row>
    <row r="29" spans="1:12" ht="45" customHeight="1">
      <c r="A29" s="398">
        <v>24</v>
      </c>
      <c r="B29" s="401"/>
      <c r="C29" s="73"/>
      <c r="D29" s="79"/>
      <c r="E29" s="81"/>
      <c r="F29" s="86"/>
      <c r="G29" s="86"/>
      <c r="H29" s="86"/>
      <c r="I29" s="86"/>
      <c r="J29" s="86"/>
      <c r="K29" s="410"/>
      <c r="L29" s="415">
        <f t="shared" si="0"/>
        <v>0</v>
      </c>
    </row>
    <row r="30" spans="1:12" ht="45" customHeight="1">
      <c r="A30" s="398">
        <v>25</v>
      </c>
      <c r="B30" s="401"/>
      <c r="C30" s="73"/>
      <c r="D30" s="79"/>
      <c r="E30" s="81"/>
      <c r="F30" s="86"/>
      <c r="G30" s="86"/>
      <c r="H30" s="86"/>
      <c r="I30" s="86"/>
      <c r="J30" s="86"/>
      <c r="K30" s="410"/>
      <c r="L30" s="415">
        <f t="shared" si="0"/>
        <v>0</v>
      </c>
    </row>
    <row r="31" spans="1:12" ht="45" customHeight="1">
      <c r="A31" s="399" t="s">
        <v>98</v>
      </c>
      <c r="B31" s="402"/>
      <c r="C31" s="74"/>
      <c r="D31" s="74"/>
      <c r="E31" s="82"/>
      <c r="F31" s="407"/>
      <c r="G31" s="407"/>
      <c r="H31" s="407"/>
      <c r="I31" s="407"/>
      <c r="J31" s="407"/>
      <c r="K31" s="411">
        <f>SUM(K6:K30)</f>
        <v>0</v>
      </c>
      <c r="L31" s="416">
        <f>SUM(L6:L30)</f>
        <v>0</v>
      </c>
    </row>
    <row r="32" spans="1:12" ht="45" customHeight="1">
      <c r="A32" s="62"/>
      <c r="B32" s="62"/>
      <c r="C32" s="75"/>
      <c r="D32" s="75"/>
      <c r="E32" s="75"/>
      <c r="F32" s="75"/>
      <c r="G32" s="75"/>
      <c r="H32" s="75"/>
      <c r="I32" s="75"/>
      <c r="J32" s="75"/>
      <c r="K32" s="92"/>
      <c r="L32" s="92"/>
    </row>
    <row r="33" spans="1:12" ht="45" customHeight="1">
      <c r="A33" s="68" t="s">
        <v>261</v>
      </c>
      <c r="B33" s="62"/>
      <c r="C33" s="75"/>
      <c r="D33" s="75"/>
      <c r="E33" s="75"/>
      <c r="F33" s="75"/>
      <c r="G33" s="75"/>
      <c r="H33" s="75"/>
      <c r="I33" s="75"/>
      <c r="J33" s="75"/>
      <c r="K33" s="417" t="s">
        <v>76</v>
      </c>
      <c r="L33" s="122">
        <f>L31*3/4</f>
        <v>0</v>
      </c>
    </row>
    <row r="34" spans="1:12" ht="45" customHeight="1">
      <c r="A34" s="68" t="s">
        <v>79</v>
      </c>
      <c r="B34" s="62"/>
      <c r="C34" s="75"/>
      <c r="D34" s="75"/>
      <c r="E34" s="75"/>
      <c r="F34" s="75"/>
      <c r="G34" s="75"/>
      <c r="H34" s="75"/>
      <c r="I34" s="75"/>
      <c r="J34" s="75"/>
      <c r="K34" s="92"/>
      <c r="L34" s="92"/>
    </row>
    <row r="35" spans="1:12" ht="45" customHeight="1">
      <c r="A35" s="68" t="s">
        <v>75</v>
      </c>
      <c r="B35" s="75"/>
      <c r="C35" s="75"/>
      <c r="D35" s="75"/>
      <c r="E35" s="75"/>
      <c r="F35" s="75"/>
      <c r="G35" s="75"/>
      <c r="H35" s="75"/>
      <c r="I35" s="75"/>
      <c r="J35" s="75"/>
    </row>
    <row r="36" spans="1:12" ht="45" customHeight="1">
      <c r="A36" s="68" t="s">
        <v>257</v>
      </c>
      <c r="B36" s="75"/>
      <c r="C36" s="75"/>
      <c r="D36" s="75"/>
      <c r="E36" s="75"/>
      <c r="F36" s="75"/>
      <c r="G36" s="75"/>
      <c r="H36" s="75"/>
      <c r="I36" s="75"/>
      <c r="J36" s="75"/>
    </row>
    <row r="37" spans="1:12" ht="23.1" customHeight="1">
      <c r="A37" s="64"/>
      <c r="B37" s="68"/>
      <c r="C37" s="75"/>
      <c r="D37" s="75"/>
      <c r="E37" s="75"/>
      <c r="F37" s="75"/>
      <c r="G37" s="75"/>
      <c r="H37" s="75"/>
      <c r="I37" s="75"/>
      <c r="J37" s="75"/>
    </row>
    <row r="38" spans="1:12" ht="23.1" customHeight="1">
      <c r="A38" s="64"/>
      <c r="B38" s="69"/>
      <c r="C38" s="76"/>
      <c r="D38" s="76"/>
      <c r="E38" s="76"/>
      <c r="F38" s="76"/>
      <c r="G38" s="76"/>
      <c r="H38" s="76"/>
      <c r="I38" s="76"/>
      <c r="J38" s="76"/>
    </row>
    <row r="39" spans="1:12" ht="23.1" customHeight="1">
      <c r="A39" s="64"/>
      <c r="B39" s="69"/>
      <c r="C39" s="76"/>
      <c r="D39" s="76"/>
      <c r="E39" s="76"/>
      <c r="F39" s="76"/>
      <c r="G39" s="76"/>
      <c r="H39" s="76"/>
      <c r="I39" s="76"/>
      <c r="J39" s="76"/>
    </row>
    <row r="40" spans="1:12" ht="23.1" customHeight="1">
      <c r="A40" s="64"/>
      <c r="B40" s="69"/>
      <c r="C40" s="76"/>
      <c r="D40" s="76"/>
      <c r="E40" s="76"/>
      <c r="F40" s="76"/>
      <c r="G40" s="76"/>
      <c r="H40" s="76"/>
      <c r="I40" s="76"/>
      <c r="J40" s="76"/>
    </row>
    <row r="41" spans="1:12" s="56" customFormat="1" ht="23.1" customHeight="1">
      <c r="A41" s="64"/>
      <c r="B41" s="69"/>
      <c r="C41" s="77"/>
      <c r="D41" s="77"/>
      <c r="E41" s="77"/>
      <c r="F41" s="77"/>
      <c r="G41" s="77"/>
      <c r="H41" s="77"/>
      <c r="I41" s="77"/>
      <c r="J41" s="77"/>
      <c r="K41" s="56"/>
      <c r="L41" s="56"/>
    </row>
    <row r="42" spans="1:12" ht="23.1" customHeight="1">
      <c r="A42" s="64"/>
      <c r="B42" s="57"/>
    </row>
    <row r="43" spans="1:12" ht="17.25" customHeight="1">
      <c r="B43" s="70"/>
    </row>
    <row r="44" spans="1:12" s="56" customFormat="1" ht="24.75" customHeight="1">
      <c r="A44" s="56"/>
      <c r="B44" s="56"/>
      <c r="C44" s="56"/>
      <c r="D44" s="56"/>
      <c r="E44" s="56"/>
      <c r="F44" s="56"/>
      <c r="G44" s="56"/>
      <c r="H44" s="56"/>
      <c r="I44" s="56"/>
      <c r="J44" s="56"/>
      <c r="K44" s="56"/>
      <c r="L44" s="56"/>
    </row>
    <row r="45" spans="1:12" s="56" customFormat="1" ht="45.75" customHeight="1">
      <c r="A45" s="56"/>
      <c r="B45" s="71"/>
      <c r="C45" s="56"/>
      <c r="D45" s="56"/>
      <c r="E45" s="56"/>
      <c r="F45" s="56"/>
      <c r="G45" s="56"/>
      <c r="H45" s="56"/>
      <c r="I45" s="56"/>
      <c r="J45" s="56"/>
      <c r="K45" s="56"/>
      <c r="L45" s="56"/>
    </row>
    <row r="46" spans="1:12" s="56" customFormat="1" ht="45" customHeight="1">
      <c r="A46" s="56"/>
      <c r="B46" s="56"/>
      <c r="C46" s="56"/>
      <c r="D46" s="56"/>
      <c r="E46" s="56"/>
      <c r="F46" s="56"/>
      <c r="G46" s="56"/>
      <c r="H46" s="56"/>
      <c r="I46" s="56"/>
      <c r="J46" s="56"/>
      <c r="K46" s="56"/>
      <c r="L46" s="56"/>
    </row>
    <row r="47" spans="1:12" s="56" customFormat="1" ht="24.75" customHeight="1">
      <c r="A47" s="56"/>
      <c r="B47" s="56"/>
      <c r="C47" s="56"/>
      <c r="D47" s="56"/>
      <c r="E47" s="56"/>
      <c r="F47" s="56"/>
      <c r="G47" s="56"/>
      <c r="H47" s="56"/>
      <c r="I47" s="56"/>
      <c r="J47" s="56"/>
      <c r="K47" s="56"/>
      <c r="L47" s="56"/>
    </row>
    <row r="48" spans="1:12" s="56" customFormat="1" ht="24.75" customHeight="1">
      <c r="A48" s="56"/>
      <c r="B48" s="56"/>
      <c r="C48" s="56"/>
      <c r="D48" s="56"/>
      <c r="E48" s="56"/>
      <c r="F48" s="56"/>
      <c r="G48" s="56"/>
      <c r="H48" s="56"/>
      <c r="I48" s="56"/>
      <c r="J48" s="56"/>
      <c r="K48" s="56"/>
      <c r="L48" s="56"/>
    </row>
    <row r="49" spans="11:12" s="56" customFormat="1" ht="24.75" customHeight="1">
      <c r="K49" s="56"/>
      <c r="L49" s="56"/>
    </row>
    <row r="50" spans="11:12" s="56" customFormat="1" ht="24.75" customHeight="1">
      <c r="K50" s="118"/>
      <c r="L50" s="118"/>
    </row>
    <row r="51" spans="11:12" s="56" customFormat="1" ht="24.75" customHeight="1">
      <c r="K51" s="118"/>
      <c r="L51" s="118"/>
    </row>
    <row r="52" spans="11:12" s="56" customFormat="1" ht="24.75" customHeight="1">
      <c r="K52" s="118"/>
      <c r="L52" s="118"/>
    </row>
  </sheetData>
  <mergeCells count="28">
    <mergeCell ref="A2:L2"/>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s>
  <phoneticPr fontId="3"/>
  <dataValidations count="3">
    <dataValidation type="list" allowBlank="1" showDropDown="0" showInputMessage="1" showErrorMessage="1" sqref="IV6:IV30 SR6:SR30 ACN6:ACN30 AMJ6:AMJ30 AWF6:AWF30 BGB6:BGB30 BPX6:BPX30 BZT6:BZT30 CJP6:CJP30 CTL6:CTL30 DDH6:DDH30 DND6:DND30 DWZ6:DWZ30 EGV6:EGV30 EQR6:EQR30 FAN6:FAN30 FKJ6:FKJ30 FUF6:FUF30 GEB6:GEB30 GNX6:GNX30 GXT6:GXT30 HHP6:HHP30 HRL6:HRL30 IBH6:IBH30 ILD6:ILD30 IUZ6:IUZ30 JEV6:JEV30 JOR6:JOR30 JYN6:JYN30 KIJ6:KIJ30 KSF6:KSF30 LCB6:LCB30 LLX6:LLX30 LVT6:LVT30 MFP6:MFP30 MPL6:MPL30 MZH6:MZH30 NJD6:NJD30 NSZ6:NSZ30 OCV6:OCV30 OMR6:OMR30 OWN6:OWN30 PGJ6:PGJ30 PQF6:PQF30 QAB6:QAB30 QJX6:QJX30 QTT6:QTT30 RDP6:RDP30 RNL6:RNL30 RXH6:RXH30 SHD6:SHD30 SQZ6:SQZ30 TAV6:TAV30 TKR6:TKR30 TUN6:TUN30 UEJ6:UEJ30 UOF6:UOF30 UYB6:UYB30 VHX6:VHX30 VRT6:VRT30 WBP6:WBP30 WLL6:WLL30 WVH6:WVH30 IV65556:IV65569 SR65556:SR65569 ACN65556:ACN65569 AMJ65556:AMJ65569 AWF65556:AWF65569 BGB65556:BGB65569 BPX65556:BPX65569 BZT65556:BZT65569 CJP65556:CJP65569 CTL65556:CTL65569 DDH65556:DDH65569 DND65556:DND65569 DWZ65556:DWZ65569 EGV65556:EGV65569 EQR65556:EQR65569 FAN65556:FAN65569 FKJ65556:FKJ65569 FUF65556:FUF65569 GEB65556:GEB65569 GNX65556:GNX65569 GXT65556:GXT65569 HHP65556:HHP65569 HRL65556:HRL65569 IBH65556:IBH65569 ILD65556:ILD65569 IUZ65556:IUZ65569 JEV65556:JEV65569 JOR65556:JOR65569 JYN65556:JYN65569 KIJ65556:KIJ65569 KSF65556:KSF65569 LCB65556:LCB65569 LLX65556:LLX65569 LVT65556:LVT65569 MFP65556:MFP65569 MPL65556:MPL65569 MZH65556:MZH65569 NJD65556:NJD65569 NSZ65556:NSZ65569 OCV65556:OCV65569 OMR65556:OMR65569 OWN65556:OWN65569 PGJ65556:PGJ65569 PQF65556:PQF65569 QAB65556:QAB65569 QJX65556:QJX65569 QTT65556:QTT65569 RDP65556:RDP65569 RNL65556:RNL65569 RXH65556:RXH65569 SHD65556:SHD65569 SQZ65556:SQZ65569 TAV65556:TAV65569 TKR65556:TKR65569 TUN65556:TUN65569 UEJ65556:UEJ65569 UOF65556:UOF65569 UYB65556:UYB65569 VHX65556:VHX65569 VRT65556:VRT65569 WBP65556:WBP65569 WLL65556:WLL65569 WVH65556:WVH65569 IV131092:IV131105 SR131092:SR131105 ACN131092:ACN131105 AMJ131092:AMJ131105 AWF131092:AWF131105 BGB131092:BGB131105 BPX131092:BPX131105 BZT131092:BZT131105 CJP131092:CJP131105 CTL131092:CTL131105 DDH131092:DDH131105 DND131092:DND131105 DWZ131092:DWZ131105 EGV131092:EGV131105 EQR131092:EQR131105 FAN131092:FAN131105 FKJ131092:FKJ131105 FUF131092:FUF131105 GEB131092:GEB131105 GNX131092:GNX131105 GXT131092:GXT131105 HHP131092:HHP131105 HRL131092:HRL131105 IBH131092:IBH131105 ILD131092:ILD131105 IUZ131092:IUZ131105 JEV131092:JEV131105 JOR131092:JOR131105 JYN131092:JYN131105 KIJ131092:KIJ131105 KSF131092:KSF131105 LCB131092:LCB131105 LLX131092:LLX131105 LVT131092:LVT131105 MFP131092:MFP131105 MPL131092:MPL131105 MZH131092:MZH131105 NJD131092:NJD131105 NSZ131092:NSZ131105 OCV131092:OCV131105 OMR131092:OMR131105 OWN131092:OWN131105 PGJ131092:PGJ131105 PQF131092:PQF131105 QAB131092:QAB131105 QJX131092:QJX131105 QTT131092:QTT131105 RDP131092:RDP131105 RNL131092:RNL131105 RXH131092:RXH131105 SHD131092:SHD131105 SQZ131092:SQZ131105 TAV131092:TAV131105 TKR131092:TKR131105 TUN131092:TUN131105 UEJ131092:UEJ131105 UOF131092:UOF131105 UYB131092:UYB131105 VHX131092:VHX131105 VRT131092:VRT131105 WBP131092:WBP131105 WLL131092:WLL131105 WVH131092:WVH131105 IV196628:IV196641 SR196628:SR196641 ACN196628:ACN196641 AMJ196628:AMJ196641 AWF196628:AWF196641 BGB196628:BGB196641 BPX196628:BPX196641 BZT196628:BZT196641 CJP196628:CJP196641 CTL196628:CTL196641 DDH196628:DDH196641 DND196628:DND196641 DWZ196628:DWZ196641 EGV196628:EGV196641 EQR196628:EQR196641 FAN196628:FAN196641 FKJ196628:FKJ196641 FUF196628:FUF196641 GEB196628:GEB196641 GNX196628:GNX196641 GXT196628:GXT196641 HHP196628:HHP196641 HRL196628:HRL196641 IBH196628:IBH196641 ILD196628:ILD196641 IUZ196628:IUZ196641 JEV196628:JEV196641 JOR196628:JOR196641 JYN196628:JYN196641 KIJ196628:KIJ196641 KSF196628:KSF196641 LCB196628:LCB196641 LLX196628:LLX196641 LVT196628:LVT196641 MFP196628:MFP196641 MPL196628:MPL196641 MZH196628:MZH196641 NJD196628:NJD196641 NSZ196628:NSZ196641 OCV196628:OCV196641 OMR196628:OMR196641 OWN196628:OWN196641 PGJ196628:PGJ196641 PQF196628:PQF196641 QAB196628:QAB196641 QJX196628:QJX196641 QTT196628:QTT196641 RDP196628:RDP196641 RNL196628:RNL196641 RXH196628:RXH196641 SHD196628:SHD196641 SQZ196628:SQZ196641 TAV196628:TAV196641 TKR196628:TKR196641 TUN196628:TUN196641 UEJ196628:UEJ196641 UOF196628:UOF196641 UYB196628:UYB196641 VHX196628:VHX196641 VRT196628:VRT196641 WBP196628:WBP196641 WLL196628:WLL196641 WVH196628:WVH196641 IV262164:IV262177 SR262164:SR262177 ACN262164:ACN262177 AMJ262164:AMJ262177 AWF262164:AWF262177 BGB262164:BGB262177 BPX262164:BPX262177 BZT262164:BZT262177 CJP262164:CJP262177 CTL262164:CTL262177 DDH262164:DDH262177 DND262164:DND262177 DWZ262164:DWZ262177 EGV262164:EGV262177 EQR262164:EQR262177 FAN262164:FAN262177 FKJ262164:FKJ262177 FUF262164:FUF262177 GEB262164:GEB262177 GNX262164:GNX262177 GXT262164:GXT262177 HHP262164:HHP262177 HRL262164:HRL262177 IBH262164:IBH262177 ILD262164:ILD262177 IUZ262164:IUZ262177 JEV262164:JEV262177 JOR262164:JOR262177 JYN262164:JYN262177 KIJ262164:KIJ262177 KSF262164:KSF262177 LCB262164:LCB262177 LLX262164:LLX262177 LVT262164:LVT262177 MFP262164:MFP262177 MPL262164:MPL262177 MZH262164:MZH262177 NJD262164:NJD262177 NSZ262164:NSZ262177 OCV262164:OCV262177 OMR262164:OMR262177 OWN262164:OWN262177 PGJ262164:PGJ262177 PQF262164:PQF262177 QAB262164:QAB262177 QJX262164:QJX262177 QTT262164:QTT262177 RDP262164:RDP262177 RNL262164:RNL262177 RXH262164:RXH262177 SHD262164:SHD262177 SQZ262164:SQZ262177 TAV262164:TAV262177 TKR262164:TKR262177 TUN262164:TUN262177 UEJ262164:UEJ262177 UOF262164:UOF262177 UYB262164:UYB262177 VHX262164:VHX262177 VRT262164:VRT262177 WBP262164:WBP262177 WLL262164:WLL262177 WVH262164:WVH262177 IV327700:IV327713 SR327700:SR327713 ACN327700:ACN327713 AMJ327700:AMJ327713 AWF327700:AWF327713 BGB327700:BGB327713 BPX327700:BPX327713 BZT327700:BZT327713 CJP327700:CJP327713 CTL327700:CTL327713 DDH327700:DDH327713 DND327700:DND327713 DWZ327700:DWZ327713 EGV327700:EGV327713 EQR327700:EQR327713 FAN327700:FAN327713 FKJ327700:FKJ327713 FUF327700:FUF327713 GEB327700:GEB327713 GNX327700:GNX327713 GXT327700:GXT327713 HHP327700:HHP327713 HRL327700:HRL327713 IBH327700:IBH327713 ILD327700:ILD327713 IUZ327700:IUZ327713 JEV327700:JEV327713 JOR327700:JOR327713 JYN327700:JYN327713 KIJ327700:KIJ327713 KSF327700:KSF327713 LCB327700:LCB327713 LLX327700:LLX327713 LVT327700:LVT327713 MFP327700:MFP327713 MPL327700:MPL327713 MZH327700:MZH327713 NJD327700:NJD327713 NSZ327700:NSZ327713 OCV327700:OCV327713 OMR327700:OMR327713 OWN327700:OWN327713 PGJ327700:PGJ327713 PQF327700:PQF327713 QAB327700:QAB327713 QJX327700:QJX327713 QTT327700:QTT327713 RDP327700:RDP327713 RNL327700:RNL327713 RXH327700:RXH327713 SHD327700:SHD327713 SQZ327700:SQZ327713 TAV327700:TAV327713 TKR327700:TKR327713 TUN327700:TUN327713 UEJ327700:UEJ327713 UOF327700:UOF327713 UYB327700:UYB327713 VHX327700:VHX327713 VRT327700:VRT327713 WBP327700:WBP327713 WLL327700:WLL327713 WVH327700:WVH327713 IV393236:IV393249 SR393236:SR393249 ACN393236:ACN393249 AMJ393236:AMJ393249 AWF393236:AWF393249 BGB393236:BGB393249 BPX393236:BPX393249 BZT393236:BZT393249 CJP393236:CJP393249 CTL393236:CTL393249 DDH393236:DDH393249 DND393236:DND393249 DWZ393236:DWZ393249 EGV393236:EGV393249 EQR393236:EQR393249 FAN393236:FAN393249 FKJ393236:FKJ393249 FUF393236:FUF393249 GEB393236:GEB393249 GNX393236:GNX393249 GXT393236:GXT393249 HHP393236:HHP393249 HRL393236:HRL393249 IBH393236:IBH393249 ILD393236:ILD393249 IUZ393236:IUZ393249 JEV393236:JEV393249 JOR393236:JOR393249 JYN393236:JYN393249 KIJ393236:KIJ393249 KSF393236:KSF393249 LCB393236:LCB393249 LLX393236:LLX393249 LVT393236:LVT393249 MFP393236:MFP393249 MPL393236:MPL393249 MZH393236:MZH393249 NJD393236:NJD393249 NSZ393236:NSZ393249 OCV393236:OCV393249 OMR393236:OMR393249 OWN393236:OWN393249 PGJ393236:PGJ393249 PQF393236:PQF393249 QAB393236:QAB393249 QJX393236:QJX393249 QTT393236:QTT393249 RDP393236:RDP393249 RNL393236:RNL393249 RXH393236:RXH393249 SHD393236:SHD393249 SQZ393236:SQZ393249 TAV393236:TAV393249 TKR393236:TKR393249 TUN393236:TUN393249 UEJ393236:UEJ393249 UOF393236:UOF393249 UYB393236:UYB393249 VHX393236:VHX393249 VRT393236:VRT393249 WBP393236:WBP393249 WLL393236:WLL393249 WVH393236:WVH393249 IV458772:IV458785 SR458772:SR458785 ACN458772:ACN458785 AMJ458772:AMJ458785 AWF458772:AWF458785 BGB458772:BGB458785 BPX458772:BPX458785 BZT458772:BZT458785 CJP458772:CJP458785 CTL458772:CTL458785 DDH458772:DDH458785 DND458772:DND458785 DWZ458772:DWZ458785 EGV458772:EGV458785 EQR458772:EQR458785 FAN458772:FAN458785 FKJ458772:FKJ458785 FUF458772:FUF458785 GEB458772:GEB458785 GNX458772:GNX458785 GXT458772:GXT458785 HHP458772:HHP458785 HRL458772:HRL458785 IBH458772:IBH458785 ILD458772:ILD458785 IUZ458772:IUZ458785 JEV458772:JEV458785 JOR458772:JOR458785 JYN458772:JYN458785 KIJ458772:KIJ458785 KSF458772:KSF458785 LCB458772:LCB458785 LLX458772:LLX458785 LVT458772:LVT458785 MFP458772:MFP458785 MPL458772:MPL458785 MZH458772:MZH458785 NJD458772:NJD458785 NSZ458772:NSZ458785 OCV458772:OCV458785 OMR458772:OMR458785 OWN458772:OWN458785 PGJ458772:PGJ458785 PQF458772:PQF458785 QAB458772:QAB458785 QJX458772:QJX458785 QTT458772:QTT458785 RDP458772:RDP458785 RNL458772:RNL458785 RXH458772:RXH458785 SHD458772:SHD458785 SQZ458772:SQZ458785 TAV458772:TAV458785 TKR458772:TKR458785 TUN458772:TUN458785 UEJ458772:UEJ458785 UOF458772:UOF458785 UYB458772:UYB458785 VHX458772:VHX458785 VRT458772:VRT458785 WBP458772:WBP458785 WLL458772:WLL458785 WVH458772:WVH458785 IV524308:IV524321 SR524308:SR524321 ACN524308:ACN524321 AMJ524308:AMJ524321 AWF524308:AWF524321 BGB524308:BGB524321 BPX524308:BPX524321 BZT524308:BZT524321 CJP524308:CJP524321 CTL524308:CTL524321 DDH524308:DDH524321 DND524308:DND524321 DWZ524308:DWZ524321 EGV524308:EGV524321 EQR524308:EQR524321 FAN524308:FAN524321 FKJ524308:FKJ524321 FUF524308:FUF524321 GEB524308:GEB524321 GNX524308:GNX524321 GXT524308:GXT524321 HHP524308:HHP524321 HRL524308:HRL524321 IBH524308:IBH524321 ILD524308:ILD524321 IUZ524308:IUZ524321 JEV524308:JEV524321 JOR524308:JOR524321 JYN524308:JYN524321 KIJ524308:KIJ524321 KSF524308:KSF524321 LCB524308:LCB524321 LLX524308:LLX524321 LVT524308:LVT524321 MFP524308:MFP524321 MPL524308:MPL524321 MZH524308:MZH524321 NJD524308:NJD524321 NSZ524308:NSZ524321 OCV524308:OCV524321 OMR524308:OMR524321 OWN524308:OWN524321 PGJ524308:PGJ524321 PQF524308:PQF524321 QAB524308:QAB524321 QJX524308:QJX524321 QTT524308:QTT524321 RDP524308:RDP524321 RNL524308:RNL524321 RXH524308:RXH524321 SHD524308:SHD524321 SQZ524308:SQZ524321 TAV524308:TAV524321 TKR524308:TKR524321 TUN524308:TUN524321 UEJ524308:UEJ524321 UOF524308:UOF524321 UYB524308:UYB524321 VHX524308:VHX524321 VRT524308:VRT524321 WBP524308:WBP524321 WLL524308:WLL524321 WVH524308:WVH524321 IV589844:IV589857 SR589844:SR589857 ACN589844:ACN589857 AMJ589844:AMJ589857 AWF589844:AWF589857 BGB589844:BGB589857 BPX589844:BPX589857 BZT589844:BZT589857 CJP589844:CJP589857 CTL589844:CTL589857 DDH589844:DDH589857 DND589844:DND589857 DWZ589844:DWZ589857 EGV589844:EGV589857 EQR589844:EQR589857 FAN589844:FAN589857 FKJ589844:FKJ589857 FUF589844:FUF589857 GEB589844:GEB589857 GNX589844:GNX589857 GXT589844:GXT589857 HHP589844:HHP589857 HRL589844:HRL589857 IBH589844:IBH589857 ILD589844:ILD589857 IUZ589844:IUZ589857 JEV589844:JEV589857 JOR589844:JOR589857 JYN589844:JYN589857 KIJ589844:KIJ589857 KSF589844:KSF589857 LCB589844:LCB589857 LLX589844:LLX589857 LVT589844:LVT589857 MFP589844:MFP589857 MPL589844:MPL589857 MZH589844:MZH589857 NJD589844:NJD589857 NSZ589844:NSZ589857 OCV589844:OCV589857 OMR589844:OMR589857 OWN589844:OWN589857 PGJ589844:PGJ589857 PQF589844:PQF589857 QAB589844:QAB589857 QJX589844:QJX589857 QTT589844:QTT589857 RDP589844:RDP589857 RNL589844:RNL589857 RXH589844:RXH589857 SHD589844:SHD589857 SQZ589844:SQZ589857 TAV589844:TAV589857 TKR589844:TKR589857 TUN589844:TUN589857 UEJ589844:UEJ589857 UOF589844:UOF589857 UYB589844:UYB589857 VHX589844:VHX589857 VRT589844:VRT589857 WBP589844:WBP589857 WLL589844:WLL589857 WVH589844:WVH589857 IV655380:IV655393 SR655380:SR655393 ACN655380:ACN655393 AMJ655380:AMJ655393 AWF655380:AWF655393 BGB655380:BGB655393 BPX655380:BPX655393 BZT655380:BZT655393 CJP655380:CJP655393 CTL655380:CTL655393 DDH655380:DDH655393 DND655380:DND655393 DWZ655380:DWZ655393 EGV655380:EGV655393 EQR655380:EQR655393 FAN655380:FAN655393 FKJ655380:FKJ655393 FUF655380:FUF655393 GEB655380:GEB655393 GNX655380:GNX655393 GXT655380:GXT655393 HHP655380:HHP655393 HRL655380:HRL655393 IBH655380:IBH655393 ILD655380:ILD655393 IUZ655380:IUZ655393 JEV655380:JEV655393 JOR655380:JOR655393 JYN655380:JYN655393 KIJ655380:KIJ655393 KSF655380:KSF655393 LCB655380:LCB655393 LLX655380:LLX655393 LVT655380:LVT655393 MFP655380:MFP655393 MPL655380:MPL655393 MZH655380:MZH655393 NJD655380:NJD655393 NSZ655380:NSZ655393 OCV655380:OCV655393 OMR655380:OMR655393 OWN655380:OWN655393 PGJ655380:PGJ655393 PQF655380:PQF655393 QAB655380:QAB655393 QJX655380:QJX655393 QTT655380:QTT655393 RDP655380:RDP655393 RNL655380:RNL655393 RXH655380:RXH655393 SHD655380:SHD655393 SQZ655380:SQZ655393 TAV655380:TAV655393 TKR655380:TKR655393 TUN655380:TUN655393 UEJ655380:UEJ655393 UOF655380:UOF655393 UYB655380:UYB655393 VHX655380:VHX655393 VRT655380:VRT655393 WBP655380:WBP655393 WLL655380:WLL655393 WVH655380:WVH655393 IV720916:IV720929 SR720916:SR720929 ACN720916:ACN720929 AMJ720916:AMJ720929 AWF720916:AWF720929 BGB720916:BGB720929 BPX720916:BPX720929 BZT720916:BZT720929 CJP720916:CJP720929 CTL720916:CTL720929 DDH720916:DDH720929 DND720916:DND720929 DWZ720916:DWZ720929 EGV720916:EGV720929 EQR720916:EQR720929 FAN720916:FAN720929 FKJ720916:FKJ720929 FUF720916:FUF720929 GEB720916:GEB720929 GNX720916:GNX720929 GXT720916:GXT720929 HHP720916:HHP720929 HRL720916:HRL720929 IBH720916:IBH720929 ILD720916:ILD720929 IUZ720916:IUZ720929 JEV720916:JEV720929 JOR720916:JOR720929 JYN720916:JYN720929 KIJ720916:KIJ720929 KSF720916:KSF720929 LCB720916:LCB720929 LLX720916:LLX720929 LVT720916:LVT720929 MFP720916:MFP720929 MPL720916:MPL720929 MZH720916:MZH720929 NJD720916:NJD720929 NSZ720916:NSZ720929 OCV720916:OCV720929 OMR720916:OMR720929 OWN720916:OWN720929 PGJ720916:PGJ720929 PQF720916:PQF720929 QAB720916:QAB720929 QJX720916:QJX720929 QTT720916:QTT720929 RDP720916:RDP720929 RNL720916:RNL720929 RXH720916:RXH720929 SHD720916:SHD720929 SQZ720916:SQZ720929 TAV720916:TAV720929 TKR720916:TKR720929 TUN720916:TUN720929 UEJ720916:UEJ720929 UOF720916:UOF720929 UYB720916:UYB720929 VHX720916:VHX720929 VRT720916:VRT720929 WBP720916:WBP720929 WLL720916:WLL720929 WVH720916:WVH720929 IV786452:IV786465 SR786452:SR786465 ACN786452:ACN786465 AMJ786452:AMJ786465 AWF786452:AWF786465 BGB786452:BGB786465 BPX786452:BPX786465 BZT786452:BZT786465 CJP786452:CJP786465 CTL786452:CTL786465 DDH786452:DDH786465 DND786452:DND786465 DWZ786452:DWZ786465 EGV786452:EGV786465 EQR786452:EQR786465 FAN786452:FAN786465 FKJ786452:FKJ786465 FUF786452:FUF786465 GEB786452:GEB786465 GNX786452:GNX786465 GXT786452:GXT786465 HHP786452:HHP786465 HRL786452:HRL786465 IBH786452:IBH786465 ILD786452:ILD786465 IUZ786452:IUZ786465 JEV786452:JEV786465 JOR786452:JOR786465 JYN786452:JYN786465 KIJ786452:KIJ786465 KSF786452:KSF786465 LCB786452:LCB786465 LLX786452:LLX786465 LVT786452:LVT786465 MFP786452:MFP786465 MPL786452:MPL786465 MZH786452:MZH786465 NJD786452:NJD786465 NSZ786452:NSZ786465 OCV786452:OCV786465 OMR786452:OMR786465 OWN786452:OWN786465 PGJ786452:PGJ786465 PQF786452:PQF786465 QAB786452:QAB786465 QJX786452:QJX786465 QTT786452:QTT786465 RDP786452:RDP786465 RNL786452:RNL786465 RXH786452:RXH786465 SHD786452:SHD786465 SQZ786452:SQZ786465 TAV786452:TAV786465 TKR786452:TKR786465 TUN786452:TUN786465 UEJ786452:UEJ786465 UOF786452:UOF786465 UYB786452:UYB786465 VHX786452:VHX786465 VRT786452:VRT786465 WBP786452:WBP786465 WLL786452:WLL786465 WVH786452:WVH786465 IV851988:IV852001 SR851988:SR852001 ACN851988:ACN852001 AMJ851988:AMJ852001 AWF851988:AWF852001 BGB851988:BGB852001 BPX851988:BPX852001 BZT851988:BZT852001 CJP851988:CJP852001 CTL851988:CTL852001 DDH851988:DDH852001 DND851988:DND852001 DWZ851988:DWZ852001 EGV851988:EGV852001 EQR851988:EQR852001 FAN851988:FAN852001 FKJ851988:FKJ852001 FUF851988:FUF852001 GEB851988:GEB852001 GNX851988:GNX852001 GXT851988:GXT852001 HHP851988:HHP852001 HRL851988:HRL852001 IBH851988:IBH852001 ILD851988:ILD852001 IUZ851988:IUZ852001 JEV851988:JEV852001 JOR851988:JOR852001 JYN851988:JYN852001 KIJ851988:KIJ852001 KSF851988:KSF852001 LCB851988:LCB852001 LLX851988:LLX852001 LVT851988:LVT852001 MFP851988:MFP852001 MPL851988:MPL852001 MZH851988:MZH852001 NJD851988:NJD852001 NSZ851988:NSZ852001 OCV851988:OCV852001 OMR851988:OMR852001 OWN851988:OWN852001 PGJ851988:PGJ852001 PQF851988:PQF852001 QAB851988:QAB852001 QJX851988:QJX852001 QTT851988:QTT852001 RDP851988:RDP852001 RNL851988:RNL852001 RXH851988:RXH852001 SHD851988:SHD852001 SQZ851988:SQZ852001 TAV851988:TAV852001 TKR851988:TKR852001 TUN851988:TUN852001 UEJ851988:UEJ852001 UOF851988:UOF852001 UYB851988:UYB852001 VHX851988:VHX852001 VRT851988:VRT852001 WBP851988:WBP852001 WLL851988:WLL852001 WVH851988:WVH852001 IV917524:IV917537 SR917524:SR917537 ACN917524:ACN917537 AMJ917524:AMJ917537 AWF917524:AWF917537 BGB917524:BGB917537 BPX917524:BPX917537 BZT917524:BZT917537 CJP917524:CJP917537 CTL917524:CTL917537 DDH917524:DDH917537 DND917524:DND917537 DWZ917524:DWZ917537 EGV917524:EGV917537 EQR917524:EQR917537 FAN917524:FAN917537 FKJ917524:FKJ917537 FUF917524:FUF917537 GEB917524:GEB917537 GNX917524:GNX917537 GXT917524:GXT917537 HHP917524:HHP917537 HRL917524:HRL917537 IBH917524:IBH917537 ILD917524:ILD917537 IUZ917524:IUZ917537 JEV917524:JEV917537 JOR917524:JOR917537 JYN917524:JYN917537 KIJ917524:KIJ917537 KSF917524:KSF917537 LCB917524:LCB917537 LLX917524:LLX917537 LVT917524:LVT917537 MFP917524:MFP917537 MPL917524:MPL917537 MZH917524:MZH917537 NJD917524:NJD917537 NSZ917524:NSZ917537 OCV917524:OCV917537 OMR917524:OMR917537 OWN917524:OWN917537 PGJ917524:PGJ917537 PQF917524:PQF917537 QAB917524:QAB917537 QJX917524:QJX917537 QTT917524:QTT917537 RDP917524:RDP917537 RNL917524:RNL917537 RXH917524:RXH917537 SHD917524:SHD917537 SQZ917524:SQZ917537 TAV917524:TAV917537 TKR917524:TKR917537 TUN917524:TUN917537 UEJ917524:UEJ917537 UOF917524:UOF917537 UYB917524:UYB917537 VHX917524:VHX917537 VRT917524:VRT917537 WBP917524:WBP917537 WLL917524:WLL917537 WVH917524:WVH917537 IV983060:IV983073 SR983060:SR983073 ACN983060:ACN983073 AMJ983060:AMJ983073 AWF983060:AWF983073 BGB983060:BGB983073 BPX983060:BPX983073 BZT983060:BZT983073 CJP983060:CJP983073 CTL983060:CTL983073 DDH983060:DDH983073 DND983060:DND983073 DWZ983060:DWZ983073 EGV983060:EGV983073 EQR983060:EQR983073 FAN983060:FAN983073 FKJ983060:FKJ983073 FUF983060:FUF983073 GEB983060:GEB983073 GNX983060:GNX983073 GXT983060:GXT983073 HHP983060:HHP983073 HRL983060:HRL983073 IBH983060:IBH983073 ILD983060:ILD983073 IUZ983060:IUZ983073 JEV983060:JEV983073 JOR983060:JOR983073 JYN983060:JYN983073 KIJ983060:KIJ983073 KSF983060:KSF983073 LCB983060:LCB983073 LLX983060:LLX983073 LVT983060:LVT983073 MFP983060:MFP983073 MPL983060:MPL983073 MZH983060:MZH983073 NJD983060:NJD983073 NSZ983060:NSZ983073 OCV983060:OCV983073 OMR983060:OMR983073 OWN983060:OWN983073 PGJ983060:PGJ983073 PQF983060:PQF983073 QAB983060:QAB983073 QJX983060:QJX983073 QTT983060:QTT983073 RDP983060:RDP983073 RNL983060:RNL983073 RXH983060:RXH983073 SHD983060:SHD983073 SQZ983060:SQZ983073 TAV983060:TAV983073 TKR983060:TKR983073 TUN983060:TUN983073 UEJ983060:UEJ983073 UOF983060:UOF983073 UYB983060:UYB983073 VHX983060:VHX983073 VRT983060:VRT983073 WBP983060:WBP983073 WLL983060:WLL983073 WVH983060:WVH983073">
      <formula1>"移乗介護,移動支援,排泄支援,見守り・コミュニケーション,入浴支援"</formula1>
    </dataValidation>
    <dataValidation type="list" allowBlank="1" showDropDown="0" showInputMessage="1" showErrorMessage="1" sqref="WVC983060:WVC983073 IQ6:IQ30 SM6:SM30 ACI6:ACI30 AME6:AME30 AWA6:AWA30 BFW6:BFW30 BPS6:BPS30 BZO6:BZO30 CJK6:CJK30 CTG6:CTG30 DDC6:DDC30 DMY6:DMY30 DWU6:DWU30 EGQ6:EGQ30 EQM6:EQM30 FAI6:FAI30 FKE6:FKE30 FUA6:FUA30 GDW6:GDW30 GNS6:GNS30 GXO6:GXO30 HHK6:HHK30 HRG6:HRG30 IBC6:IBC30 IKY6:IKY30 IUU6:IUU30 JEQ6:JEQ30 JOM6:JOM30 JYI6:JYI30 KIE6:KIE30 KSA6:KSA30 LBW6:LBW30 LLS6:LLS30 LVO6:LVO30 MFK6:MFK30 MPG6:MPG30 MZC6:MZC30 NIY6:NIY30 NSU6:NSU30 OCQ6:OCQ30 OMM6:OMM30 OWI6:OWI30 PGE6:PGE30 PQA6:PQA30 PZW6:PZW30 QJS6:QJS30 QTO6:QTO30 RDK6:RDK30 RNG6:RNG30 RXC6:RXC30 SGY6:SGY30 SQU6:SQU30 TAQ6:TAQ30 TKM6:TKM30 TUI6:TUI30 UEE6:UEE30 UOA6:UOA30 UXW6:UXW30 VHS6:VHS30 VRO6:VRO30 WBK6:WBK30 WLG6:WLG30 WVC6:WVC30 C65556:C65569 IQ65556:IQ65569 SM65556:SM65569 ACI65556:ACI65569 AME65556:AME65569 AWA65556:AWA65569 BFW65556:BFW65569 BPS65556:BPS65569 BZO65556:BZO65569 CJK65556:CJK65569 CTG65556:CTG65569 DDC65556:DDC65569 DMY65556:DMY65569 DWU65556:DWU65569 EGQ65556:EGQ65569 EQM65556:EQM65569 FAI65556:FAI65569 FKE65556:FKE65569 FUA65556:FUA65569 GDW65556:GDW65569 GNS65556:GNS65569 GXO65556:GXO65569 HHK65556:HHK65569 HRG65556:HRG65569 IBC65556:IBC65569 IKY65556:IKY65569 IUU65556:IUU65569 JEQ65556:JEQ65569 JOM65556:JOM65569 JYI65556:JYI65569 KIE65556:KIE65569 KSA65556:KSA65569 LBW65556:LBW65569 LLS65556:LLS65569 LVO65556:LVO65569 MFK65556:MFK65569 MPG65556:MPG65569 MZC65556:MZC65569 NIY65556:NIY65569 NSU65556:NSU65569 OCQ65556:OCQ65569 OMM65556:OMM65569 OWI65556:OWI65569 PGE65556:PGE65569 PQA65556:PQA65569 PZW65556:PZW65569 QJS65556:QJS65569 QTO65556:QTO65569 RDK65556:RDK65569 RNG65556:RNG65569 RXC65556:RXC65569 SGY65556:SGY65569 SQU65556:SQU65569 TAQ65556:TAQ65569 TKM65556:TKM65569 TUI65556:TUI65569 UEE65556:UEE65569 UOA65556:UOA65569 UXW65556:UXW65569 VHS65556:VHS65569 VRO65556:VRO65569 WBK65556:WBK65569 WLG65556:WLG65569 WVC65556:WVC65569 C131092:C131105 IQ131092:IQ131105 SM131092:SM131105 ACI131092:ACI131105 AME131092:AME131105 AWA131092:AWA131105 BFW131092:BFW131105 BPS131092:BPS131105 BZO131092:BZO131105 CJK131092:CJK131105 CTG131092:CTG131105 DDC131092:DDC131105 DMY131092:DMY131105 DWU131092:DWU131105 EGQ131092:EGQ131105 EQM131092:EQM131105 FAI131092:FAI131105 FKE131092:FKE131105 FUA131092:FUA131105 GDW131092:GDW131105 GNS131092:GNS131105 GXO131092:GXO131105 HHK131092:HHK131105 HRG131092:HRG131105 IBC131092:IBC131105 IKY131092:IKY131105 IUU131092:IUU131105 JEQ131092:JEQ131105 JOM131092:JOM131105 JYI131092:JYI131105 KIE131092:KIE131105 KSA131092:KSA131105 LBW131092:LBW131105 LLS131092:LLS131105 LVO131092:LVO131105 MFK131092:MFK131105 MPG131092:MPG131105 MZC131092:MZC131105 NIY131092:NIY131105 NSU131092:NSU131105 OCQ131092:OCQ131105 OMM131092:OMM131105 OWI131092:OWI131105 PGE131092:PGE131105 PQA131092:PQA131105 PZW131092:PZW131105 QJS131092:QJS131105 QTO131092:QTO131105 RDK131092:RDK131105 RNG131092:RNG131105 RXC131092:RXC131105 SGY131092:SGY131105 SQU131092:SQU131105 TAQ131092:TAQ131105 TKM131092:TKM131105 TUI131092:TUI131105 UEE131092:UEE131105 UOA131092:UOA131105 UXW131092:UXW131105 VHS131092:VHS131105 VRO131092:VRO131105 WBK131092:WBK131105 WLG131092:WLG131105 WVC131092:WVC131105 C196628:C196641 IQ196628:IQ196641 SM196628:SM196641 ACI196628:ACI196641 AME196628:AME196641 AWA196628:AWA196641 BFW196628:BFW196641 BPS196628:BPS196641 BZO196628:BZO196641 CJK196628:CJK196641 CTG196628:CTG196641 DDC196628:DDC196641 DMY196628:DMY196641 DWU196628:DWU196641 EGQ196628:EGQ196641 EQM196628:EQM196641 FAI196628:FAI196641 FKE196628:FKE196641 FUA196628:FUA196641 GDW196628:GDW196641 GNS196628:GNS196641 GXO196628:GXO196641 HHK196628:HHK196641 HRG196628:HRG196641 IBC196628:IBC196641 IKY196628:IKY196641 IUU196628:IUU196641 JEQ196628:JEQ196641 JOM196628:JOM196641 JYI196628:JYI196641 KIE196628:KIE196641 KSA196628:KSA196641 LBW196628:LBW196641 LLS196628:LLS196641 LVO196628:LVO196641 MFK196628:MFK196641 MPG196628:MPG196641 MZC196628:MZC196641 NIY196628:NIY196641 NSU196628:NSU196641 OCQ196628:OCQ196641 OMM196628:OMM196641 OWI196628:OWI196641 PGE196628:PGE196641 PQA196628:PQA196641 PZW196628:PZW196641 QJS196628:QJS196641 QTO196628:QTO196641 RDK196628:RDK196641 RNG196628:RNG196641 RXC196628:RXC196641 SGY196628:SGY196641 SQU196628:SQU196641 TAQ196628:TAQ196641 TKM196628:TKM196641 TUI196628:TUI196641 UEE196628:UEE196641 UOA196628:UOA196641 UXW196628:UXW196641 VHS196628:VHS196641 VRO196628:VRO196641 WBK196628:WBK196641 WLG196628:WLG196641 WVC196628:WVC196641 C262164:C262177 IQ262164:IQ262177 SM262164:SM262177 ACI262164:ACI262177 AME262164:AME262177 AWA262164:AWA262177 BFW262164:BFW262177 BPS262164:BPS262177 BZO262164:BZO262177 CJK262164:CJK262177 CTG262164:CTG262177 DDC262164:DDC262177 DMY262164:DMY262177 DWU262164:DWU262177 EGQ262164:EGQ262177 EQM262164:EQM262177 FAI262164:FAI262177 FKE262164:FKE262177 FUA262164:FUA262177 GDW262164:GDW262177 GNS262164:GNS262177 GXO262164:GXO262177 HHK262164:HHK262177 HRG262164:HRG262177 IBC262164:IBC262177 IKY262164:IKY262177 IUU262164:IUU262177 JEQ262164:JEQ262177 JOM262164:JOM262177 JYI262164:JYI262177 KIE262164:KIE262177 KSA262164:KSA262177 LBW262164:LBW262177 LLS262164:LLS262177 LVO262164:LVO262177 MFK262164:MFK262177 MPG262164:MPG262177 MZC262164:MZC262177 NIY262164:NIY262177 NSU262164:NSU262177 OCQ262164:OCQ262177 OMM262164:OMM262177 OWI262164:OWI262177 PGE262164:PGE262177 PQA262164:PQA262177 PZW262164:PZW262177 QJS262164:QJS262177 QTO262164:QTO262177 RDK262164:RDK262177 RNG262164:RNG262177 RXC262164:RXC262177 SGY262164:SGY262177 SQU262164:SQU262177 TAQ262164:TAQ262177 TKM262164:TKM262177 TUI262164:TUI262177 UEE262164:UEE262177 UOA262164:UOA262177 UXW262164:UXW262177 VHS262164:VHS262177 VRO262164:VRO262177 WBK262164:WBK262177 WLG262164:WLG262177 WVC262164:WVC262177 C327700:C327713 IQ327700:IQ327713 SM327700:SM327713 ACI327700:ACI327713 AME327700:AME327713 AWA327700:AWA327713 BFW327700:BFW327713 BPS327700:BPS327713 BZO327700:BZO327713 CJK327700:CJK327713 CTG327700:CTG327713 DDC327700:DDC327713 DMY327700:DMY327713 DWU327700:DWU327713 EGQ327700:EGQ327713 EQM327700:EQM327713 FAI327700:FAI327713 FKE327700:FKE327713 FUA327700:FUA327713 GDW327700:GDW327713 GNS327700:GNS327713 GXO327700:GXO327713 HHK327700:HHK327713 HRG327700:HRG327713 IBC327700:IBC327713 IKY327700:IKY327713 IUU327700:IUU327713 JEQ327700:JEQ327713 JOM327700:JOM327713 JYI327700:JYI327713 KIE327700:KIE327713 KSA327700:KSA327713 LBW327700:LBW327713 LLS327700:LLS327713 LVO327700:LVO327713 MFK327700:MFK327713 MPG327700:MPG327713 MZC327700:MZC327713 NIY327700:NIY327713 NSU327700:NSU327713 OCQ327700:OCQ327713 OMM327700:OMM327713 OWI327700:OWI327713 PGE327700:PGE327713 PQA327700:PQA327713 PZW327700:PZW327713 QJS327700:QJS327713 QTO327700:QTO327713 RDK327700:RDK327713 RNG327700:RNG327713 RXC327700:RXC327713 SGY327700:SGY327713 SQU327700:SQU327713 TAQ327700:TAQ327713 TKM327700:TKM327713 TUI327700:TUI327713 UEE327700:UEE327713 UOA327700:UOA327713 UXW327700:UXW327713 VHS327700:VHS327713 VRO327700:VRO327713 WBK327700:WBK327713 WLG327700:WLG327713 WVC327700:WVC327713 C393236:C393249 IQ393236:IQ393249 SM393236:SM393249 ACI393236:ACI393249 AME393236:AME393249 AWA393236:AWA393249 BFW393236:BFW393249 BPS393236:BPS393249 BZO393236:BZO393249 CJK393236:CJK393249 CTG393236:CTG393249 DDC393236:DDC393249 DMY393236:DMY393249 DWU393236:DWU393249 EGQ393236:EGQ393249 EQM393236:EQM393249 FAI393236:FAI393249 FKE393236:FKE393249 FUA393236:FUA393249 GDW393236:GDW393249 GNS393236:GNS393249 GXO393236:GXO393249 HHK393236:HHK393249 HRG393236:HRG393249 IBC393236:IBC393249 IKY393236:IKY393249 IUU393236:IUU393249 JEQ393236:JEQ393249 JOM393236:JOM393249 JYI393236:JYI393249 KIE393236:KIE393249 KSA393236:KSA393249 LBW393236:LBW393249 LLS393236:LLS393249 LVO393236:LVO393249 MFK393236:MFK393249 MPG393236:MPG393249 MZC393236:MZC393249 NIY393236:NIY393249 NSU393236:NSU393249 OCQ393236:OCQ393249 OMM393236:OMM393249 OWI393236:OWI393249 PGE393236:PGE393249 PQA393236:PQA393249 PZW393236:PZW393249 QJS393236:QJS393249 QTO393236:QTO393249 RDK393236:RDK393249 RNG393236:RNG393249 RXC393236:RXC393249 SGY393236:SGY393249 SQU393236:SQU393249 TAQ393236:TAQ393249 TKM393236:TKM393249 TUI393236:TUI393249 UEE393236:UEE393249 UOA393236:UOA393249 UXW393236:UXW393249 VHS393236:VHS393249 VRO393236:VRO393249 WBK393236:WBK393249 WLG393236:WLG393249 WVC393236:WVC393249 C458772:C458785 IQ458772:IQ458785 SM458772:SM458785 ACI458772:ACI458785 AME458772:AME458785 AWA458772:AWA458785 BFW458772:BFW458785 BPS458772:BPS458785 BZO458772:BZO458785 CJK458772:CJK458785 CTG458772:CTG458785 DDC458772:DDC458785 DMY458772:DMY458785 DWU458772:DWU458785 EGQ458772:EGQ458785 EQM458772:EQM458785 FAI458772:FAI458785 FKE458772:FKE458785 FUA458772:FUA458785 GDW458772:GDW458785 GNS458772:GNS458785 GXO458772:GXO458785 HHK458772:HHK458785 HRG458772:HRG458785 IBC458772:IBC458785 IKY458772:IKY458785 IUU458772:IUU458785 JEQ458772:JEQ458785 JOM458772:JOM458785 JYI458772:JYI458785 KIE458772:KIE458785 KSA458772:KSA458785 LBW458772:LBW458785 LLS458772:LLS458785 LVO458772:LVO458785 MFK458772:MFK458785 MPG458772:MPG458785 MZC458772:MZC458785 NIY458772:NIY458785 NSU458772:NSU458785 OCQ458772:OCQ458785 OMM458772:OMM458785 OWI458772:OWI458785 PGE458772:PGE458785 PQA458772:PQA458785 PZW458772:PZW458785 QJS458772:QJS458785 QTO458772:QTO458785 RDK458772:RDK458785 RNG458772:RNG458785 RXC458772:RXC458785 SGY458772:SGY458785 SQU458772:SQU458785 TAQ458772:TAQ458785 TKM458772:TKM458785 TUI458772:TUI458785 UEE458772:UEE458785 UOA458772:UOA458785 UXW458772:UXW458785 VHS458772:VHS458785 VRO458772:VRO458785 WBK458772:WBK458785 WLG458772:WLG458785 WVC458772:WVC458785 C524308:C524321 IQ524308:IQ524321 SM524308:SM524321 ACI524308:ACI524321 AME524308:AME524321 AWA524308:AWA524321 BFW524308:BFW524321 BPS524308:BPS524321 BZO524308:BZO524321 CJK524308:CJK524321 CTG524308:CTG524321 DDC524308:DDC524321 DMY524308:DMY524321 DWU524308:DWU524321 EGQ524308:EGQ524321 EQM524308:EQM524321 FAI524308:FAI524321 FKE524308:FKE524321 FUA524308:FUA524321 GDW524308:GDW524321 GNS524308:GNS524321 GXO524308:GXO524321 HHK524308:HHK524321 HRG524308:HRG524321 IBC524308:IBC524321 IKY524308:IKY524321 IUU524308:IUU524321 JEQ524308:JEQ524321 JOM524308:JOM524321 JYI524308:JYI524321 KIE524308:KIE524321 KSA524308:KSA524321 LBW524308:LBW524321 LLS524308:LLS524321 LVO524308:LVO524321 MFK524308:MFK524321 MPG524308:MPG524321 MZC524308:MZC524321 NIY524308:NIY524321 NSU524308:NSU524321 OCQ524308:OCQ524321 OMM524308:OMM524321 OWI524308:OWI524321 PGE524308:PGE524321 PQA524308:PQA524321 PZW524308:PZW524321 QJS524308:QJS524321 QTO524308:QTO524321 RDK524308:RDK524321 RNG524308:RNG524321 RXC524308:RXC524321 SGY524308:SGY524321 SQU524308:SQU524321 TAQ524308:TAQ524321 TKM524308:TKM524321 TUI524308:TUI524321 UEE524308:UEE524321 UOA524308:UOA524321 UXW524308:UXW524321 VHS524308:VHS524321 VRO524308:VRO524321 WBK524308:WBK524321 WLG524308:WLG524321 WVC524308:WVC524321 C589844:C589857 IQ589844:IQ589857 SM589844:SM589857 ACI589844:ACI589857 AME589844:AME589857 AWA589844:AWA589857 BFW589844:BFW589857 BPS589844:BPS589857 BZO589844:BZO589857 CJK589844:CJK589857 CTG589844:CTG589857 DDC589844:DDC589857 DMY589844:DMY589857 DWU589844:DWU589857 EGQ589844:EGQ589857 EQM589844:EQM589857 FAI589844:FAI589857 FKE589844:FKE589857 FUA589844:FUA589857 GDW589844:GDW589857 GNS589844:GNS589857 GXO589844:GXO589857 HHK589844:HHK589857 HRG589844:HRG589857 IBC589844:IBC589857 IKY589844:IKY589857 IUU589844:IUU589857 JEQ589844:JEQ589857 JOM589844:JOM589857 JYI589844:JYI589857 KIE589844:KIE589857 KSA589844:KSA589857 LBW589844:LBW589857 LLS589844:LLS589857 LVO589844:LVO589857 MFK589844:MFK589857 MPG589844:MPG589857 MZC589844:MZC589857 NIY589844:NIY589857 NSU589844:NSU589857 OCQ589844:OCQ589857 OMM589844:OMM589857 OWI589844:OWI589857 PGE589844:PGE589857 PQA589844:PQA589857 PZW589844:PZW589857 QJS589844:QJS589857 QTO589844:QTO589857 RDK589844:RDK589857 RNG589844:RNG589857 RXC589844:RXC589857 SGY589844:SGY589857 SQU589844:SQU589857 TAQ589844:TAQ589857 TKM589844:TKM589857 TUI589844:TUI589857 UEE589844:UEE589857 UOA589844:UOA589857 UXW589844:UXW589857 VHS589844:VHS589857 VRO589844:VRO589857 WBK589844:WBK589857 WLG589844:WLG589857 WVC589844:WVC589857 C655380:C655393 IQ655380:IQ655393 SM655380:SM655393 ACI655380:ACI655393 AME655380:AME655393 AWA655380:AWA655393 BFW655380:BFW655393 BPS655380:BPS655393 BZO655380:BZO655393 CJK655380:CJK655393 CTG655380:CTG655393 DDC655380:DDC655393 DMY655380:DMY655393 DWU655380:DWU655393 EGQ655380:EGQ655393 EQM655380:EQM655393 FAI655380:FAI655393 FKE655380:FKE655393 FUA655380:FUA655393 GDW655380:GDW655393 GNS655380:GNS655393 GXO655380:GXO655393 HHK655380:HHK655393 HRG655380:HRG655393 IBC655380:IBC655393 IKY655380:IKY655393 IUU655380:IUU655393 JEQ655380:JEQ655393 JOM655380:JOM655393 JYI655380:JYI655393 KIE655380:KIE655393 KSA655380:KSA655393 LBW655380:LBW655393 LLS655380:LLS655393 LVO655380:LVO655393 MFK655380:MFK655393 MPG655380:MPG655393 MZC655380:MZC655393 NIY655380:NIY655393 NSU655380:NSU655393 OCQ655380:OCQ655393 OMM655380:OMM655393 OWI655380:OWI655393 PGE655380:PGE655393 PQA655380:PQA655393 PZW655380:PZW655393 QJS655380:QJS655393 QTO655380:QTO655393 RDK655380:RDK655393 RNG655380:RNG655393 RXC655380:RXC655393 SGY655380:SGY655393 SQU655380:SQU655393 TAQ655380:TAQ655393 TKM655380:TKM655393 TUI655380:TUI655393 UEE655380:UEE655393 UOA655380:UOA655393 UXW655380:UXW655393 VHS655380:VHS655393 VRO655380:VRO655393 WBK655380:WBK655393 WLG655380:WLG655393 WVC655380:WVC655393 C720916:C720929 IQ720916:IQ720929 SM720916:SM720929 ACI720916:ACI720929 AME720916:AME720929 AWA720916:AWA720929 BFW720916:BFW720929 BPS720916:BPS720929 BZO720916:BZO720929 CJK720916:CJK720929 CTG720916:CTG720929 DDC720916:DDC720929 DMY720916:DMY720929 DWU720916:DWU720929 EGQ720916:EGQ720929 EQM720916:EQM720929 FAI720916:FAI720929 FKE720916:FKE720929 FUA720916:FUA720929 GDW720916:GDW720929 GNS720916:GNS720929 GXO720916:GXO720929 HHK720916:HHK720929 HRG720916:HRG720929 IBC720916:IBC720929 IKY720916:IKY720929 IUU720916:IUU720929 JEQ720916:JEQ720929 JOM720916:JOM720929 JYI720916:JYI720929 KIE720916:KIE720929 KSA720916:KSA720929 LBW720916:LBW720929 LLS720916:LLS720929 LVO720916:LVO720929 MFK720916:MFK720929 MPG720916:MPG720929 MZC720916:MZC720929 NIY720916:NIY720929 NSU720916:NSU720929 OCQ720916:OCQ720929 OMM720916:OMM720929 OWI720916:OWI720929 PGE720916:PGE720929 PQA720916:PQA720929 PZW720916:PZW720929 QJS720916:QJS720929 QTO720916:QTO720929 RDK720916:RDK720929 RNG720916:RNG720929 RXC720916:RXC720929 SGY720916:SGY720929 SQU720916:SQU720929 TAQ720916:TAQ720929 TKM720916:TKM720929 TUI720916:TUI720929 UEE720916:UEE720929 UOA720916:UOA720929 UXW720916:UXW720929 VHS720916:VHS720929 VRO720916:VRO720929 WBK720916:WBK720929 WLG720916:WLG720929 WVC720916:WVC720929 C786452:C786465 IQ786452:IQ786465 SM786452:SM786465 ACI786452:ACI786465 AME786452:AME786465 AWA786452:AWA786465 BFW786452:BFW786465 BPS786452:BPS786465 BZO786452:BZO786465 CJK786452:CJK786465 CTG786452:CTG786465 DDC786452:DDC786465 DMY786452:DMY786465 DWU786452:DWU786465 EGQ786452:EGQ786465 EQM786452:EQM786465 FAI786452:FAI786465 FKE786452:FKE786465 FUA786452:FUA786465 GDW786452:GDW786465 GNS786452:GNS786465 GXO786452:GXO786465 HHK786452:HHK786465 HRG786452:HRG786465 IBC786452:IBC786465 IKY786452:IKY786465 IUU786452:IUU786465 JEQ786452:JEQ786465 JOM786452:JOM786465 JYI786452:JYI786465 KIE786452:KIE786465 KSA786452:KSA786465 LBW786452:LBW786465 LLS786452:LLS786465 LVO786452:LVO786465 MFK786452:MFK786465 MPG786452:MPG786465 MZC786452:MZC786465 NIY786452:NIY786465 NSU786452:NSU786465 OCQ786452:OCQ786465 OMM786452:OMM786465 OWI786452:OWI786465 PGE786452:PGE786465 PQA786452:PQA786465 PZW786452:PZW786465 QJS786452:QJS786465 QTO786452:QTO786465 RDK786452:RDK786465 RNG786452:RNG786465 RXC786452:RXC786465 SGY786452:SGY786465 SQU786452:SQU786465 TAQ786452:TAQ786465 TKM786452:TKM786465 TUI786452:TUI786465 UEE786452:UEE786465 UOA786452:UOA786465 UXW786452:UXW786465 VHS786452:VHS786465 VRO786452:VRO786465 WBK786452:WBK786465 WLG786452:WLG786465 WVC786452:WVC786465 C851988:C852001 IQ851988:IQ852001 SM851988:SM852001 ACI851988:ACI852001 AME851988:AME852001 AWA851988:AWA852001 BFW851988:BFW852001 BPS851988:BPS852001 BZO851988:BZO852001 CJK851988:CJK852001 CTG851988:CTG852001 DDC851988:DDC852001 DMY851988:DMY852001 DWU851988:DWU852001 EGQ851988:EGQ852001 EQM851988:EQM852001 FAI851988:FAI852001 FKE851988:FKE852001 FUA851988:FUA852001 GDW851988:GDW852001 GNS851988:GNS852001 GXO851988:GXO852001 HHK851988:HHK852001 HRG851988:HRG852001 IBC851988:IBC852001 IKY851988:IKY852001 IUU851988:IUU852001 JEQ851988:JEQ852001 JOM851988:JOM852001 JYI851988:JYI852001 KIE851988:KIE852001 KSA851988:KSA852001 LBW851988:LBW852001 LLS851988:LLS852001 LVO851988:LVO852001 MFK851988:MFK852001 MPG851988:MPG852001 MZC851988:MZC852001 NIY851988:NIY852001 NSU851988:NSU852001 OCQ851988:OCQ852001 OMM851988:OMM852001 OWI851988:OWI852001 PGE851988:PGE852001 PQA851988:PQA852001 PZW851988:PZW852001 QJS851988:QJS852001 QTO851988:QTO852001 RDK851988:RDK852001 RNG851988:RNG852001 RXC851988:RXC852001 SGY851988:SGY852001 SQU851988:SQU852001 TAQ851988:TAQ852001 TKM851988:TKM852001 TUI851988:TUI852001 UEE851988:UEE852001 UOA851988:UOA852001 UXW851988:UXW852001 VHS851988:VHS852001 VRO851988:VRO852001 WBK851988:WBK852001 WLG851988:WLG852001 WVC851988:WVC852001 C917524:C917537 IQ917524:IQ917537 SM917524:SM917537 ACI917524:ACI917537 AME917524:AME917537 AWA917524:AWA917537 BFW917524:BFW917537 BPS917524:BPS917537 BZO917524:BZO917537 CJK917524:CJK917537 CTG917524:CTG917537 DDC917524:DDC917537 DMY917524:DMY917537 DWU917524:DWU917537 EGQ917524:EGQ917537 EQM917524:EQM917537 FAI917524:FAI917537 FKE917524:FKE917537 FUA917524:FUA917537 GDW917524:GDW917537 GNS917524:GNS917537 GXO917524:GXO917537 HHK917524:HHK917537 HRG917524:HRG917537 IBC917524:IBC917537 IKY917524:IKY917537 IUU917524:IUU917537 JEQ917524:JEQ917537 JOM917524:JOM917537 JYI917524:JYI917537 KIE917524:KIE917537 KSA917524:KSA917537 LBW917524:LBW917537 LLS917524:LLS917537 LVO917524:LVO917537 MFK917524:MFK917537 MPG917524:MPG917537 MZC917524:MZC917537 NIY917524:NIY917537 NSU917524:NSU917537 OCQ917524:OCQ917537 OMM917524:OMM917537 OWI917524:OWI917537 PGE917524:PGE917537 PQA917524:PQA917537 PZW917524:PZW917537 QJS917524:QJS917537 QTO917524:QTO917537 RDK917524:RDK917537 RNG917524:RNG917537 RXC917524:RXC917537 SGY917524:SGY917537 SQU917524:SQU917537 TAQ917524:TAQ917537 TKM917524:TKM917537 TUI917524:TUI917537 UEE917524:UEE917537 UOA917524:UOA917537 UXW917524:UXW917537 VHS917524:VHS917537 VRO917524:VRO917537 WBK917524:WBK917537 WLG917524:WLG917537 WVC917524:WVC917537 C983060:C983073 IQ983060:IQ983073 SM983060:SM983073 ACI983060:ACI983073 AME983060:AME983073 AWA983060:AWA983073 BFW983060:BFW983073 BPS983060:BPS983073 BZO983060:BZO983073 CJK983060:CJK983073 CTG983060:CTG983073 DDC983060:DDC983073 DMY983060:DMY983073 DWU983060:DWU983073 EGQ983060:EGQ983073 EQM983060:EQM983073 FAI983060:FAI983073 FKE983060:FKE983073 FUA983060:FUA983073 GDW983060:GDW983073 GNS983060:GNS983073 GXO983060:GXO983073 HHK983060:HHK983073 HRG983060:HRG983073 IBC983060:IBC983073 IKY983060:IKY983073 IUU983060:IUU983073 JEQ983060:JEQ983073 JOM983060:JOM983073 JYI983060:JYI983073 KIE983060:KIE983073 KSA983060:KSA983073 LBW983060:LBW983073 LLS983060:LLS983073 LVO983060:LVO983073 MFK983060:MFK983073 MPG983060:MPG983073 MZC983060:MZC983073 NIY983060:NIY983073 NSU983060:NSU983073 OCQ983060:OCQ983073 OMM983060:OMM983073 OWI983060:OWI983073 PGE983060:PGE983073 PQA983060:PQA983073 PZW983060:PZW983073 QJS983060:QJS983073 QTO983060:QTO983073 RDK983060:RDK983073 RNG983060:RNG983073 RXC983060:RXC983073 SGY983060:SGY983073 SQU983060:SQU983073 TAQ983060:TAQ983073 TKM983060:TKM983073 TUI983060:TUI983073 UEE983060:UEE983073 UOA983060:UOA983073 UXW983060:UXW983073 VHS983060:VHS983073 VRO983060:VRO983073 WBK983060:WBK983073 WLG983060:WLG983073">
      <formula1>"障害者支援施設,グループホーム,居宅介護,重度訪問介護,短期入所,重度障害者等包括支援,障害児入所施設"</formula1>
    </dataValidation>
    <dataValidation type="list" allowBlank="1" showDropDown="0" showInputMessage="1" showErrorMessage="1" sqref="C6:C30">
      <formula1>"療養介護,生活介護,自立訓練,就労移行支援,就労継続支援A型,就労継続支援B型,就労定着支援,自立生活援助,短期入所,施設入所支援,共同生活援助,居宅介護,重度訪問介護,同行援護,行動援護,計画相談支援,地域移行支援,地域定着支援"</formula1>
    </dataValidation>
  </dataValidations>
  <printOptions horizontalCentered="1"/>
  <pageMargins left="0.19685039370078741" right="0.19685039370078741" top="0.39370078740157483" bottom="0.39370078740157483" header="0.51181102362204722" footer="0.51181102362204722"/>
  <pageSetup paperSize="9" scale="29" fitToWidth="1" fitToHeight="1" orientation="landscape" usePrinterDefaults="1"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
    <tabColor rgb="FFFF0000"/>
    <pageSetUpPr fitToPage="1"/>
  </sheetPr>
  <dimension ref="A1:Z104"/>
  <sheetViews>
    <sheetView showGridLines="0" view="pageBreakPreview" topLeftCell="A88" zoomScale="85" zoomScaleSheetLayoutView="85" workbookViewId="0">
      <selection activeCell="B10" sqref="B10:J10"/>
    </sheetView>
  </sheetViews>
  <sheetFormatPr defaultRowHeight="13.2"/>
  <cols>
    <col min="1" max="1" width="3.375" customWidth="1"/>
    <col min="2" max="2" width="26" customWidth="1"/>
    <col min="3" max="3" width="16" customWidth="1"/>
    <col min="4" max="4" width="14.625" customWidth="1"/>
    <col min="5" max="7" width="12.625" customWidth="1"/>
    <col min="8" max="8" width="17.375" customWidth="1"/>
    <col min="9" max="9" width="12" customWidth="1"/>
    <col min="10" max="10" width="40" customWidth="1"/>
    <col min="11" max="11" width="2.875" customWidth="1"/>
    <col min="12" max="12" width="15" customWidth="1"/>
    <col min="13" max="13" width="2.375" customWidth="1"/>
  </cols>
  <sheetData>
    <row r="1" spans="1:15" ht="16.2">
      <c r="A1" s="76" t="s">
        <v>265</v>
      </c>
      <c r="B1" s="55"/>
    </row>
    <row r="2" spans="1:15" ht="33" customHeight="1">
      <c r="B2" s="418" t="s">
        <v>271</v>
      </c>
      <c r="C2" s="418"/>
      <c r="D2" s="418"/>
      <c r="E2" s="418"/>
      <c r="F2" s="418"/>
      <c r="G2" s="418"/>
      <c r="H2" s="418"/>
      <c r="I2" s="418"/>
      <c r="J2" s="418"/>
    </row>
    <row r="3" spans="1:15" ht="20.100000000000001" customHeight="1">
      <c r="B3" s="419" t="s">
        <v>81</v>
      </c>
      <c r="C3" s="419"/>
      <c r="D3" s="451" t="s">
        <v>24</v>
      </c>
      <c r="E3" s="128"/>
      <c r="F3" s="303"/>
      <c r="G3" s="303"/>
      <c r="H3" s="303"/>
      <c r="I3" s="303"/>
      <c r="J3" s="303"/>
    </row>
    <row r="4" spans="1:15" ht="20.100000000000001" customHeight="1">
      <c r="B4" s="128"/>
      <c r="C4" s="438" t="s">
        <v>266</v>
      </c>
      <c r="D4" s="128"/>
      <c r="E4" s="128"/>
      <c r="F4" s="462"/>
      <c r="G4" s="462"/>
      <c r="H4" s="469" t="s">
        <v>80</v>
      </c>
      <c r="I4" s="472"/>
      <c r="J4" s="472"/>
    </row>
    <row r="5" spans="1:15" ht="15.15">
      <c r="B5" s="420" t="s">
        <v>136</v>
      </c>
    </row>
    <row r="6" spans="1:15" ht="24.95" customHeight="1">
      <c r="B6" s="421" t="s">
        <v>138</v>
      </c>
      <c r="C6" s="189"/>
      <c r="D6" s="208"/>
      <c r="E6" s="208"/>
      <c r="F6" s="208"/>
      <c r="G6" s="208"/>
      <c r="H6" s="208"/>
      <c r="I6" s="208"/>
      <c r="J6" s="279"/>
    </row>
    <row r="7" spans="1:15" ht="30" customHeight="1">
      <c r="B7" s="422" t="s">
        <v>85</v>
      </c>
      <c r="C7" s="190"/>
      <c r="D7" s="209"/>
      <c r="E7" s="209"/>
      <c r="F7" s="209"/>
      <c r="G7" s="209"/>
      <c r="H7" s="209"/>
      <c r="I7" s="209"/>
      <c r="J7" s="280"/>
    </row>
    <row r="8" spans="1:15" ht="24.95" customHeight="1">
      <c r="B8" s="423" t="s">
        <v>138</v>
      </c>
      <c r="C8" s="191"/>
      <c r="D8" s="210"/>
      <c r="E8" s="210"/>
      <c r="F8" s="210"/>
      <c r="G8" s="210"/>
      <c r="H8" s="210"/>
      <c r="I8" s="210"/>
      <c r="J8" s="281"/>
    </row>
    <row r="9" spans="1:15" ht="30" customHeight="1">
      <c r="B9" s="422" t="s">
        <v>140</v>
      </c>
      <c r="C9" s="147"/>
      <c r="D9" s="180"/>
      <c r="E9" s="180"/>
      <c r="F9" s="180"/>
      <c r="G9" s="180"/>
      <c r="H9" s="180"/>
      <c r="I9" s="180"/>
      <c r="J9" s="282"/>
    </row>
    <row r="10" spans="1:15" ht="23.1" customHeight="1">
      <c r="B10" s="134" t="s">
        <v>267</v>
      </c>
      <c r="C10" s="167"/>
      <c r="D10" s="167"/>
      <c r="E10" s="167"/>
      <c r="F10" s="167"/>
      <c r="G10" s="167"/>
      <c r="H10" s="167"/>
      <c r="I10" s="167"/>
      <c r="J10" s="283"/>
    </row>
    <row r="11" spans="1:15" ht="30" customHeight="1">
      <c r="B11" s="424"/>
      <c r="C11" s="439"/>
      <c r="D11" s="439"/>
      <c r="E11" s="439"/>
      <c r="F11" s="439"/>
      <c r="G11" s="439"/>
      <c r="H11" s="439"/>
      <c r="I11" s="439"/>
      <c r="J11" s="473"/>
      <c r="O11" s="479" t="s">
        <v>24</v>
      </c>
    </row>
    <row r="12" spans="1:15" ht="22.5" customHeight="1">
      <c r="B12" s="136" t="s">
        <v>268</v>
      </c>
      <c r="C12" s="169"/>
      <c r="D12" s="169"/>
      <c r="E12" s="169"/>
      <c r="F12" s="169"/>
      <c r="G12" s="169"/>
      <c r="H12" s="169"/>
      <c r="I12" s="169"/>
      <c r="J12" s="285"/>
    </row>
    <row r="13" spans="1:15" ht="30" customHeight="1">
      <c r="B13" s="425"/>
      <c r="C13" s="440"/>
      <c r="D13" s="440"/>
      <c r="E13" s="440"/>
      <c r="F13" s="440"/>
      <c r="G13" s="440"/>
      <c r="H13" s="440"/>
      <c r="I13" s="440"/>
      <c r="J13" s="474"/>
    </row>
    <row r="14" spans="1:15" ht="23.1" customHeight="1">
      <c r="B14" s="138" t="s">
        <v>12</v>
      </c>
      <c r="C14" s="171"/>
      <c r="D14" s="171"/>
      <c r="E14" s="171"/>
      <c r="F14" s="171"/>
      <c r="G14" s="171"/>
      <c r="H14" s="171"/>
      <c r="I14" s="171"/>
      <c r="J14" s="287"/>
    </row>
    <row r="15" spans="1:15" ht="30" customHeight="1">
      <c r="B15" s="139" t="s">
        <v>143</v>
      </c>
      <c r="C15" s="441"/>
      <c r="D15" s="211" t="s">
        <v>144</v>
      </c>
      <c r="E15" s="238"/>
      <c r="F15" s="463"/>
      <c r="G15" s="463"/>
      <c r="H15" s="463"/>
      <c r="I15" s="463"/>
      <c r="J15" s="475"/>
    </row>
    <row r="16" spans="1:15" ht="23.1" customHeight="1">
      <c r="B16" s="140"/>
      <c r="C16" s="442"/>
      <c r="D16" s="140"/>
      <c r="E16" s="140"/>
      <c r="F16" s="442"/>
      <c r="G16" s="442"/>
      <c r="H16" s="442"/>
      <c r="I16" s="442"/>
      <c r="J16" s="442"/>
    </row>
    <row r="17" spans="1:12" s="4" customFormat="1" ht="18" customHeight="1">
      <c r="B17" s="302" t="s">
        <v>269</v>
      </c>
      <c r="C17" s="443"/>
      <c r="D17" s="443"/>
      <c r="E17" s="443"/>
      <c r="F17" s="443"/>
      <c r="G17" s="443"/>
      <c r="H17" s="443"/>
      <c r="I17" s="443"/>
      <c r="J17" s="194"/>
    </row>
    <row r="18" spans="1:12" s="4" customFormat="1" ht="23.25" customHeight="1">
      <c r="B18" s="194" t="s">
        <v>270</v>
      </c>
      <c r="C18" s="443"/>
      <c r="D18" s="443"/>
      <c r="E18" s="443"/>
      <c r="F18" s="443"/>
      <c r="G18" s="443"/>
      <c r="H18" s="443"/>
      <c r="I18" s="443"/>
      <c r="J18" s="194"/>
    </row>
    <row r="19" spans="1:12" s="4" customFormat="1" ht="22.5" customHeight="1">
      <c r="B19" s="247" t="s">
        <v>272</v>
      </c>
      <c r="C19" s="194"/>
      <c r="D19" s="194"/>
      <c r="E19" s="194"/>
      <c r="F19" s="194"/>
      <c r="G19" s="247"/>
      <c r="H19" s="247"/>
      <c r="I19" s="194"/>
      <c r="J19" s="194"/>
    </row>
    <row r="20" spans="1:12" s="4" customFormat="1" ht="35.25" customHeight="1">
      <c r="B20" s="426" t="s">
        <v>95</v>
      </c>
      <c r="C20" s="426"/>
      <c r="D20" s="426"/>
      <c r="E20" s="426"/>
      <c r="F20" s="426"/>
      <c r="G20" s="426"/>
      <c r="H20" s="426"/>
      <c r="I20" s="426"/>
      <c r="J20" s="426"/>
    </row>
    <row r="21" spans="1:12" s="4" customFormat="1" ht="18" customHeight="1">
      <c r="B21" s="247" t="s">
        <v>273</v>
      </c>
      <c r="C21" s="247"/>
      <c r="D21" s="194"/>
      <c r="E21" s="194"/>
      <c r="F21" s="194"/>
      <c r="G21" s="194"/>
      <c r="H21" s="194"/>
      <c r="I21" s="194"/>
      <c r="J21" s="247"/>
      <c r="K21" s="477"/>
    </row>
    <row r="22" spans="1:12" s="4" customFormat="1" ht="34.5" customHeight="1">
      <c r="B22" s="427" t="s">
        <v>274</v>
      </c>
      <c r="C22" s="428"/>
      <c r="D22" s="428"/>
      <c r="E22" s="428"/>
      <c r="F22" s="428"/>
      <c r="G22" s="428"/>
      <c r="H22" s="428"/>
      <c r="I22" s="428"/>
      <c r="J22" s="428"/>
    </row>
    <row r="23" spans="1:12" s="4" customFormat="1" ht="19.5" customHeight="1">
      <c r="A23" s="194" t="s">
        <v>275</v>
      </c>
      <c r="B23" s="427"/>
      <c r="C23" s="428"/>
      <c r="D23" s="428"/>
      <c r="E23" s="428"/>
      <c r="F23" s="428"/>
      <c r="G23" s="428"/>
      <c r="H23" s="428"/>
      <c r="I23" s="428"/>
      <c r="J23" s="428"/>
    </row>
    <row r="24" spans="1:12" s="4" customFormat="1" ht="18.75" customHeight="1">
      <c r="B24" s="428" t="s">
        <v>276</v>
      </c>
      <c r="C24" s="428"/>
      <c r="D24" s="428"/>
      <c r="E24" s="428"/>
      <c r="F24" s="428"/>
      <c r="G24" s="428"/>
      <c r="H24" s="428"/>
      <c r="I24" s="428"/>
      <c r="J24" s="428"/>
    </row>
    <row r="25" spans="1:12" s="4" customFormat="1" ht="18" customHeight="1">
      <c r="B25" s="429"/>
      <c r="C25" s="444"/>
      <c r="D25" s="444"/>
      <c r="E25" s="444"/>
      <c r="F25" s="444"/>
      <c r="G25" s="444"/>
      <c r="H25" s="444"/>
      <c r="I25" s="444"/>
      <c r="J25" s="444"/>
    </row>
    <row r="27" spans="1:12" ht="14.4">
      <c r="B27" s="420" t="s">
        <v>277</v>
      </c>
    </row>
    <row r="28" spans="1:12" s="123" customFormat="1" ht="20.100000000000001" customHeight="1">
      <c r="A28" s="118"/>
      <c r="B28" s="55" t="s">
        <v>278</v>
      </c>
      <c r="C28" s="118"/>
      <c r="D28" s="452"/>
      <c r="E28" s="452"/>
      <c r="F28" s="452"/>
      <c r="G28" s="452"/>
      <c r="H28" s="452"/>
      <c r="I28" s="118"/>
      <c r="J28" s="118"/>
      <c r="K28" s="118"/>
      <c r="L28" s="118"/>
    </row>
    <row r="29" spans="1:12" s="123" customFormat="1" ht="5.25" customHeight="1">
      <c r="A29" s="118"/>
      <c r="B29" s="55"/>
      <c r="C29" s="118"/>
      <c r="D29" s="452"/>
      <c r="E29" s="452"/>
      <c r="F29" s="452"/>
      <c r="G29" s="452"/>
      <c r="H29" s="452"/>
      <c r="I29" s="118"/>
      <c r="J29" s="118"/>
      <c r="K29" s="118"/>
      <c r="L29" s="118"/>
    </row>
    <row r="30" spans="1:12" s="123" customFormat="1" ht="14.4">
      <c r="A30" s="118"/>
      <c r="B30" s="55"/>
      <c r="C30" s="55" t="s">
        <v>83</v>
      </c>
      <c r="D30" s="55"/>
      <c r="E30" s="55" t="s">
        <v>36</v>
      </c>
      <c r="F30" s="55"/>
      <c r="G30" s="55"/>
      <c r="H30" s="55"/>
      <c r="I30" s="55"/>
      <c r="J30" s="55"/>
      <c r="K30" s="118"/>
      <c r="L30" s="118"/>
    </row>
    <row r="31" spans="1:12" s="123" customFormat="1" ht="18.75" customHeight="1">
      <c r="A31" s="118"/>
      <c r="B31" s="55"/>
      <c r="C31" s="55" t="s">
        <v>232</v>
      </c>
      <c r="D31" s="55"/>
      <c r="E31" s="55" t="s">
        <v>280</v>
      </c>
      <c r="F31" s="55"/>
      <c r="G31" s="55"/>
      <c r="H31" s="55"/>
      <c r="I31" s="55"/>
      <c r="J31" s="55"/>
      <c r="K31" s="118"/>
      <c r="L31" s="118"/>
    </row>
    <row r="32" spans="1:12" s="123" customFormat="1" ht="18.75" customHeight="1">
      <c r="A32" s="118"/>
      <c r="B32" s="55"/>
      <c r="C32" s="55" t="s">
        <v>26</v>
      </c>
      <c r="D32" s="55"/>
      <c r="E32" s="55"/>
      <c r="F32" s="55"/>
      <c r="G32" s="55"/>
      <c r="H32" s="55"/>
      <c r="I32" s="55"/>
      <c r="J32" s="55"/>
      <c r="K32" s="118"/>
      <c r="L32" s="118"/>
    </row>
    <row r="33" spans="1:17" s="123" customFormat="1" ht="18.75" customHeight="1">
      <c r="A33" s="118"/>
      <c r="B33" s="55"/>
      <c r="C33" s="55"/>
      <c r="D33" s="55"/>
      <c r="E33" s="55"/>
      <c r="F33" s="55"/>
      <c r="G33" s="55"/>
      <c r="H33" s="55"/>
      <c r="I33" s="55"/>
      <c r="J33" s="55"/>
      <c r="K33" s="118"/>
      <c r="L33" s="118"/>
    </row>
    <row r="34" spans="1:17" s="123" customFormat="1" ht="14.4">
      <c r="A34" s="118"/>
      <c r="B34" s="55"/>
      <c r="C34" s="118" t="s">
        <v>68</v>
      </c>
      <c r="D34" s="55"/>
      <c r="E34" s="55"/>
      <c r="F34" s="55"/>
      <c r="G34" s="55"/>
      <c r="H34" s="55"/>
      <c r="I34" s="55"/>
      <c r="J34" s="55"/>
      <c r="K34" s="118"/>
      <c r="L34" s="118"/>
    </row>
    <row r="35" spans="1:17" s="123" customFormat="1" ht="14.4">
      <c r="A35" s="118"/>
      <c r="B35" s="55"/>
      <c r="C35" s="118" t="s">
        <v>281</v>
      </c>
      <c r="D35" s="55"/>
      <c r="E35" s="55"/>
      <c r="F35" s="55"/>
      <c r="G35" s="55"/>
      <c r="H35" s="55"/>
      <c r="I35" s="55"/>
      <c r="J35" s="55"/>
      <c r="K35" s="118"/>
      <c r="L35" s="118"/>
    </row>
    <row r="36" spans="1:17" s="123" customFormat="1" ht="79.5" customHeight="1">
      <c r="A36" s="118"/>
      <c r="B36" s="55"/>
      <c r="C36" s="55"/>
      <c r="D36" s="55"/>
      <c r="E36" s="55"/>
      <c r="F36" s="55"/>
      <c r="G36" s="55"/>
      <c r="H36" s="55"/>
      <c r="I36" s="55"/>
      <c r="J36" s="55"/>
      <c r="K36" s="118"/>
      <c r="L36" s="118"/>
    </row>
    <row r="37" spans="1:17" s="123" customFormat="1" ht="18.75" customHeight="1">
      <c r="A37" s="118"/>
      <c r="B37" s="55"/>
      <c r="C37" s="55" t="s">
        <v>283</v>
      </c>
      <c r="D37" s="55"/>
      <c r="E37" s="56"/>
      <c r="F37" s="56"/>
      <c r="G37" s="56"/>
      <c r="H37" s="56"/>
      <c r="I37" s="56"/>
      <c r="J37" s="56"/>
      <c r="K37" s="296"/>
      <c r="L37" s="296"/>
    </row>
    <row r="38" spans="1:17" s="123" customFormat="1" ht="18.75" customHeight="1">
      <c r="A38" s="118"/>
      <c r="B38" s="55"/>
      <c r="C38" s="55" t="s">
        <v>285</v>
      </c>
      <c r="D38" s="55"/>
      <c r="E38" s="56"/>
      <c r="F38" s="56"/>
      <c r="G38" s="56"/>
      <c r="H38" s="56"/>
      <c r="I38" s="56"/>
      <c r="J38" s="56"/>
      <c r="K38" s="296"/>
      <c r="L38" s="296"/>
    </row>
    <row r="39" spans="1:17" s="123" customFormat="1" ht="18.75" customHeight="1">
      <c r="A39" s="118"/>
      <c r="B39" s="55"/>
      <c r="C39" s="55" t="s">
        <v>286</v>
      </c>
      <c r="D39" s="55"/>
      <c r="E39" s="56"/>
      <c r="F39" s="56"/>
      <c r="G39" s="56"/>
      <c r="H39" s="56"/>
      <c r="I39" s="56"/>
      <c r="J39" s="56"/>
      <c r="K39" s="296"/>
      <c r="L39" s="296"/>
    </row>
    <row r="40" spans="1:17" ht="14.25" customHeight="1">
      <c r="B40" s="55"/>
      <c r="C40" s="55"/>
      <c r="D40" s="453"/>
      <c r="E40" s="453"/>
      <c r="F40" s="453"/>
      <c r="G40" s="453"/>
      <c r="H40" s="453"/>
      <c r="I40" s="55"/>
      <c r="J40" s="55"/>
    </row>
    <row r="41" spans="1:17" ht="14.4">
      <c r="B41" s="420"/>
      <c r="C41" s="55"/>
      <c r="D41" s="55"/>
      <c r="E41" s="55"/>
      <c r="F41" s="55"/>
      <c r="G41" s="55"/>
      <c r="H41" s="55"/>
      <c r="I41" s="55"/>
      <c r="J41" s="55"/>
    </row>
    <row r="42" spans="1:17" ht="14.4">
      <c r="B42" s="55" t="s">
        <v>288</v>
      </c>
      <c r="C42" s="55"/>
      <c r="D42" s="55"/>
      <c r="E42" s="55"/>
      <c r="F42" s="55"/>
      <c r="G42" s="55"/>
      <c r="H42" s="55"/>
      <c r="I42" s="55"/>
      <c r="J42" s="55"/>
    </row>
    <row r="43" spans="1:17" ht="18.75" customHeight="1">
      <c r="B43" s="55"/>
      <c r="C43" s="55" t="s">
        <v>289</v>
      </c>
      <c r="D43" s="55"/>
      <c r="E43" s="55"/>
      <c r="F43" s="55"/>
      <c r="G43" s="55"/>
      <c r="H43" s="55"/>
      <c r="I43" s="55"/>
      <c r="J43" s="55"/>
    </row>
    <row r="44" spans="1:17" ht="18.75" customHeight="1">
      <c r="B44" s="55"/>
      <c r="C44" s="55" t="s">
        <v>290</v>
      </c>
      <c r="D44" s="55"/>
      <c r="E44" s="55"/>
      <c r="F44" s="55"/>
      <c r="G44" s="55"/>
      <c r="H44" s="55"/>
      <c r="I44" s="55"/>
      <c r="J44" s="55"/>
    </row>
    <row r="45" spans="1:17" ht="18.75" customHeight="1">
      <c r="B45" s="55"/>
      <c r="C45" s="55" t="s">
        <v>50</v>
      </c>
      <c r="D45" s="55"/>
      <c r="E45" s="55"/>
      <c r="F45" s="55"/>
      <c r="G45" s="55"/>
      <c r="H45" s="55"/>
      <c r="I45" s="55"/>
      <c r="J45" s="55"/>
    </row>
    <row r="46" spans="1:17" ht="18.75" customHeight="1">
      <c r="B46" s="55"/>
      <c r="C46" s="55" t="s">
        <v>226</v>
      </c>
      <c r="D46" s="55"/>
      <c r="E46" s="55"/>
      <c r="F46" s="55"/>
      <c r="G46" s="55"/>
      <c r="H46" s="55"/>
      <c r="I46" s="55"/>
      <c r="J46" s="55"/>
    </row>
    <row r="47" spans="1:17" ht="14.25" customHeight="1"/>
    <row r="48" spans="1:17" ht="14.4">
      <c r="B48" s="125" t="s">
        <v>291</v>
      </c>
      <c r="C48" s="157"/>
      <c r="Q48" s="4"/>
    </row>
    <row r="49" spans="1:26" ht="18.75" customHeight="1">
      <c r="B49" s="144" t="s">
        <v>162</v>
      </c>
      <c r="C49" s="178"/>
      <c r="D49" s="178"/>
      <c r="E49" s="178"/>
      <c r="F49" s="146"/>
      <c r="G49" s="144" t="s">
        <v>164</v>
      </c>
      <c r="H49" s="178"/>
      <c r="I49" s="178"/>
      <c r="J49" s="292"/>
      <c r="L49" s="478"/>
      <c r="M49" s="478"/>
      <c r="Q49" s="4"/>
    </row>
    <row r="50" spans="1:26" ht="20.100000000000001" customHeight="1">
      <c r="B50" s="145"/>
      <c r="C50" s="179"/>
      <c r="D50" s="199"/>
      <c r="E50" s="179"/>
      <c r="F50" s="146"/>
      <c r="G50" s="145"/>
      <c r="H50" s="179"/>
      <c r="I50" s="179"/>
      <c r="J50" s="293"/>
      <c r="Q50" s="4"/>
    </row>
    <row r="51" spans="1:26" ht="20.100000000000001" customHeight="1">
      <c r="B51" s="146"/>
      <c r="F51" s="146"/>
      <c r="G51" s="146"/>
      <c r="J51" s="294"/>
      <c r="Q51" s="4"/>
    </row>
    <row r="52" spans="1:26" ht="20.100000000000001" customHeight="1">
      <c r="B52" s="146"/>
      <c r="F52" s="146"/>
      <c r="G52" s="146"/>
      <c r="J52" s="294"/>
      <c r="Q52" s="4"/>
      <c r="R52" s="297"/>
      <c r="S52" s="297"/>
      <c r="T52" s="297"/>
      <c r="U52" s="297"/>
      <c r="V52" s="297"/>
      <c r="W52" s="297"/>
      <c r="X52" s="297"/>
      <c r="Y52" s="297"/>
      <c r="Z52" s="297"/>
    </row>
    <row r="53" spans="1:26" ht="20.100000000000001" customHeight="1">
      <c r="B53" s="146"/>
      <c r="D53" s="157"/>
      <c r="F53" s="146"/>
      <c r="G53" s="146"/>
      <c r="J53" s="294"/>
      <c r="Q53" s="4"/>
    </row>
    <row r="54" spans="1:26" ht="20.100000000000001" customHeight="1">
      <c r="B54" s="147" t="s">
        <v>165</v>
      </c>
      <c r="C54" s="180"/>
      <c r="D54" s="180"/>
      <c r="E54" s="180"/>
      <c r="F54" s="146"/>
      <c r="G54" s="465" t="s">
        <v>41</v>
      </c>
      <c r="H54" s="470"/>
      <c r="I54" s="470"/>
      <c r="J54" s="476"/>
      <c r="Q54" s="4"/>
    </row>
    <row r="55" spans="1:26" ht="20.100000000000001" customHeight="1">
      <c r="D55" s="213"/>
      <c r="E55" s="213"/>
      <c r="F55" s="213"/>
      <c r="G55" s="213"/>
      <c r="H55" s="213"/>
    </row>
    <row r="56" spans="1:26" ht="14.4">
      <c r="B56" s="56" t="s">
        <v>292</v>
      </c>
    </row>
    <row r="57" spans="1:26" ht="150" customHeight="1">
      <c r="B57" s="430"/>
      <c r="C57" s="430"/>
      <c r="D57" s="430"/>
      <c r="E57" s="430"/>
      <c r="F57" s="430"/>
      <c r="G57" s="430"/>
      <c r="H57" s="430"/>
      <c r="I57" s="430"/>
      <c r="J57" s="430"/>
    </row>
    <row r="58" spans="1:26" ht="20.100000000000001" customHeight="1">
      <c r="D58" s="213"/>
      <c r="E58" s="213"/>
      <c r="F58" s="213"/>
      <c r="G58" s="213"/>
      <c r="H58" s="213"/>
    </row>
    <row r="59" spans="1:26" ht="14.4">
      <c r="B59" s="55" t="s">
        <v>195</v>
      </c>
    </row>
    <row r="60" spans="1:26" ht="150" customHeight="1">
      <c r="B60" s="430"/>
      <c r="C60" s="430"/>
      <c r="D60" s="430"/>
      <c r="E60" s="430"/>
      <c r="F60" s="430"/>
      <c r="G60" s="430"/>
      <c r="H60" s="430"/>
      <c r="I60" s="430"/>
      <c r="J60" s="430"/>
    </row>
    <row r="61" spans="1:26" ht="6" customHeight="1">
      <c r="D61" s="213"/>
      <c r="E61" s="213"/>
      <c r="F61" s="213"/>
      <c r="G61" s="213"/>
      <c r="H61" s="213"/>
    </row>
    <row r="62" spans="1:26" s="123" customFormat="1" ht="18.75" customHeight="1">
      <c r="A62" s="118"/>
      <c r="B62" s="55" t="s">
        <v>293</v>
      </c>
      <c r="C62" s="55"/>
      <c r="D62" s="55"/>
      <c r="E62" s="55"/>
      <c r="F62" s="55"/>
      <c r="G62" s="55"/>
      <c r="H62" s="55"/>
      <c r="I62" s="118"/>
      <c r="J62" s="118"/>
      <c r="K62" s="118"/>
    </row>
    <row r="63" spans="1:26" s="123" customFormat="1" ht="20.100000000000001" customHeight="1">
      <c r="A63" s="118"/>
      <c r="B63" s="55"/>
      <c r="C63" s="55"/>
      <c r="D63" s="55"/>
      <c r="E63" s="55"/>
      <c r="F63" s="55"/>
      <c r="G63" s="55"/>
      <c r="H63" s="55"/>
      <c r="I63" s="118"/>
      <c r="J63" s="118"/>
      <c r="K63" s="118"/>
    </row>
    <row r="64" spans="1:26" s="123" customFormat="1" ht="14.4">
      <c r="A64" s="118"/>
      <c r="B64" s="55" t="s">
        <v>233</v>
      </c>
      <c r="C64" s="370"/>
      <c r="D64" s="55"/>
      <c r="E64" s="55"/>
      <c r="F64" s="55"/>
      <c r="G64" s="55"/>
      <c r="H64" s="55"/>
      <c r="I64" s="118"/>
      <c r="J64" s="118"/>
      <c r="K64" s="118"/>
    </row>
    <row r="65" spans="1:11" s="123" customFormat="1" ht="18.75" customHeight="1">
      <c r="A65" s="118"/>
      <c r="B65" s="431" t="s">
        <v>71</v>
      </c>
      <c r="C65" s="182" t="s">
        <v>294</v>
      </c>
      <c r="D65" s="214" t="s">
        <v>171</v>
      </c>
      <c r="E65" s="240"/>
      <c r="F65" s="215" t="s">
        <v>295</v>
      </c>
      <c r="G65" s="215" t="s">
        <v>296</v>
      </c>
      <c r="H65" s="215" t="s">
        <v>297</v>
      </c>
      <c r="I65" s="118"/>
      <c r="J65" s="118"/>
      <c r="K65" s="118"/>
    </row>
    <row r="66" spans="1:11" s="123" customFormat="1" ht="43.2">
      <c r="A66" s="118"/>
      <c r="B66" s="432"/>
      <c r="C66" s="183"/>
      <c r="D66" s="431" t="s">
        <v>220</v>
      </c>
      <c r="E66" s="431" t="s">
        <v>298</v>
      </c>
      <c r="F66" s="258"/>
      <c r="G66" s="466"/>
      <c r="H66" s="258"/>
      <c r="I66" s="118"/>
      <c r="J66" s="118"/>
      <c r="K66" s="118"/>
    </row>
    <row r="67" spans="1:11" s="123" customFormat="1" ht="20.100000000000001" customHeight="1">
      <c r="A67" s="118"/>
      <c r="B67" s="184" t="s">
        <v>299</v>
      </c>
      <c r="C67" s="201"/>
      <c r="D67" s="216"/>
      <c r="E67" s="459">
        <f>D67*12</f>
        <v>0</v>
      </c>
      <c r="F67" s="252"/>
      <c r="G67" s="467">
        <f>$E$67*$F$67/60</f>
        <v>0</v>
      </c>
      <c r="H67" s="271" t="e">
        <f>$G$67/$C$67</f>
        <v>#DIV/0!</v>
      </c>
      <c r="I67" s="118"/>
      <c r="J67" s="118"/>
      <c r="K67" s="118"/>
    </row>
    <row r="68" spans="1:11" s="123" customFormat="1" ht="20.100000000000001" customHeight="1">
      <c r="A68" s="118"/>
      <c r="B68" s="185" t="s">
        <v>300</v>
      </c>
      <c r="C68" s="202"/>
      <c r="D68" s="217"/>
      <c r="E68" s="460">
        <f>D68*12</f>
        <v>0</v>
      </c>
      <c r="F68" s="253"/>
      <c r="G68" s="272">
        <f>$E$68*$F$68/60</f>
        <v>0</v>
      </c>
      <c r="H68" s="272" t="e">
        <f>$G$68/$C$68</f>
        <v>#DIV/0!</v>
      </c>
      <c r="I68" s="118"/>
      <c r="J68" s="118"/>
      <c r="K68" s="118"/>
    </row>
    <row r="69" spans="1:11" s="123" customFormat="1" ht="20.100000000000001" customHeight="1">
      <c r="A69" s="118"/>
      <c r="B69" s="185" t="s">
        <v>49</v>
      </c>
      <c r="C69" s="202"/>
      <c r="D69" s="217"/>
      <c r="E69" s="460">
        <f>D69*12</f>
        <v>0</v>
      </c>
      <c r="F69" s="253"/>
      <c r="G69" s="272">
        <f>$E$69*$F$69/60</f>
        <v>0</v>
      </c>
      <c r="H69" s="272" t="e">
        <f>$G$69/$C$69</f>
        <v>#DIV/0!</v>
      </c>
      <c r="I69" s="118"/>
      <c r="J69" s="118"/>
      <c r="K69" s="118"/>
    </row>
    <row r="70" spans="1:11" s="123" customFormat="1" ht="20.100000000000001" customHeight="1">
      <c r="A70" s="118"/>
      <c r="B70" s="185" t="s">
        <v>301</v>
      </c>
      <c r="C70" s="202"/>
      <c r="D70" s="217"/>
      <c r="E70" s="460">
        <f>D70*12</f>
        <v>0</v>
      </c>
      <c r="F70" s="253"/>
      <c r="G70" s="272">
        <f>$E$70*$F$70/60</f>
        <v>0</v>
      </c>
      <c r="H70" s="273" t="e">
        <f>G70/C70</f>
        <v>#DIV/0!</v>
      </c>
      <c r="I70" s="118"/>
      <c r="J70" s="118"/>
      <c r="K70" s="118"/>
    </row>
    <row r="71" spans="1:11" s="123" customFormat="1" ht="14.4">
      <c r="A71" s="118"/>
      <c r="B71" s="155"/>
      <c r="C71" s="188"/>
      <c r="D71" s="220">
        <f>SUM(D67:D70)</f>
        <v>0</v>
      </c>
      <c r="E71" s="461">
        <f>SUM(E67:E70)</f>
        <v>0</v>
      </c>
      <c r="F71" s="256">
        <f>SUM(F67:F70)</f>
        <v>0</v>
      </c>
      <c r="G71" s="276">
        <f>SUM(G67:G70)</f>
        <v>0</v>
      </c>
      <c r="H71" s="471" t="e">
        <f>SUM(H67:H70)</f>
        <v>#DIV/0!</v>
      </c>
      <c r="I71" s="118"/>
      <c r="J71" s="118"/>
      <c r="K71" s="118"/>
    </row>
    <row r="72" spans="1:11" s="123" customFormat="1" ht="14.4">
      <c r="A72" s="118"/>
      <c r="B72" s="433"/>
      <c r="C72" s="433"/>
      <c r="D72" s="454"/>
      <c r="E72" s="454"/>
      <c r="F72" s="464"/>
      <c r="G72" s="468"/>
      <c r="H72" s="468"/>
      <c r="I72" s="118"/>
      <c r="J72" s="118"/>
      <c r="K72" s="118"/>
    </row>
    <row r="73" spans="1:11" s="123" customFormat="1" ht="20.100000000000001" customHeight="1">
      <c r="A73" s="118"/>
      <c r="B73" s="55" t="s">
        <v>86</v>
      </c>
      <c r="C73" s="55"/>
      <c r="D73" s="55"/>
      <c r="E73" s="55"/>
      <c r="F73" s="55"/>
      <c r="G73" s="55"/>
      <c r="H73" s="55"/>
      <c r="I73" s="118"/>
      <c r="J73" s="118"/>
      <c r="K73" s="118"/>
    </row>
    <row r="74" spans="1:11" s="123" customFormat="1" ht="18.75" customHeight="1">
      <c r="A74" s="118"/>
      <c r="B74" s="431" t="s">
        <v>71</v>
      </c>
      <c r="C74" s="182" t="s">
        <v>294</v>
      </c>
      <c r="D74" s="214" t="s">
        <v>171</v>
      </c>
      <c r="E74" s="240"/>
      <c r="F74" s="215" t="s">
        <v>295</v>
      </c>
      <c r="G74" s="215" t="s">
        <v>296</v>
      </c>
      <c r="H74" s="215" t="s">
        <v>297</v>
      </c>
      <c r="I74" s="118"/>
      <c r="J74" s="118"/>
      <c r="K74" s="118"/>
    </row>
    <row r="75" spans="1:11" s="123" customFormat="1" ht="43.2">
      <c r="A75" s="118"/>
      <c r="B75" s="432"/>
      <c r="C75" s="183"/>
      <c r="D75" s="431" t="s">
        <v>220</v>
      </c>
      <c r="E75" s="431" t="s">
        <v>298</v>
      </c>
      <c r="F75" s="258"/>
      <c r="G75" s="466"/>
      <c r="H75" s="258"/>
      <c r="I75" s="118"/>
      <c r="J75" s="118"/>
      <c r="K75" s="118"/>
    </row>
    <row r="76" spans="1:11" s="123" customFormat="1" ht="20.100000000000001" customHeight="1">
      <c r="A76" s="118"/>
      <c r="B76" s="184" t="s">
        <v>299</v>
      </c>
      <c r="C76" s="201"/>
      <c r="D76" s="216"/>
      <c r="E76" s="459">
        <f>D76*12</f>
        <v>0</v>
      </c>
      <c r="F76" s="252"/>
      <c r="G76" s="467">
        <f>E76*F76/60</f>
        <v>0</v>
      </c>
      <c r="H76" s="467" t="e">
        <f>G76/C76</f>
        <v>#DIV/0!</v>
      </c>
      <c r="I76" s="118"/>
      <c r="J76" s="118"/>
      <c r="K76" s="118"/>
    </row>
    <row r="77" spans="1:11" s="123" customFormat="1" ht="20.100000000000001" customHeight="1">
      <c r="A77" s="118"/>
      <c r="B77" s="185" t="s">
        <v>300</v>
      </c>
      <c r="C77" s="202"/>
      <c r="D77" s="217"/>
      <c r="E77" s="460">
        <f>D77*12</f>
        <v>0</v>
      </c>
      <c r="F77" s="253"/>
      <c r="G77" s="272">
        <f>E77*F77/60</f>
        <v>0</v>
      </c>
      <c r="H77" s="272" t="e">
        <f>G77/C77</f>
        <v>#DIV/0!</v>
      </c>
      <c r="I77" s="118"/>
      <c r="J77" s="118"/>
      <c r="K77" s="118"/>
    </row>
    <row r="78" spans="1:11" s="123" customFormat="1" ht="20.100000000000001" customHeight="1">
      <c r="A78" s="118"/>
      <c r="B78" s="185" t="s">
        <v>49</v>
      </c>
      <c r="C78" s="202"/>
      <c r="D78" s="217"/>
      <c r="E78" s="460">
        <f>D78*12</f>
        <v>0</v>
      </c>
      <c r="F78" s="253"/>
      <c r="G78" s="272">
        <f>E78*F78/60</f>
        <v>0</v>
      </c>
      <c r="H78" s="272" t="e">
        <f>G78/C78</f>
        <v>#DIV/0!</v>
      </c>
      <c r="I78" s="118"/>
      <c r="J78" s="118"/>
      <c r="K78" s="118"/>
    </row>
    <row r="79" spans="1:11" s="123" customFormat="1" ht="20.100000000000001" customHeight="1">
      <c r="A79" s="118"/>
      <c r="B79" s="185" t="s">
        <v>301</v>
      </c>
      <c r="C79" s="202"/>
      <c r="D79" s="217"/>
      <c r="E79" s="460">
        <f>D79*12</f>
        <v>0</v>
      </c>
      <c r="F79" s="253"/>
      <c r="G79" s="272">
        <f>E79*F79/60</f>
        <v>0</v>
      </c>
      <c r="H79" s="273" t="e">
        <f>G79/C79</f>
        <v>#DIV/0!</v>
      </c>
      <c r="I79" s="118"/>
      <c r="J79" s="118"/>
      <c r="K79" s="118"/>
    </row>
    <row r="80" spans="1:11" s="123" customFormat="1" ht="20.100000000000001" customHeight="1">
      <c r="A80" s="118"/>
      <c r="B80" s="155"/>
      <c r="C80" s="188"/>
      <c r="D80" s="220">
        <f>SUM(D76:D79)</f>
        <v>0</v>
      </c>
      <c r="E80" s="461">
        <f>SUM(E76:E79)</f>
        <v>0</v>
      </c>
      <c r="F80" s="256">
        <f>SUM(F76:F79)</f>
        <v>0</v>
      </c>
      <c r="G80" s="276">
        <f>SUM(G76:G79)</f>
        <v>0</v>
      </c>
      <c r="H80" s="276" t="e">
        <f>SUM(H76:H79)</f>
        <v>#DIV/0!</v>
      </c>
      <c r="I80" s="118"/>
      <c r="J80" s="118"/>
      <c r="K80" s="118"/>
    </row>
    <row r="81" spans="1:11" s="123" customFormat="1" ht="20.100000000000001" customHeight="1">
      <c r="A81" s="118"/>
      <c r="B81" s="420" t="s">
        <v>130</v>
      </c>
      <c r="C81" s="55"/>
      <c r="D81" s="55"/>
      <c r="E81" s="55"/>
      <c r="F81" s="55"/>
      <c r="G81" s="55"/>
      <c r="H81" s="55"/>
      <c r="I81" s="118"/>
      <c r="J81" s="118"/>
      <c r="K81" s="118"/>
    </row>
    <row r="82" spans="1:11" s="123" customFormat="1" ht="20.100000000000001" customHeight="1">
      <c r="A82" s="118"/>
      <c r="B82" s="55"/>
      <c r="C82" s="445" t="e">
        <f>($G$71-$G$80)/$G$71</f>
        <v>#DIV/0!</v>
      </c>
      <c r="D82" s="55"/>
      <c r="E82" s="55"/>
      <c r="F82" s="55"/>
      <c r="G82" s="55"/>
      <c r="H82" s="55"/>
      <c r="I82" s="118"/>
      <c r="J82" s="118"/>
      <c r="K82" s="118"/>
    </row>
    <row r="83" spans="1:11" s="123" customFormat="1" ht="14.4">
      <c r="A83" s="118"/>
      <c r="B83" s="55"/>
      <c r="C83" s="446"/>
      <c r="D83" s="55"/>
      <c r="E83" s="55"/>
      <c r="F83" s="55"/>
      <c r="G83" s="55"/>
      <c r="H83" s="55"/>
      <c r="I83" s="118"/>
      <c r="J83" s="118"/>
      <c r="K83" s="118"/>
    </row>
    <row r="84" spans="1:11" s="123" customFormat="1" ht="14.4">
      <c r="A84" s="118"/>
      <c r="B84" s="55" t="s">
        <v>206</v>
      </c>
      <c r="C84" s="446"/>
      <c r="D84" s="55"/>
      <c r="E84" s="55"/>
      <c r="F84" s="55"/>
      <c r="G84" s="55"/>
      <c r="H84" s="55"/>
      <c r="I84" s="118"/>
      <c r="J84" s="118"/>
      <c r="K84" s="118"/>
    </row>
    <row r="85" spans="1:11" s="123" customFormat="1" ht="9" customHeight="1">
      <c r="A85" s="118"/>
      <c r="B85" s="55"/>
      <c r="C85" s="446"/>
      <c r="D85" s="55"/>
      <c r="E85" s="55"/>
      <c r="F85" s="55"/>
      <c r="G85" s="55"/>
      <c r="H85" s="55"/>
      <c r="I85" s="118"/>
      <c r="J85" s="118"/>
      <c r="K85" s="118"/>
    </row>
    <row r="86" spans="1:11" s="123" customFormat="1" ht="14.4">
      <c r="A86" s="118"/>
      <c r="B86" s="55" t="s">
        <v>302</v>
      </c>
      <c r="C86" s="55"/>
      <c r="D86" s="55"/>
      <c r="E86" s="55"/>
      <c r="F86" s="55"/>
      <c r="G86" s="55"/>
      <c r="H86" s="55"/>
      <c r="I86" s="118"/>
      <c r="J86" s="118"/>
      <c r="K86" s="118"/>
    </row>
    <row r="87" spans="1:11" s="123" customFormat="1" ht="18.75" customHeight="1">
      <c r="A87" s="118"/>
      <c r="B87" s="434" t="s">
        <v>303</v>
      </c>
      <c r="C87" s="447" t="s">
        <v>304</v>
      </c>
      <c r="D87" s="455"/>
      <c r="E87" s="55"/>
      <c r="F87" s="55"/>
      <c r="G87" s="55"/>
      <c r="H87" s="55"/>
      <c r="I87" s="118"/>
      <c r="J87" s="118"/>
      <c r="K87" s="118"/>
    </row>
    <row r="88" spans="1:11" s="123" customFormat="1" ht="43.2">
      <c r="A88" s="118"/>
      <c r="B88" s="435"/>
      <c r="C88" s="434" t="s">
        <v>220</v>
      </c>
      <c r="D88" s="434" t="s">
        <v>305</v>
      </c>
      <c r="E88" s="55"/>
      <c r="F88" s="55"/>
      <c r="G88" s="55"/>
      <c r="H88" s="55"/>
      <c r="I88" s="118"/>
      <c r="J88" s="118"/>
      <c r="K88" s="118"/>
    </row>
    <row r="89" spans="1:11" s="123" customFormat="1" ht="20.100000000000001" customHeight="1">
      <c r="A89" s="118"/>
      <c r="B89" s="184" t="s">
        <v>306</v>
      </c>
      <c r="C89" s="448"/>
      <c r="D89" s="456">
        <f>C89*12</f>
        <v>0</v>
      </c>
      <c r="E89" s="55"/>
      <c r="F89" s="55"/>
      <c r="G89" s="55"/>
      <c r="H89" s="55"/>
      <c r="I89" s="118"/>
      <c r="J89" s="118"/>
      <c r="K89" s="118"/>
    </row>
    <row r="90" spans="1:11" s="123" customFormat="1" ht="20.100000000000001" customHeight="1">
      <c r="A90" s="118"/>
      <c r="B90" s="185" t="s">
        <v>307</v>
      </c>
      <c r="C90" s="449"/>
      <c r="D90" s="457">
        <f>C90*12</f>
        <v>0</v>
      </c>
      <c r="E90" s="55"/>
      <c r="F90" s="55"/>
      <c r="G90" s="55"/>
      <c r="H90" s="55"/>
      <c r="I90" s="118"/>
      <c r="J90" s="118"/>
      <c r="K90" s="118"/>
    </row>
    <row r="91" spans="1:11" s="123" customFormat="1" ht="20.100000000000001" customHeight="1">
      <c r="A91" s="118"/>
      <c r="B91" s="185" t="s">
        <v>308</v>
      </c>
      <c r="C91" s="449"/>
      <c r="D91" s="457">
        <f>C91*12</f>
        <v>0</v>
      </c>
      <c r="E91" s="55"/>
      <c r="F91" s="55"/>
      <c r="G91" s="55"/>
      <c r="H91" s="55"/>
      <c r="I91" s="118"/>
      <c r="J91" s="118"/>
      <c r="K91" s="118"/>
    </row>
    <row r="92" spans="1:11" s="123" customFormat="1" ht="20.100000000000001" customHeight="1">
      <c r="A92" s="118"/>
      <c r="B92" s="436"/>
      <c r="C92" s="450">
        <f>SUM(C89:C91)</f>
        <v>0</v>
      </c>
      <c r="D92" s="458">
        <f>SUM(D89:D91)</f>
        <v>0</v>
      </c>
      <c r="E92" s="55"/>
      <c r="F92" s="55"/>
      <c r="G92" s="55"/>
      <c r="H92" s="55"/>
      <c r="I92" s="118"/>
      <c r="J92" s="118"/>
      <c r="K92" s="118"/>
    </row>
    <row r="93" spans="1:11" s="123" customFormat="1" ht="14.4">
      <c r="A93" s="118"/>
      <c r="B93" s="55" t="s">
        <v>309</v>
      </c>
      <c r="C93" s="55"/>
      <c r="D93" s="55"/>
      <c r="E93" s="55"/>
      <c r="F93" s="55"/>
      <c r="G93" s="55"/>
      <c r="H93" s="55"/>
      <c r="I93" s="118"/>
      <c r="J93" s="118"/>
      <c r="K93" s="118"/>
    </row>
    <row r="94" spans="1:11" s="123" customFormat="1" ht="18.75" customHeight="1">
      <c r="A94" s="118"/>
      <c r="B94" s="434" t="s">
        <v>303</v>
      </c>
      <c r="C94" s="447" t="s">
        <v>304</v>
      </c>
      <c r="D94" s="455"/>
      <c r="E94" s="55"/>
      <c r="F94" s="55"/>
      <c r="G94" s="55"/>
      <c r="H94" s="55"/>
      <c r="I94" s="118"/>
      <c r="J94" s="118"/>
      <c r="K94" s="118"/>
    </row>
    <row r="95" spans="1:11" s="123" customFormat="1" ht="43.2">
      <c r="A95" s="118"/>
      <c r="B95" s="435"/>
      <c r="C95" s="434" t="s">
        <v>220</v>
      </c>
      <c r="D95" s="434" t="s">
        <v>305</v>
      </c>
      <c r="E95" s="55"/>
      <c r="F95" s="55"/>
      <c r="G95" s="55"/>
      <c r="H95" s="55"/>
      <c r="I95" s="118"/>
      <c r="J95" s="118"/>
      <c r="K95" s="118"/>
    </row>
    <row r="96" spans="1:11" s="123" customFormat="1" ht="20.100000000000001" customHeight="1">
      <c r="A96" s="118"/>
      <c r="B96" s="184" t="s">
        <v>306</v>
      </c>
      <c r="C96" s="448"/>
      <c r="D96" s="456">
        <f>C96*12</f>
        <v>0</v>
      </c>
      <c r="E96" s="55"/>
      <c r="F96" s="55"/>
      <c r="G96" s="55"/>
      <c r="H96" s="55"/>
      <c r="I96" s="118"/>
      <c r="J96" s="118"/>
      <c r="K96" s="118"/>
    </row>
    <row r="97" spans="1:11" s="123" customFormat="1" ht="20.100000000000001" customHeight="1">
      <c r="A97" s="118"/>
      <c r="B97" s="185" t="s">
        <v>307</v>
      </c>
      <c r="C97" s="449"/>
      <c r="D97" s="457">
        <f>C97*12</f>
        <v>0</v>
      </c>
      <c r="E97" s="55"/>
      <c r="F97" s="55"/>
      <c r="G97" s="55"/>
      <c r="H97" s="55"/>
      <c r="I97" s="118"/>
      <c r="J97" s="118"/>
      <c r="K97" s="118"/>
    </row>
    <row r="98" spans="1:11" s="123" customFormat="1" ht="20.100000000000001" customHeight="1">
      <c r="A98" s="118"/>
      <c r="B98" s="185" t="s">
        <v>308</v>
      </c>
      <c r="C98" s="449"/>
      <c r="D98" s="457">
        <f>C98*12</f>
        <v>0</v>
      </c>
      <c r="E98" s="55"/>
      <c r="F98" s="55"/>
      <c r="G98" s="55"/>
      <c r="H98" s="55"/>
      <c r="I98" s="118"/>
      <c r="J98" s="118"/>
      <c r="K98" s="118"/>
    </row>
    <row r="99" spans="1:11" s="123" customFormat="1" ht="20.100000000000001" customHeight="1">
      <c r="A99" s="118"/>
      <c r="B99" s="436"/>
      <c r="C99" s="450">
        <f>SUM(C96:C98)</f>
        <v>0</v>
      </c>
      <c r="D99" s="458">
        <f>SUM(D96:D98)</f>
        <v>0</v>
      </c>
      <c r="E99" s="55"/>
      <c r="F99" s="55"/>
      <c r="G99" s="55"/>
      <c r="H99" s="55"/>
      <c r="I99" s="118"/>
      <c r="J99" s="118"/>
      <c r="K99" s="118"/>
    </row>
    <row r="100" spans="1:11" s="123" customFormat="1" ht="20.100000000000001" customHeight="1">
      <c r="A100" s="118"/>
      <c r="B100" s="420" t="s">
        <v>310</v>
      </c>
      <c r="C100" s="55"/>
      <c r="D100" s="55"/>
      <c r="E100" s="55"/>
      <c r="F100" s="55"/>
      <c r="G100" s="55"/>
      <c r="H100" s="55"/>
      <c r="I100" s="118"/>
      <c r="J100" s="118"/>
      <c r="K100" s="118"/>
    </row>
    <row r="101" spans="1:11" s="123" customFormat="1" ht="20.100000000000001" customHeight="1">
      <c r="A101" s="118"/>
      <c r="B101" s="55"/>
      <c r="C101" s="445" t="e">
        <f>($D$92-$D$99)/D92</f>
        <v>#DIV/0!</v>
      </c>
      <c r="D101" s="55"/>
      <c r="E101" s="55"/>
      <c r="F101" s="55"/>
      <c r="G101" s="55"/>
      <c r="H101" s="55"/>
      <c r="I101" s="118"/>
      <c r="J101" s="118"/>
      <c r="K101" s="118"/>
    </row>
    <row r="102" spans="1:11" s="123" customFormat="1" ht="14.4">
      <c r="A102" s="118"/>
      <c r="B102" s="55"/>
      <c r="C102" s="55"/>
      <c r="D102" s="55"/>
      <c r="E102" s="55"/>
      <c r="F102" s="55"/>
      <c r="G102" s="55"/>
      <c r="H102" s="55"/>
      <c r="I102" s="118"/>
      <c r="J102" s="118"/>
      <c r="K102" s="118"/>
    </row>
    <row r="103" spans="1:11" ht="14.4">
      <c r="B103" s="55" t="s">
        <v>311</v>
      </c>
      <c r="C103" s="55"/>
      <c r="D103" s="55"/>
      <c r="E103" s="55"/>
      <c r="F103" s="55"/>
      <c r="G103" s="55"/>
      <c r="H103" s="55"/>
    </row>
    <row r="104" spans="1:11" ht="150" customHeight="1">
      <c r="B104" s="437"/>
      <c r="C104" s="437"/>
      <c r="D104" s="437"/>
      <c r="E104" s="437"/>
      <c r="F104" s="437"/>
      <c r="G104" s="437"/>
      <c r="H104" s="437"/>
      <c r="I104" s="437"/>
      <c r="J104" s="437"/>
    </row>
  </sheetData>
  <mergeCells count="41">
    <mergeCell ref="B2:J2"/>
    <mergeCell ref="I4:J4"/>
    <mergeCell ref="C6:J6"/>
    <mergeCell ref="C7:J7"/>
    <mergeCell ref="C8:J8"/>
    <mergeCell ref="C9:J9"/>
    <mergeCell ref="B10:J10"/>
    <mergeCell ref="B11:J11"/>
    <mergeCell ref="B12:J12"/>
    <mergeCell ref="B13:J13"/>
    <mergeCell ref="B14:J14"/>
    <mergeCell ref="D15:E15"/>
    <mergeCell ref="F15:J15"/>
    <mergeCell ref="B20:J20"/>
    <mergeCell ref="B22:J22"/>
    <mergeCell ref="B24:J24"/>
    <mergeCell ref="B49:E49"/>
    <mergeCell ref="G49:J49"/>
    <mergeCell ref="R52:Z52"/>
    <mergeCell ref="B54:E54"/>
    <mergeCell ref="B57:J57"/>
    <mergeCell ref="B60:J60"/>
    <mergeCell ref="D65:E65"/>
    <mergeCell ref="B71:C71"/>
    <mergeCell ref="D74:E74"/>
    <mergeCell ref="B80:C80"/>
    <mergeCell ref="C87:D87"/>
    <mergeCell ref="C94:D94"/>
    <mergeCell ref="B104:J104"/>
    <mergeCell ref="B65:B66"/>
    <mergeCell ref="C65:C66"/>
    <mergeCell ref="F65:F66"/>
    <mergeCell ref="G65:G66"/>
    <mergeCell ref="H65:H66"/>
    <mergeCell ref="B74:B75"/>
    <mergeCell ref="C74:C75"/>
    <mergeCell ref="F74:F75"/>
    <mergeCell ref="G74:G75"/>
    <mergeCell ref="H74:H75"/>
    <mergeCell ref="B87:B88"/>
    <mergeCell ref="B94:B95"/>
  </mergeCells>
  <phoneticPr fontId="3"/>
  <conditionalFormatting sqref="C15:C16">
    <cfRule type="containsText" dxfId="6" priority="1" text="あり">
      <formula>NOT(ISERROR(SEARCH("あり",C15)))</formula>
    </cfRule>
    <cfRule type="containsText" dxfId="5" priority="3" text="なし">
      <formula>NOT(ISERROR(SEARCH("なし",C15)))</formula>
    </cfRule>
    <cfRule type="containsText" dxfId="4" priority="4" text="あり">
      <formula>NOT(ISERROR(SEARCH("あり",C15)))</formula>
    </cfRule>
  </conditionalFormatting>
  <conditionalFormatting sqref="D28:H29">
    <cfRule type="cellIs" dxfId="3" priority="2" operator="greaterThan">
      <formula>1000000</formula>
    </cfRule>
  </conditionalFormatting>
  <dataValidations count="5">
    <dataValidation type="list" allowBlank="1" showDropDown="0" showInputMessage="1" showErrorMessage="1" sqref="F15:J15">
      <formula1>"令和元年度,令和２年度,令和３年度,令和４年度,令和５年度,令和６年度"</formula1>
    </dataValidation>
    <dataValidation imeMode="halfAlpha" allowBlank="1" showDropDown="0" showInputMessage="1" showErrorMessage="1" sqref="B13:J13"/>
    <dataValidation type="list" allowBlank="1" showDropDown="0" showInputMessage="1" showErrorMessage="1" sqref="B11:J11">
      <formula1>"療養介護,生活介護,自立訓練,就労移行支援,就労継続支援A型,就労継続支援B型,就労定着支援,自立生活援助,短期入所,施設入所支援,共同生活援助,居宅介護,重度訪問介護,同行援護,行動援護,計画相談支援,地域移行支援,地域定着支援"</formula1>
    </dataValidation>
    <dataValidation type="list" allowBlank="1" showDropDown="0" showInputMessage="1" showErrorMessage="1" sqref="C15:C16">
      <formula1>"あり,なし"</formula1>
    </dataValidation>
    <dataValidation imeMode="halfKatakana" allowBlank="1" showDropDown="0" showInputMessage="1" showErrorMessage="1" sqref="C8:H8 C6"/>
  </dataValidations>
  <printOptions horizontalCentered="1"/>
  <pageMargins left="0.70866141732283472" right="0.70866141732283472" top="0.74803149606299213" bottom="0.74803149606299213" header="0.31496062992125984" footer="0.31496062992125984"/>
  <pageSetup paperSize="9" scale="52" fitToWidth="1" fitToHeight="0" orientation="portrait" usePrinterDefaults="1" r:id="rId1"/>
  <rowBreaks count="1" manualBreakCount="1">
    <brk id="60" max="10" man="1"/>
  </rowBreaks>
  <drawing r:id="rId2"/>
  <legacyDrawing r:id="rId3"/>
  <mc:AlternateContent>
    <mc:Choice xmlns:x14="http://schemas.microsoft.com/office/spreadsheetml/2009/9/main" Requires="x14">
      <controls>
        <mc:AlternateContent>
          <mc:Choice Requires="x14">
            <control shapeId="93185" r:id="rId4" name="チェック 1">
              <controlPr defaultSize="0" autoFill="0" autoLine="0" autoPict="0">
                <anchor moveWithCells="1">
                  <from xmlns:xdr="http://schemas.openxmlformats.org/drawingml/2006/spreadsheetDrawing">
                    <xdr:col>1</xdr:col>
                    <xdr:colOff>1771015</xdr:colOff>
                    <xdr:row>27</xdr:row>
                    <xdr:rowOff>190500</xdr:rowOff>
                  </from>
                  <to xmlns:xdr="http://schemas.openxmlformats.org/drawingml/2006/spreadsheetDrawing">
                    <xdr:col>2</xdr:col>
                    <xdr:colOff>38735</xdr:colOff>
                    <xdr:row>30</xdr:row>
                    <xdr:rowOff>142875</xdr:rowOff>
                  </to>
                </anchor>
              </controlPr>
            </control>
          </mc:Choice>
        </mc:AlternateContent>
        <mc:AlternateContent>
          <mc:Choice Requires="x14">
            <control shapeId="93186" r:id="rId5" name="チェック 2">
              <controlPr defaultSize="0" autoFill="0" autoLine="0" autoPict="0">
                <anchor moveWithCells="1">
                  <from xmlns:xdr="http://schemas.openxmlformats.org/drawingml/2006/spreadsheetDrawing">
                    <xdr:col>1</xdr:col>
                    <xdr:colOff>1771015</xdr:colOff>
                    <xdr:row>30</xdr:row>
                    <xdr:rowOff>161290</xdr:rowOff>
                  </from>
                  <to xmlns:xdr="http://schemas.openxmlformats.org/drawingml/2006/spreadsheetDrawing">
                    <xdr:col>2</xdr:col>
                    <xdr:colOff>38735</xdr:colOff>
                    <xdr:row>32</xdr:row>
                    <xdr:rowOff>38100</xdr:rowOff>
                  </to>
                </anchor>
              </controlPr>
            </control>
          </mc:Choice>
        </mc:AlternateContent>
        <mc:AlternateContent>
          <mc:Choice Requires="x14">
            <control shapeId="93187" r:id="rId6" name="チェック 3">
              <controlPr defaultSize="0" autoFill="0" autoLine="0" autoPict="0">
                <anchor moveWithCells="1">
                  <from xmlns:xdr="http://schemas.openxmlformats.org/drawingml/2006/spreadsheetDrawing">
                    <xdr:col>1</xdr:col>
                    <xdr:colOff>1771015</xdr:colOff>
                    <xdr:row>29</xdr:row>
                    <xdr:rowOff>106045</xdr:rowOff>
                  </from>
                  <to xmlns:xdr="http://schemas.openxmlformats.org/drawingml/2006/spreadsheetDrawing">
                    <xdr:col>2</xdr:col>
                    <xdr:colOff>38735</xdr:colOff>
                    <xdr:row>31</xdr:row>
                    <xdr:rowOff>66040</xdr:rowOff>
                  </to>
                </anchor>
              </controlPr>
            </control>
          </mc:Choice>
        </mc:AlternateContent>
        <mc:AlternateContent>
          <mc:Choice Requires="x14">
            <control shapeId="93188" r:id="rId7" name="チェック 4">
              <controlPr defaultSize="0" autoFill="0" autoLine="0" autoPict="0">
                <anchor moveWithCells="1">
                  <from xmlns:xdr="http://schemas.openxmlformats.org/drawingml/2006/spreadsheetDrawing">
                    <xdr:col>1</xdr:col>
                    <xdr:colOff>1771015</xdr:colOff>
                    <xdr:row>33</xdr:row>
                    <xdr:rowOff>115570</xdr:rowOff>
                  </from>
                  <to xmlns:xdr="http://schemas.openxmlformats.org/drawingml/2006/spreadsheetDrawing">
                    <xdr:col>2</xdr:col>
                    <xdr:colOff>38735</xdr:colOff>
                    <xdr:row>35</xdr:row>
                    <xdr:rowOff>55245</xdr:rowOff>
                  </to>
                </anchor>
              </controlPr>
            </control>
          </mc:Choice>
        </mc:AlternateContent>
        <mc:AlternateContent>
          <mc:Choice Requires="x14">
            <control shapeId="93189" r:id="rId8" name="チェック 5">
              <controlPr defaultSize="0" autoFill="0" autoLine="0" autoPict="0">
                <anchor moveWithCells="1">
                  <from xmlns:xdr="http://schemas.openxmlformats.org/drawingml/2006/spreadsheetDrawing">
                    <xdr:col>1</xdr:col>
                    <xdr:colOff>1771015</xdr:colOff>
                    <xdr:row>43</xdr:row>
                    <xdr:rowOff>0</xdr:rowOff>
                  </from>
                  <to xmlns:xdr="http://schemas.openxmlformats.org/drawingml/2006/spreadsheetDrawing">
                    <xdr:col>2</xdr:col>
                    <xdr:colOff>38735</xdr:colOff>
                    <xdr:row>44</xdr:row>
                    <xdr:rowOff>9525</xdr:rowOff>
                  </to>
                </anchor>
              </controlPr>
            </control>
          </mc:Choice>
        </mc:AlternateContent>
        <mc:AlternateContent>
          <mc:Choice Requires="x14">
            <control shapeId="93190" r:id="rId9" name="チェック 6">
              <controlPr defaultSize="0" autoFill="0" autoLine="0" autoPict="0">
                <anchor moveWithCells="1">
                  <from xmlns:xdr="http://schemas.openxmlformats.org/drawingml/2006/spreadsheetDrawing">
                    <xdr:col>3</xdr:col>
                    <xdr:colOff>742950</xdr:colOff>
                    <xdr:row>29</xdr:row>
                    <xdr:rowOff>154305</xdr:rowOff>
                  </from>
                  <to xmlns:xdr="http://schemas.openxmlformats.org/drawingml/2006/spreadsheetDrawing">
                    <xdr:col>4</xdr:col>
                    <xdr:colOff>0</xdr:colOff>
                    <xdr:row>31</xdr:row>
                    <xdr:rowOff>9525</xdr:rowOff>
                  </to>
                </anchor>
              </controlPr>
            </control>
          </mc:Choice>
        </mc:AlternateContent>
        <mc:AlternateContent>
          <mc:Choice Requires="x14">
            <control shapeId="93191" r:id="rId10" name="チェック 7">
              <controlPr defaultSize="0" autoFill="0" autoLine="0" autoPict="0">
                <anchor moveWithCells="1">
                  <from xmlns:xdr="http://schemas.openxmlformats.org/drawingml/2006/spreadsheetDrawing">
                    <xdr:col>3</xdr:col>
                    <xdr:colOff>742950</xdr:colOff>
                    <xdr:row>27</xdr:row>
                    <xdr:rowOff>227965</xdr:rowOff>
                  </from>
                  <to xmlns:xdr="http://schemas.openxmlformats.org/drawingml/2006/spreadsheetDrawing">
                    <xdr:col>4</xdr:col>
                    <xdr:colOff>0</xdr:colOff>
                    <xdr:row>30</xdr:row>
                    <xdr:rowOff>85725</xdr:rowOff>
                  </to>
                </anchor>
              </controlPr>
            </control>
          </mc:Choice>
        </mc:AlternateContent>
        <mc:AlternateContent>
          <mc:Choice Requires="x14">
            <control shapeId="93192" r:id="rId11" name="チェック 8">
              <controlPr defaultSize="0" autoFill="0" autoLine="0" autoPict="0">
                <anchor moveWithCells="1">
                  <from xmlns:xdr="http://schemas.openxmlformats.org/drawingml/2006/spreadsheetDrawing">
                    <xdr:col>1</xdr:col>
                    <xdr:colOff>1771015</xdr:colOff>
                    <xdr:row>37</xdr:row>
                    <xdr:rowOff>208915</xdr:rowOff>
                  </from>
                  <to xmlns:xdr="http://schemas.openxmlformats.org/drawingml/2006/spreadsheetDrawing">
                    <xdr:col>2</xdr:col>
                    <xdr:colOff>38735</xdr:colOff>
                    <xdr:row>38</xdr:row>
                    <xdr:rowOff>228600</xdr:rowOff>
                  </to>
                </anchor>
              </controlPr>
            </control>
          </mc:Choice>
        </mc:AlternateContent>
        <mc:AlternateContent>
          <mc:Choice Requires="x14">
            <control shapeId="93193" r:id="rId12" name="チェック 9">
              <controlPr defaultSize="0" autoFill="0" autoLine="0" autoPict="0">
                <anchor moveWithCells="1">
                  <from xmlns:xdr="http://schemas.openxmlformats.org/drawingml/2006/spreadsheetDrawing">
                    <xdr:col>1</xdr:col>
                    <xdr:colOff>1771015</xdr:colOff>
                    <xdr:row>44</xdr:row>
                    <xdr:rowOff>200025</xdr:rowOff>
                  </from>
                  <to xmlns:xdr="http://schemas.openxmlformats.org/drawingml/2006/spreadsheetDrawing">
                    <xdr:col>2</xdr:col>
                    <xdr:colOff>38735</xdr:colOff>
                    <xdr:row>46</xdr:row>
                    <xdr:rowOff>47625</xdr:rowOff>
                  </to>
                </anchor>
              </controlPr>
            </control>
          </mc:Choice>
        </mc:AlternateContent>
        <mc:AlternateContent>
          <mc:Choice Requires="x14">
            <control shapeId="93194" r:id="rId13" name="チェック 10">
              <controlPr defaultSize="0" autoFill="0" autoLine="0" autoPict="0">
                <anchor moveWithCells="1">
                  <from xmlns:xdr="http://schemas.openxmlformats.org/drawingml/2006/spreadsheetDrawing">
                    <xdr:col>1</xdr:col>
                    <xdr:colOff>1771015</xdr:colOff>
                    <xdr:row>41</xdr:row>
                    <xdr:rowOff>134620</xdr:rowOff>
                  </from>
                  <to xmlns:xdr="http://schemas.openxmlformats.org/drawingml/2006/spreadsheetDrawing">
                    <xdr:col>2</xdr:col>
                    <xdr:colOff>38735</xdr:colOff>
                    <xdr:row>43</xdr:row>
                    <xdr:rowOff>38100</xdr:rowOff>
                  </to>
                </anchor>
              </controlPr>
            </control>
          </mc:Choice>
        </mc:AlternateContent>
        <mc:AlternateContent>
          <mc:Choice Requires="x14">
            <control shapeId="93195" r:id="rId14" name="チェック 11">
              <controlPr defaultSize="0" autoFill="0" autoLine="0" autoPict="0">
                <anchor moveWithCells="1">
                  <from xmlns:xdr="http://schemas.openxmlformats.org/drawingml/2006/spreadsheetDrawing">
                    <xdr:col>1</xdr:col>
                    <xdr:colOff>1771015</xdr:colOff>
                    <xdr:row>44</xdr:row>
                    <xdr:rowOff>18415</xdr:rowOff>
                  </from>
                  <to xmlns:xdr="http://schemas.openxmlformats.org/drawingml/2006/spreadsheetDrawing">
                    <xdr:col>2</xdr:col>
                    <xdr:colOff>38735</xdr:colOff>
                    <xdr:row>44</xdr:row>
                    <xdr:rowOff>228600</xdr:rowOff>
                  </to>
                </anchor>
              </controlPr>
            </control>
          </mc:Choice>
        </mc:AlternateContent>
        <mc:AlternateContent>
          <mc:Choice Requires="x14">
            <control shapeId="93196" r:id="rId15" name="チェック 12">
              <controlPr defaultSize="0" autoFill="0" autoLine="0" autoPict="0">
                <anchor moveWithCells="1">
                  <from xmlns:xdr="http://schemas.openxmlformats.org/drawingml/2006/spreadsheetDrawing">
                    <xdr:col>1</xdr:col>
                    <xdr:colOff>1771015</xdr:colOff>
                    <xdr:row>35</xdr:row>
                    <xdr:rowOff>962025</xdr:rowOff>
                  </from>
                  <to xmlns:xdr="http://schemas.openxmlformats.org/drawingml/2006/spreadsheetDrawing">
                    <xdr:col>2</xdr:col>
                    <xdr:colOff>38735</xdr:colOff>
                    <xdr:row>37</xdr:row>
                    <xdr:rowOff>47625</xdr:rowOff>
                  </to>
                </anchor>
              </controlPr>
            </control>
          </mc:Choice>
        </mc:AlternateContent>
        <mc:AlternateContent>
          <mc:Choice Requires="x14">
            <control shapeId="93197" r:id="rId16" name="チェック 13">
              <controlPr defaultSize="0" autoFill="0" autoLine="0" autoPict="0">
                <anchor moveWithCells="1">
                  <from xmlns:xdr="http://schemas.openxmlformats.org/drawingml/2006/spreadsheetDrawing">
                    <xdr:col>1</xdr:col>
                    <xdr:colOff>1771015</xdr:colOff>
                    <xdr:row>36</xdr:row>
                    <xdr:rowOff>190500</xdr:rowOff>
                  </from>
                  <to xmlns:xdr="http://schemas.openxmlformats.org/drawingml/2006/spreadsheetDrawing">
                    <xdr:col>2</xdr:col>
                    <xdr:colOff>38735</xdr:colOff>
                    <xdr:row>38</xdr:row>
                    <xdr:rowOff>18415</xdr:rowOff>
                  </to>
                </anchor>
              </controlPr>
            </control>
          </mc:Choice>
        </mc:AlternateContent>
        <mc:AlternateContent>
          <mc:Choice Requires="x14">
            <control shapeId="93198" r:id="rId17" name="チェック 14">
              <controlPr defaultSize="0" autoFill="0" autoLine="0" autoPict="0">
                <anchor moveWithCells="1">
                  <from xmlns:xdr="http://schemas.openxmlformats.org/drawingml/2006/spreadsheetDrawing">
                    <xdr:col>0</xdr:col>
                    <xdr:colOff>95250</xdr:colOff>
                    <xdr:row>19</xdr:row>
                    <xdr:rowOff>342265</xdr:rowOff>
                  </from>
                  <to xmlns:xdr="http://schemas.openxmlformats.org/drawingml/2006/spreadsheetDrawing">
                    <xdr:col>1</xdr:col>
                    <xdr:colOff>247650</xdr:colOff>
                    <xdr:row>21</xdr:row>
                    <xdr:rowOff>123825</xdr:rowOff>
                  </to>
                </anchor>
              </controlPr>
            </control>
          </mc:Choice>
        </mc:AlternateContent>
        <mc:AlternateContent>
          <mc:Choice Requires="x14">
            <control shapeId="93199" r:id="rId18" name="チェック 15">
              <controlPr defaultSize="0" autoFill="0" autoLine="0" autoPict="0">
                <anchor moveWithCells="1">
                  <from xmlns:xdr="http://schemas.openxmlformats.org/drawingml/2006/spreadsheetDrawing">
                    <xdr:col>0</xdr:col>
                    <xdr:colOff>95250</xdr:colOff>
                    <xdr:row>18</xdr:row>
                    <xdr:rowOff>276860</xdr:rowOff>
                  </from>
                  <to xmlns:xdr="http://schemas.openxmlformats.org/drawingml/2006/spreadsheetDrawing">
                    <xdr:col>1</xdr:col>
                    <xdr:colOff>257810</xdr:colOff>
                    <xdr:row>19</xdr:row>
                    <xdr:rowOff>428625</xdr:rowOff>
                  </to>
                </anchor>
              </controlPr>
            </control>
          </mc:Choice>
        </mc:AlternateContent>
        <mc:AlternateContent>
          <mc:Choice Requires="x14">
            <control shapeId="93200" r:id="rId19" name="チェック 16">
              <controlPr defaultSize="0" autoFill="0" autoLine="0" autoPict="0">
                <anchor moveWithCells="1">
                  <from xmlns:xdr="http://schemas.openxmlformats.org/drawingml/2006/spreadsheetDrawing">
                    <xdr:col>0</xdr:col>
                    <xdr:colOff>104775</xdr:colOff>
                    <xdr:row>16</xdr:row>
                    <xdr:rowOff>114935</xdr:rowOff>
                  </from>
                  <to xmlns:xdr="http://schemas.openxmlformats.org/drawingml/2006/spreadsheetDrawing">
                    <xdr:col>1</xdr:col>
                    <xdr:colOff>257810</xdr:colOff>
                    <xdr:row>18</xdr:row>
                    <xdr:rowOff>38100</xdr:rowOff>
                  </to>
                </anchor>
              </controlPr>
            </control>
          </mc:Choice>
        </mc:AlternateContent>
        <mc:AlternateContent>
          <mc:Choice Requires="x14">
            <control shapeId="93201" r:id="rId20" name="チェック 17">
              <controlPr defaultSize="0" autoFill="0" autoLine="0" autoPict="0">
                <anchor moveWithCells="1">
                  <from xmlns:xdr="http://schemas.openxmlformats.org/drawingml/2006/spreadsheetDrawing">
                    <xdr:col>0</xdr:col>
                    <xdr:colOff>95250</xdr:colOff>
                    <xdr:row>21</xdr:row>
                    <xdr:rowOff>0</xdr:rowOff>
                  </from>
                  <to xmlns:xdr="http://schemas.openxmlformats.org/drawingml/2006/spreadsheetDrawing">
                    <xdr:col>1</xdr:col>
                    <xdr:colOff>133985</xdr:colOff>
                    <xdr:row>21</xdr:row>
                    <xdr:rowOff>408940</xdr:rowOff>
                  </to>
                </anchor>
              </controlPr>
            </control>
          </mc:Choice>
        </mc:AlternateContent>
        <mc:AlternateContent>
          <mc:Choice Requires="x14">
            <control shapeId="93202" r:id="rId21" name="チェック 18">
              <controlPr defaultSize="0" autoFill="0" autoLine="0" autoPict="0">
                <anchor moveWithCells="1">
                  <from xmlns:xdr="http://schemas.openxmlformats.org/drawingml/2006/spreadsheetDrawing">
                    <xdr:col>0</xdr:col>
                    <xdr:colOff>95250</xdr:colOff>
                    <xdr:row>23</xdr:row>
                    <xdr:rowOff>0</xdr:rowOff>
                  </from>
                  <to xmlns:xdr="http://schemas.openxmlformats.org/drawingml/2006/spreadsheetDrawing">
                    <xdr:col>1</xdr:col>
                    <xdr:colOff>133985</xdr:colOff>
                    <xdr:row>24</xdr:row>
                    <xdr:rowOff>0</xdr:rowOff>
                  </to>
                </anchor>
              </controlPr>
            </control>
          </mc:Choice>
        </mc:AlternateContent>
        <mc:AlternateContent>
          <mc:Choice Requires="x14">
            <control shapeId="93203" r:id="rId22" name="チェック 19">
              <controlPr defaultSize="0" autoFill="0" autoLine="0" autoPict="0">
                <anchor moveWithCells="1">
                  <from xmlns:xdr="http://schemas.openxmlformats.org/drawingml/2006/spreadsheetDrawing">
                    <xdr:col>1</xdr:col>
                    <xdr:colOff>8890</xdr:colOff>
                    <xdr:row>49</xdr:row>
                    <xdr:rowOff>0</xdr:rowOff>
                  </from>
                  <to xmlns:xdr="http://schemas.openxmlformats.org/drawingml/2006/spreadsheetDrawing">
                    <xdr:col>2</xdr:col>
                    <xdr:colOff>199390</xdr:colOff>
                    <xdr:row>50</xdr:row>
                    <xdr:rowOff>0</xdr:rowOff>
                  </to>
                </anchor>
              </controlPr>
            </control>
          </mc:Choice>
        </mc:AlternateContent>
        <mc:AlternateContent>
          <mc:Choice Requires="x14">
            <control shapeId="93204" r:id="rId23" name="チェック 20">
              <controlPr defaultSize="0" autoFill="0" autoLine="0" autoPict="0">
                <anchor moveWithCells="1">
                  <from xmlns:xdr="http://schemas.openxmlformats.org/drawingml/2006/spreadsheetDrawing">
                    <xdr:col>1</xdr:col>
                    <xdr:colOff>8890</xdr:colOff>
                    <xdr:row>49</xdr:row>
                    <xdr:rowOff>219075</xdr:rowOff>
                  </from>
                  <to xmlns:xdr="http://schemas.openxmlformats.org/drawingml/2006/spreadsheetDrawing">
                    <xdr:col>2</xdr:col>
                    <xdr:colOff>429260</xdr:colOff>
                    <xdr:row>50</xdr:row>
                    <xdr:rowOff>219075</xdr:rowOff>
                  </to>
                </anchor>
              </controlPr>
            </control>
          </mc:Choice>
        </mc:AlternateContent>
        <mc:AlternateContent>
          <mc:Choice Requires="x14">
            <control shapeId="93205" r:id="rId24" name="チェック 21">
              <controlPr defaultSize="0" autoFill="0" autoLine="0" autoPict="0">
                <anchor moveWithCells="1">
                  <from xmlns:xdr="http://schemas.openxmlformats.org/drawingml/2006/spreadsheetDrawing">
                    <xdr:col>1</xdr:col>
                    <xdr:colOff>8890</xdr:colOff>
                    <xdr:row>50</xdr:row>
                    <xdr:rowOff>208915</xdr:rowOff>
                  </from>
                  <to xmlns:xdr="http://schemas.openxmlformats.org/drawingml/2006/spreadsheetDrawing">
                    <xdr:col>2</xdr:col>
                    <xdr:colOff>238125</xdr:colOff>
                    <xdr:row>51</xdr:row>
                    <xdr:rowOff>219075</xdr:rowOff>
                  </to>
                </anchor>
              </controlPr>
            </control>
          </mc:Choice>
        </mc:AlternateContent>
        <mc:AlternateContent>
          <mc:Choice Requires="x14">
            <control shapeId="93206" r:id="rId25" name="チェック 22">
              <controlPr defaultSize="0" autoFill="0" autoLine="0" autoPict="0">
                <anchor moveWithCells="1">
                  <from xmlns:xdr="http://schemas.openxmlformats.org/drawingml/2006/spreadsheetDrawing">
                    <xdr:col>2</xdr:col>
                    <xdr:colOff>1075690</xdr:colOff>
                    <xdr:row>49</xdr:row>
                    <xdr:rowOff>10160</xdr:rowOff>
                  </from>
                  <to xmlns:xdr="http://schemas.openxmlformats.org/drawingml/2006/spreadsheetDrawing">
                    <xdr:col>5</xdr:col>
                    <xdr:colOff>180975</xdr:colOff>
                    <xdr:row>50</xdr:row>
                    <xdr:rowOff>0</xdr:rowOff>
                  </to>
                </anchor>
              </controlPr>
            </control>
          </mc:Choice>
        </mc:AlternateContent>
        <mc:AlternateContent>
          <mc:Choice Requires="x14">
            <control shapeId="93207" r:id="rId26" name="チェック 23">
              <controlPr defaultSize="0" autoFill="0" autoLine="0" autoPict="0">
                <anchor moveWithCells="1">
                  <from xmlns:xdr="http://schemas.openxmlformats.org/drawingml/2006/spreadsheetDrawing">
                    <xdr:col>2</xdr:col>
                    <xdr:colOff>1075690</xdr:colOff>
                    <xdr:row>49</xdr:row>
                    <xdr:rowOff>227965</xdr:rowOff>
                  </from>
                  <to xmlns:xdr="http://schemas.openxmlformats.org/drawingml/2006/spreadsheetDrawing">
                    <xdr:col>5</xdr:col>
                    <xdr:colOff>180975</xdr:colOff>
                    <xdr:row>50</xdr:row>
                    <xdr:rowOff>227965</xdr:rowOff>
                  </to>
                </anchor>
              </controlPr>
            </control>
          </mc:Choice>
        </mc:AlternateContent>
        <mc:AlternateContent>
          <mc:Choice Requires="x14">
            <control shapeId="93208" r:id="rId27" name="チェック 24">
              <controlPr defaultSize="0" autoFill="0" autoLine="0" autoPict="0">
                <anchor moveWithCells="1">
                  <from xmlns:xdr="http://schemas.openxmlformats.org/drawingml/2006/spreadsheetDrawing">
                    <xdr:col>2</xdr:col>
                    <xdr:colOff>1075690</xdr:colOff>
                    <xdr:row>50</xdr:row>
                    <xdr:rowOff>227965</xdr:rowOff>
                  </from>
                  <to xmlns:xdr="http://schemas.openxmlformats.org/drawingml/2006/spreadsheetDrawing">
                    <xdr:col>5</xdr:col>
                    <xdr:colOff>180975</xdr:colOff>
                    <xdr:row>51</xdr:row>
                    <xdr:rowOff>227965</xdr:rowOff>
                  </to>
                </anchor>
              </controlPr>
            </control>
          </mc:Choice>
        </mc:AlternateContent>
        <mc:AlternateContent>
          <mc:Choice Requires="x14">
            <control shapeId="93209" r:id="rId28" name="チェック 25">
              <controlPr defaultSize="0" autoFill="0" autoLine="0" autoPict="0">
                <anchor moveWithCells="1">
                  <from xmlns:xdr="http://schemas.openxmlformats.org/drawingml/2006/spreadsheetDrawing">
                    <xdr:col>1</xdr:col>
                    <xdr:colOff>8890</xdr:colOff>
                    <xdr:row>51</xdr:row>
                    <xdr:rowOff>219075</xdr:rowOff>
                  </from>
                  <to xmlns:xdr="http://schemas.openxmlformats.org/drawingml/2006/spreadsheetDrawing">
                    <xdr:col>1</xdr:col>
                    <xdr:colOff>1057910</xdr:colOff>
                    <xdr:row>52</xdr:row>
                    <xdr:rowOff>227965</xdr:rowOff>
                  </to>
                </anchor>
              </controlPr>
            </control>
          </mc:Choice>
        </mc:AlternateContent>
        <mc:AlternateContent>
          <mc:Choice Requires="x14">
            <control shapeId="93210" r:id="rId29" name="チェック 26">
              <controlPr defaultSize="0" autoFill="0" autoLine="0" autoPict="0">
                <anchor moveWithCells="1">
                  <from xmlns:xdr="http://schemas.openxmlformats.org/drawingml/2006/spreadsheetDrawing">
                    <xdr:col>6</xdr:col>
                    <xdr:colOff>76200</xdr:colOff>
                    <xdr:row>49</xdr:row>
                    <xdr:rowOff>38100</xdr:rowOff>
                  </from>
                  <to xmlns:xdr="http://schemas.openxmlformats.org/drawingml/2006/spreadsheetDrawing">
                    <xdr:col>7</xdr:col>
                    <xdr:colOff>438150</xdr:colOff>
                    <xdr:row>49</xdr:row>
                    <xdr:rowOff>227965</xdr:rowOff>
                  </to>
                </anchor>
              </controlPr>
            </control>
          </mc:Choice>
        </mc:AlternateContent>
        <mc:AlternateContent>
          <mc:Choice Requires="x14">
            <control shapeId="93213" r:id="rId30" name="チェック 29">
              <controlPr defaultSize="0" autoFill="0" autoLine="0" autoPict="0">
                <anchor moveWithCells="1">
                  <from xmlns:xdr="http://schemas.openxmlformats.org/drawingml/2006/spreadsheetDrawing">
                    <xdr:col>8</xdr:col>
                    <xdr:colOff>314325</xdr:colOff>
                    <xdr:row>50</xdr:row>
                    <xdr:rowOff>123825</xdr:rowOff>
                  </from>
                  <to xmlns:xdr="http://schemas.openxmlformats.org/drawingml/2006/spreadsheetDrawing">
                    <xdr:col>9</xdr:col>
                    <xdr:colOff>2362200</xdr:colOff>
                    <xdr:row>51</xdr:row>
                    <xdr:rowOff>123825</xdr:rowOff>
                  </to>
                </anchor>
              </controlPr>
            </control>
          </mc:Choice>
        </mc:AlternateContent>
        <mc:AlternateContent>
          <mc:Choice Requires="x14">
            <control shapeId="93214" r:id="rId31" name="チェック 30">
              <controlPr defaultSize="0" autoFill="0" autoLine="0" autoPict="0">
                <anchor moveWithCells="1">
                  <from xmlns:xdr="http://schemas.openxmlformats.org/drawingml/2006/spreadsheetDrawing">
                    <xdr:col>8</xdr:col>
                    <xdr:colOff>314325</xdr:colOff>
                    <xdr:row>51</xdr:row>
                    <xdr:rowOff>76200</xdr:rowOff>
                  </from>
                  <to xmlns:xdr="http://schemas.openxmlformats.org/drawingml/2006/spreadsheetDrawing">
                    <xdr:col>9</xdr:col>
                    <xdr:colOff>1791335</xdr:colOff>
                    <xdr:row>52</xdr:row>
                    <xdr:rowOff>29210</xdr:rowOff>
                  </to>
                </anchor>
              </controlPr>
            </control>
          </mc:Choice>
        </mc:AlternateContent>
        <mc:AlternateContent>
          <mc:Choice Requires="x14">
            <control shapeId="93215" r:id="rId32" name="チェック 31">
              <controlPr defaultSize="0" autoFill="0" autoLine="0" autoPict="0">
                <anchor moveWithCells="1">
                  <from xmlns:xdr="http://schemas.openxmlformats.org/drawingml/2006/spreadsheetDrawing">
                    <xdr:col>8</xdr:col>
                    <xdr:colOff>314325</xdr:colOff>
                    <xdr:row>52</xdr:row>
                    <xdr:rowOff>29210</xdr:rowOff>
                  </from>
                  <to xmlns:xdr="http://schemas.openxmlformats.org/drawingml/2006/spreadsheetDrawing">
                    <xdr:col>9</xdr:col>
                    <xdr:colOff>418465</xdr:colOff>
                    <xdr:row>53</xdr:row>
                    <xdr:rowOff>48260</xdr:rowOff>
                  </to>
                </anchor>
              </controlPr>
            </control>
          </mc:Choice>
        </mc:AlternateContent>
        <mc:AlternateContent>
          <mc:Choice Requires="x14">
            <control shapeId="93216" r:id="rId33" name="チェック 32">
              <controlPr defaultSize="0" autoFill="0" autoLine="0" autoPict="0">
                <anchor moveWithCells="1">
                  <from xmlns:xdr="http://schemas.openxmlformats.org/drawingml/2006/spreadsheetDrawing">
                    <xdr:col>6</xdr:col>
                    <xdr:colOff>76200</xdr:colOff>
                    <xdr:row>52</xdr:row>
                    <xdr:rowOff>10160</xdr:rowOff>
                  </from>
                  <to xmlns:xdr="http://schemas.openxmlformats.org/drawingml/2006/spreadsheetDrawing">
                    <xdr:col>8</xdr:col>
                    <xdr:colOff>314325</xdr:colOff>
                    <xdr:row>53</xdr:row>
                    <xdr:rowOff>10160</xdr:rowOff>
                  </to>
                </anchor>
              </controlPr>
            </control>
          </mc:Choice>
        </mc:AlternateContent>
        <mc:AlternateContent>
          <mc:Choice Requires="x14">
            <control shapeId="93217" r:id="rId34" name="チェック 33">
              <controlPr defaultSize="0" autoFill="0" autoLine="0" autoPict="0">
                <anchor moveWithCells="1">
                  <from xmlns:xdr="http://schemas.openxmlformats.org/drawingml/2006/spreadsheetDrawing">
                    <xdr:col>1</xdr:col>
                    <xdr:colOff>1771015</xdr:colOff>
                    <xdr:row>32</xdr:row>
                    <xdr:rowOff>161290</xdr:rowOff>
                  </from>
                  <to xmlns:xdr="http://schemas.openxmlformats.org/drawingml/2006/spreadsheetDrawing">
                    <xdr:col>2</xdr:col>
                    <xdr:colOff>38735</xdr:colOff>
                    <xdr:row>34</xdr:row>
                    <xdr:rowOff>95885</xdr:rowOff>
                  </to>
                </anchor>
              </controlPr>
            </control>
          </mc:Choice>
        </mc:AlternateContent>
        <mc:AlternateContent>
          <mc:Choice Requires="x14">
            <control shapeId="93218" r:id="rId35" name="チェック 34">
              <controlPr defaultSize="0" autoFill="0" autoLine="0" autoPict="0">
                <anchor moveWithCells="1">
                  <from xmlns:xdr="http://schemas.openxmlformats.org/drawingml/2006/spreadsheetDrawing">
                    <xdr:col>0</xdr:col>
                    <xdr:colOff>104775</xdr:colOff>
                    <xdr:row>17</xdr:row>
                    <xdr:rowOff>209550</xdr:rowOff>
                  </from>
                  <to xmlns:xdr="http://schemas.openxmlformats.org/drawingml/2006/spreadsheetDrawing">
                    <xdr:col>1</xdr:col>
                    <xdr:colOff>257810</xdr:colOff>
                    <xdr:row>19</xdr:row>
                    <xdr:rowOff>66675</xdr:rowOff>
                  </to>
                </anchor>
              </controlPr>
            </control>
          </mc:Choice>
        </mc:AlternateContent>
        <mc:AlternateContent>
          <mc:Choice Requires="x14">
            <control shapeId="93220" r:id="rId36" name="チェック 36">
              <controlPr defaultSize="0" autoFill="0" autoLine="0" autoPict="0">
                <anchor moveWithCells="1">
                  <from xmlns:xdr="http://schemas.openxmlformats.org/drawingml/2006/spreadsheetDrawing">
                    <xdr:col>6</xdr:col>
                    <xdr:colOff>85725</xdr:colOff>
                    <xdr:row>50</xdr:row>
                    <xdr:rowOff>57150</xdr:rowOff>
                  </from>
                  <to xmlns:xdr="http://schemas.openxmlformats.org/drawingml/2006/spreadsheetDrawing">
                    <xdr:col>7</xdr:col>
                    <xdr:colOff>389890</xdr:colOff>
                    <xdr:row>51</xdr:row>
                    <xdr:rowOff>57150</xdr:rowOff>
                  </to>
                </anchor>
              </controlPr>
            </control>
          </mc:Choice>
        </mc:AlternateContent>
        <mc:AlternateContent>
          <mc:Choice Requires="x14">
            <control shapeId="93221" r:id="rId37" name="チェック 37">
              <controlPr defaultSize="0" autoFill="0" autoLine="0" autoPict="0">
                <anchor moveWithCells="1">
                  <from xmlns:xdr="http://schemas.openxmlformats.org/drawingml/2006/spreadsheetDrawing">
                    <xdr:col>6</xdr:col>
                    <xdr:colOff>76200</xdr:colOff>
                    <xdr:row>51</xdr:row>
                    <xdr:rowOff>67310</xdr:rowOff>
                  </from>
                  <to xmlns:xdr="http://schemas.openxmlformats.org/drawingml/2006/spreadsheetDrawing">
                    <xdr:col>7</xdr:col>
                    <xdr:colOff>295910</xdr:colOff>
                    <xdr:row>52</xdr:row>
                    <xdr:rowOff>10160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V42"/>
  <sheetViews>
    <sheetView showGridLines="0" view="pageBreakPreview" topLeftCell="A4" zoomScale="80" zoomScaleNormal="70" zoomScaleSheetLayoutView="80" workbookViewId="0">
      <selection activeCell="Y16" sqref="Y16"/>
    </sheetView>
  </sheetViews>
  <sheetFormatPr defaultColWidth="5.625" defaultRowHeight="14.4"/>
  <cols>
    <col min="1" max="1" width="5" style="298" customWidth="1"/>
    <col min="2" max="2" width="5.625" style="298"/>
    <col min="3" max="3" width="12.875" style="298" customWidth="1"/>
    <col min="4" max="4" width="5.625" style="298"/>
    <col min="5" max="5" width="18" style="298" customWidth="1"/>
    <col min="6" max="20" width="5.625" style="298"/>
    <col min="21" max="21" width="8.625" style="298" customWidth="1"/>
    <col min="22" max="22" width="3.875" style="298" customWidth="1"/>
    <col min="23" max="23" width="2.625" style="298" customWidth="1"/>
    <col min="24" max="16384" width="5.625" style="298"/>
  </cols>
  <sheetData>
    <row r="1" spans="1:22" ht="16.2">
      <c r="A1" s="299" t="s">
        <v>312</v>
      </c>
      <c r="B1" s="194"/>
      <c r="C1" s="194"/>
      <c r="D1" s="194"/>
      <c r="E1" s="194"/>
      <c r="F1" s="194"/>
      <c r="G1" s="194"/>
      <c r="H1" s="194"/>
      <c r="I1" s="194"/>
      <c r="J1" s="194"/>
    </row>
    <row r="2" spans="1:22" ht="24.95" customHeight="1">
      <c r="A2" s="194"/>
      <c r="B2" s="309" t="s">
        <v>343</v>
      </c>
      <c r="C2" s="309"/>
      <c r="D2" s="309"/>
      <c r="E2" s="309"/>
      <c r="F2" s="309"/>
      <c r="G2" s="309"/>
      <c r="H2" s="309"/>
      <c r="I2" s="309"/>
      <c r="J2" s="309"/>
      <c r="K2" s="309"/>
      <c r="L2" s="309"/>
      <c r="M2" s="309"/>
      <c r="N2" s="309"/>
      <c r="O2" s="309"/>
      <c r="P2" s="309"/>
      <c r="Q2" s="309"/>
      <c r="R2" s="309"/>
      <c r="S2" s="309"/>
      <c r="T2" s="309"/>
      <c r="U2" s="309"/>
    </row>
    <row r="3" spans="1:22" ht="24.95" customHeight="1">
      <c r="A3" s="194"/>
      <c r="B3" s="309"/>
      <c r="C3" s="309"/>
      <c r="D3" s="309"/>
      <c r="E3" s="309"/>
      <c r="F3" s="309"/>
      <c r="G3" s="309"/>
      <c r="H3" s="309"/>
      <c r="I3" s="309"/>
      <c r="J3" s="309"/>
      <c r="K3" s="309"/>
      <c r="L3" s="309"/>
      <c r="M3" s="309"/>
      <c r="N3" s="309"/>
      <c r="O3" s="309"/>
      <c r="P3" s="309"/>
      <c r="Q3" s="309"/>
      <c r="R3" s="309"/>
      <c r="S3" s="309"/>
      <c r="T3" s="309"/>
      <c r="U3" s="309"/>
    </row>
    <row r="4" spans="1:22" s="157" customFormat="1" ht="9.75" customHeight="1">
      <c r="A4" s="118"/>
      <c r="B4" s="303"/>
      <c r="C4" s="303"/>
      <c r="D4" s="303"/>
      <c r="E4" s="303"/>
      <c r="F4" s="303"/>
      <c r="G4" s="303"/>
      <c r="H4" s="303"/>
      <c r="I4" s="303"/>
      <c r="J4" s="303"/>
    </row>
    <row r="5" spans="1:22" s="17" customFormat="1" ht="19.2">
      <c r="A5" s="4"/>
      <c r="B5" s="304"/>
      <c r="C5" s="304"/>
      <c r="D5" s="304"/>
      <c r="E5" s="304"/>
      <c r="F5" s="304"/>
      <c r="G5" s="304"/>
      <c r="H5" s="4"/>
      <c r="I5" s="4"/>
      <c r="J5" s="4"/>
      <c r="P5" s="35" t="s">
        <v>80</v>
      </c>
      <c r="Q5" s="35"/>
      <c r="R5" s="35"/>
      <c r="S5" s="362"/>
      <c r="T5" s="362"/>
      <c r="U5" s="362"/>
      <c r="V5" s="362"/>
    </row>
    <row r="6" spans="1:22" s="17" customFormat="1" ht="19.2">
      <c r="A6" s="4"/>
      <c r="B6" s="304"/>
      <c r="C6" s="304"/>
      <c r="D6" s="304"/>
      <c r="E6" s="304"/>
      <c r="F6" s="304"/>
      <c r="G6" s="304"/>
      <c r="H6" s="4"/>
      <c r="I6" s="4"/>
      <c r="J6" s="4"/>
      <c r="P6" s="35"/>
      <c r="Q6" s="35"/>
      <c r="R6" s="35"/>
      <c r="S6" s="363"/>
      <c r="T6" s="363"/>
      <c r="U6" s="363"/>
      <c r="V6" s="363"/>
    </row>
    <row r="7" spans="1:22" s="157" customFormat="1" ht="15.15">
      <c r="A7" s="118"/>
      <c r="B7" s="118"/>
      <c r="C7" s="420" t="s">
        <v>136</v>
      </c>
      <c r="D7" s="118"/>
      <c r="E7" s="118"/>
      <c r="F7" s="118"/>
      <c r="G7" s="118"/>
      <c r="H7" s="118"/>
      <c r="I7" s="118"/>
      <c r="J7" s="118"/>
    </row>
    <row r="8" spans="1:22" s="157" customFormat="1" ht="24.95" customHeight="1">
      <c r="A8" s="118"/>
      <c r="B8" s="118"/>
      <c r="C8" s="484" t="s">
        <v>85</v>
      </c>
      <c r="D8" s="319"/>
      <c r="E8" s="327"/>
      <c r="F8" s="327"/>
      <c r="G8" s="327"/>
      <c r="H8" s="327"/>
      <c r="I8" s="327"/>
      <c r="J8" s="327"/>
      <c r="K8" s="344"/>
    </row>
    <row r="9" spans="1:22" s="157" customFormat="1" ht="24.95" customHeight="1">
      <c r="A9" s="118"/>
      <c r="B9" s="118"/>
      <c r="C9" s="485" t="s">
        <v>140</v>
      </c>
      <c r="D9" s="320"/>
      <c r="E9" s="328"/>
      <c r="F9" s="328"/>
      <c r="G9" s="328"/>
      <c r="H9" s="328"/>
      <c r="I9" s="328"/>
      <c r="J9" s="328"/>
      <c r="K9" s="345"/>
    </row>
    <row r="10" spans="1:22" s="157" customFormat="1" ht="24.95" customHeight="1">
      <c r="A10" s="118"/>
      <c r="B10" s="118"/>
      <c r="C10" s="486" t="s">
        <v>193</v>
      </c>
      <c r="D10" s="321"/>
      <c r="E10" s="329"/>
      <c r="F10" s="335" t="s">
        <v>194</v>
      </c>
      <c r="G10" s="335"/>
      <c r="H10" s="335"/>
      <c r="I10" s="335"/>
      <c r="J10" s="335"/>
      <c r="K10" s="346"/>
    </row>
    <row r="11" spans="1:22" s="157" customFormat="1" ht="24.95" customHeight="1">
      <c r="A11" s="118"/>
      <c r="B11" s="118"/>
      <c r="C11" s="487" t="s">
        <v>196</v>
      </c>
      <c r="D11" s="322"/>
      <c r="E11" s="330"/>
      <c r="F11" s="336" t="s">
        <v>194</v>
      </c>
      <c r="G11" s="336"/>
      <c r="H11" s="336"/>
      <c r="I11" s="336"/>
      <c r="J11" s="336"/>
      <c r="K11" s="347"/>
    </row>
    <row r="12" spans="1:22" ht="9.9499999999999993" customHeight="1">
      <c r="A12" s="194"/>
      <c r="B12" s="194"/>
      <c r="C12" s="194"/>
      <c r="D12" s="194"/>
      <c r="E12" s="194"/>
      <c r="F12" s="194"/>
      <c r="G12" s="194"/>
      <c r="H12" s="194"/>
      <c r="I12" s="194"/>
      <c r="J12" s="194"/>
    </row>
    <row r="13" spans="1:22" ht="20.100000000000001" customHeight="1">
      <c r="A13" s="194"/>
      <c r="B13" s="305" t="s">
        <v>198</v>
      </c>
      <c r="C13" s="305"/>
      <c r="D13" s="305"/>
      <c r="E13" s="331">
        <f>$C$17+$E$17-$G$17</f>
        <v>0</v>
      </c>
      <c r="F13" s="337"/>
      <c r="G13" s="337"/>
      <c r="H13" s="337"/>
      <c r="I13" s="337"/>
      <c r="J13" s="343" t="s">
        <v>55</v>
      </c>
      <c r="K13" s="348"/>
      <c r="M13" s="353"/>
      <c r="N13" s="353"/>
      <c r="O13" s="353"/>
      <c r="P13" s="353"/>
      <c r="Q13" s="353"/>
      <c r="R13" s="353"/>
      <c r="T13" s="17"/>
      <c r="U13" s="17"/>
    </row>
    <row r="14" spans="1:22" ht="20.100000000000001" customHeight="1">
      <c r="A14" s="194"/>
      <c r="B14" s="305"/>
      <c r="C14" s="305"/>
      <c r="D14" s="305"/>
      <c r="E14" s="332"/>
      <c r="F14" s="332"/>
      <c r="G14" s="332"/>
      <c r="H14" s="332"/>
      <c r="I14" s="332"/>
      <c r="J14" s="343"/>
      <c r="K14" s="348"/>
      <c r="M14" s="353"/>
      <c r="N14" s="353"/>
      <c r="O14" s="353"/>
      <c r="P14" s="353"/>
      <c r="Q14" s="353"/>
      <c r="R14" s="353"/>
      <c r="T14" s="17"/>
      <c r="U14" s="17"/>
    </row>
    <row r="15" spans="1:22" ht="9.9499999999999993" customHeight="1">
      <c r="A15" s="194"/>
      <c r="B15" s="194"/>
      <c r="C15" s="194"/>
      <c r="D15" s="194"/>
      <c r="E15" s="194"/>
      <c r="F15" s="194"/>
      <c r="G15" s="194"/>
      <c r="H15" s="194"/>
      <c r="I15" s="194"/>
      <c r="J15" s="194"/>
    </row>
    <row r="16" spans="1:22" ht="39.950000000000003" customHeight="1">
      <c r="A16" s="194"/>
      <c r="B16" s="194"/>
      <c r="C16" s="315" t="s">
        <v>199</v>
      </c>
      <c r="D16" s="323"/>
      <c r="E16" s="488" t="s">
        <v>201</v>
      </c>
      <c r="F16" s="489"/>
      <c r="G16" s="333" t="s">
        <v>202</v>
      </c>
      <c r="H16" s="338"/>
      <c r="I16" s="302"/>
      <c r="J16" s="302"/>
    </row>
    <row r="17" spans="1:21" ht="24.95" customHeight="1">
      <c r="A17" s="194"/>
      <c r="B17" s="194"/>
      <c r="C17" s="316">
        <f>$P$30</f>
        <v>0</v>
      </c>
      <c r="D17" s="324"/>
      <c r="E17" s="334">
        <f>$S$30</f>
        <v>0</v>
      </c>
      <c r="F17" s="339"/>
      <c r="G17" s="340"/>
      <c r="H17" s="341"/>
      <c r="I17" s="342"/>
      <c r="J17" s="342"/>
    </row>
    <row r="18" spans="1:21" ht="9.9499999999999993" customHeight="1">
      <c r="A18" s="194"/>
      <c r="B18" s="194"/>
      <c r="C18" s="194"/>
      <c r="D18" s="194"/>
      <c r="E18" s="194"/>
      <c r="F18" s="194"/>
      <c r="G18" s="194"/>
      <c r="H18" s="194"/>
      <c r="I18" s="194"/>
      <c r="J18" s="194"/>
    </row>
    <row r="19" spans="1:21" s="18" customFormat="1" ht="24.95" customHeight="1">
      <c r="A19" s="302"/>
      <c r="B19" s="480" t="s">
        <v>203</v>
      </c>
      <c r="C19" s="480" t="s">
        <v>204</v>
      </c>
      <c r="D19" s="480"/>
      <c r="E19" s="480"/>
      <c r="F19" s="480"/>
      <c r="G19" s="480"/>
      <c r="H19" s="480"/>
      <c r="I19" s="480"/>
      <c r="J19" s="480"/>
      <c r="K19" s="356" t="s">
        <v>2</v>
      </c>
      <c r="L19" s="356"/>
      <c r="M19" s="356" t="s">
        <v>205</v>
      </c>
      <c r="N19" s="356"/>
      <c r="O19" s="356"/>
      <c r="P19" s="356" t="s">
        <v>207</v>
      </c>
      <c r="Q19" s="356"/>
      <c r="R19" s="356"/>
      <c r="S19" s="364" t="s">
        <v>208</v>
      </c>
      <c r="T19" s="364"/>
      <c r="U19" s="364"/>
    </row>
    <row r="20" spans="1:21" ht="24.95" customHeight="1">
      <c r="A20" s="194"/>
      <c r="B20" s="481">
        <v>1</v>
      </c>
      <c r="C20" s="317"/>
      <c r="D20" s="317"/>
      <c r="E20" s="317"/>
      <c r="F20" s="317"/>
      <c r="G20" s="317"/>
      <c r="H20" s="317"/>
      <c r="I20" s="317"/>
      <c r="J20" s="317"/>
      <c r="K20" s="350"/>
      <c r="L20" s="490"/>
      <c r="M20" s="491"/>
      <c r="N20" s="491"/>
      <c r="O20" s="491"/>
      <c r="P20" s="492">
        <f t="shared" ref="P20:P29" si="0">K20*M20</f>
        <v>0</v>
      </c>
      <c r="Q20" s="492"/>
      <c r="R20" s="492"/>
      <c r="S20" s="491"/>
      <c r="T20" s="491"/>
      <c r="U20" s="491"/>
    </row>
    <row r="21" spans="1:21" ht="24.95" customHeight="1">
      <c r="A21" s="194"/>
      <c r="B21" s="481">
        <v>2</v>
      </c>
      <c r="C21" s="317"/>
      <c r="D21" s="317"/>
      <c r="E21" s="317"/>
      <c r="F21" s="317"/>
      <c r="G21" s="317"/>
      <c r="H21" s="317"/>
      <c r="I21" s="317"/>
      <c r="J21" s="317"/>
      <c r="K21" s="350"/>
      <c r="L21" s="490"/>
      <c r="M21" s="491"/>
      <c r="N21" s="491"/>
      <c r="O21" s="491"/>
      <c r="P21" s="492">
        <f t="shared" si="0"/>
        <v>0</v>
      </c>
      <c r="Q21" s="492"/>
      <c r="R21" s="492"/>
      <c r="S21" s="491"/>
      <c r="T21" s="491"/>
      <c r="U21" s="491"/>
    </row>
    <row r="22" spans="1:21" ht="24.95" customHeight="1">
      <c r="A22" s="194"/>
      <c r="B22" s="481">
        <v>3</v>
      </c>
      <c r="C22" s="317"/>
      <c r="D22" s="317"/>
      <c r="E22" s="317"/>
      <c r="F22" s="317"/>
      <c r="G22" s="317"/>
      <c r="H22" s="317"/>
      <c r="I22" s="317"/>
      <c r="J22" s="317"/>
      <c r="K22" s="350"/>
      <c r="L22" s="490"/>
      <c r="M22" s="491"/>
      <c r="N22" s="491"/>
      <c r="O22" s="491"/>
      <c r="P22" s="492">
        <f t="shared" si="0"/>
        <v>0</v>
      </c>
      <c r="Q22" s="492"/>
      <c r="R22" s="492"/>
      <c r="S22" s="491"/>
      <c r="T22" s="491"/>
      <c r="U22" s="491"/>
    </row>
    <row r="23" spans="1:21" ht="24.95" customHeight="1">
      <c r="A23" s="194"/>
      <c r="B23" s="481">
        <v>4</v>
      </c>
      <c r="C23" s="317"/>
      <c r="D23" s="317"/>
      <c r="E23" s="317"/>
      <c r="F23" s="317"/>
      <c r="G23" s="317"/>
      <c r="H23" s="317"/>
      <c r="I23" s="317"/>
      <c r="J23" s="317"/>
      <c r="K23" s="350"/>
      <c r="L23" s="490"/>
      <c r="M23" s="491"/>
      <c r="N23" s="491"/>
      <c r="O23" s="491"/>
      <c r="P23" s="492">
        <f t="shared" si="0"/>
        <v>0</v>
      </c>
      <c r="Q23" s="492"/>
      <c r="R23" s="492"/>
      <c r="S23" s="491"/>
      <c r="T23" s="491"/>
      <c r="U23" s="491"/>
    </row>
    <row r="24" spans="1:21" ht="24.95" customHeight="1">
      <c r="A24" s="194"/>
      <c r="B24" s="481">
        <v>5</v>
      </c>
      <c r="C24" s="317"/>
      <c r="D24" s="317"/>
      <c r="E24" s="317"/>
      <c r="F24" s="317"/>
      <c r="G24" s="317"/>
      <c r="H24" s="317"/>
      <c r="I24" s="317"/>
      <c r="J24" s="317"/>
      <c r="K24" s="350"/>
      <c r="L24" s="490"/>
      <c r="M24" s="491"/>
      <c r="N24" s="491"/>
      <c r="O24" s="491"/>
      <c r="P24" s="492">
        <f t="shared" si="0"/>
        <v>0</v>
      </c>
      <c r="Q24" s="492"/>
      <c r="R24" s="492"/>
      <c r="S24" s="491"/>
      <c r="T24" s="491"/>
      <c r="U24" s="491"/>
    </row>
    <row r="25" spans="1:21" ht="24.95" customHeight="1">
      <c r="A25" s="194"/>
      <c r="B25" s="481">
        <v>6</v>
      </c>
      <c r="C25" s="317"/>
      <c r="D25" s="317"/>
      <c r="E25" s="317"/>
      <c r="F25" s="317"/>
      <c r="G25" s="317"/>
      <c r="H25" s="317"/>
      <c r="I25" s="317"/>
      <c r="J25" s="317"/>
      <c r="K25" s="350"/>
      <c r="L25" s="490"/>
      <c r="M25" s="491"/>
      <c r="N25" s="491"/>
      <c r="O25" s="491"/>
      <c r="P25" s="492">
        <f t="shared" si="0"/>
        <v>0</v>
      </c>
      <c r="Q25" s="492"/>
      <c r="R25" s="492"/>
      <c r="S25" s="491"/>
      <c r="T25" s="491"/>
      <c r="U25" s="491"/>
    </row>
    <row r="26" spans="1:21" ht="24.95" customHeight="1">
      <c r="A26" s="194"/>
      <c r="B26" s="481">
        <v>7</v>
      </c>
      <c r="C26" s="317"/>
      <c r="D26" s="317"/>
      <c r="E26" s="317"/>
      <c r="F26" s="317"/>
      <c r="G26" s="317"/>
      <c r="H26" s="317"/>
      <c r="I26" s="317"/>
      <c r="J26" s="317"/>
      <c r="K26" s="350"/>
      <c r="L26" s="490"/>
      <c r="M26" s="491"/>
      <c r="N26" s="491"/>
      <c r="O26" s="491"/>
      <c r="P26" s="492">
        <f t="shared" si="0"/>
        <v>0</v>
      </c>
      <c r="Q26" s="492"/>
      <c r="R26" s="492"/>
      <c r="S26" s="491"/>
      <c r="T26" s="491"/>
      <c r="U26" s="491"/>
    </row>
    <row r="27" spans="1:21" ht="24.95" customHeight="1">
      <c r="A27" s="194"/>
      <c r="B27" s="481">
        <v>8</v>
      </c>
      <c r="C27" s="317"/>
      <c r="D27" s="317"/>
      <c r="E27" s="317"/>
      <c r="F27" s="317"/>
      <c r="G27" s="317"/>
      <c r="H27" s="317"/>
      <c r="I27" s="317"/>
      <c r="J27" s="317"/>
      <c r="K27" s="350"/>
      <c r="L27" s="490"/>
      <c r="M27" s="491"/>
      <c r="N27" s="491"/>
      <c r="O27" s="491"/>
      <c r="P27" s="492">
        <f t="shared" si="0"/>
        <v>0</v>
      </c>
      <c r="Q27" s="492"/>
      <c r="R27" s="492"/>
      <c r="S27" s="491"/>
      <c r="T27" s="491"/>
      <c r="U27" s="491"/>
    </row>
    <row r="28" spans="1:21" ht="24.95" customHeight="1">
      <c r="A28" s="194"/>
      <c r="B28" s="481">
        <v>9</v>
      </c>
      <c r="C28" s="317"/>
      <c r="D28" s="317"/>
      <c r="E28" s="317"/>
      <c r="F28" s="317"/>
      <c r="G28" s="317"/>
      <c r="H28" s="317"/>
      <c r="I28" s="317"/>
      <c r="J28" s="317"/>
      <c r="K28" s="350"/>
      <c r="L28" s="490"/>
      <c r="M28" s="491"/>
      <c r="N28" s="491"/>
      <c r="O28" s="491"/>
      <c r="P28" s="492">
        <f t="shared" si="0"/>
        <v>0</v>
      </c>
      <c r="Q28" s="492"/>
      <c r="R28" s="492"/>
      <c r="S28" s="491"/>
      <c r="T28" s="491"/>
      <c r="U28" s="491"/>
    </row>
    <row r="29" spans="1:21" ht="24.95" customHeight="1">
      <c r="A29" s="194"/>
      <c r="B29" s="481">
        <v>10</v>
      </c>
      <c r="C29" s="317"/>
      <c r="D29" s="317"/>
      <c r="E29" s="317"/>
      <c r="F29" s="317"/>
      <c r="G29" s="317"/>
      <c r="H29" s="317"/>
      <c r="I29" s="317"/>
      <c r="J29" s="317"/>
      <c r="K29" s="350"/>
      <c r="L29" s="490"/>
      <c r="M29" s="491"/>
      <c r="N29" s="491"/>
      <c r="O29" s="491"/>
      <c r="P29" s="492">
        <f t="shared" si="0"/>
        <v>0</v>
      </c>
      <c r="Q29" s="492"/>
      <c r="R29" s="492"/>
      <c r="S29" s="491"/>
      <c r="T29" s="491"/>
      <c r="U29" s="491"/>
    </row>
    <row r="30" spans="1:21" ht="24.95" customHeight="1">
      <c r="A30" s="194"/>
      <c r="B30" s="194"/>
      <c r="C30" s="194"/>
      <c r="D30" s="194"/>
      <c r="E30" s="194"/>
      <c r="F30" s="194"/>
      <c r="G30" s="194"/>
      <c r="H30" s="194"/>
      <c r="I30" s="194"/>
      <c r="J30" s="194"/>
      <c r="M30" s="356" t="s">
        <v>209</v>
      </c>
      <c r="N30" s="356"/>
      <c r="O30" s="356"/>
      <c r="P30" s="493">
        <f>SUM(P20:R29)</f>
        <v>0</v>
      </c>
      <c r="Q30" s="494"/>
      <c r="R30" s="495"/>
      <c r="S30" s="493">
        <f>SUM(S20:U29)</f>
        <v>0</v>
      </c>
      <c r="T30" s="494"/>
      <c r="U30" s="495"/>
    </row>
    <row r="31" spans="1:21" ht="49.5" customHeight="1">
      <c r="A31" s="194"/>
      <c r="B31" s="194"/>
      <c r="C31" s="194"/>
      <c r="D31" s="194"/>
      <c r="E31" s="194"/>
      <c r="F31" s="194"/>
      <c r="G31" s="194"/>
      <c r="H31" s="194"/>
      <c r="I31" s="194"/>
      <c r="J31" s="194"/>
    </row>
    <row r="32" spans="1:21" ht="20.100000000000001" customHeight="1">
      <c r="A32" s="194"/>
      <c r="B32" s="482" t="s">
        <v>5</v>
      </c>
      <c r="C32" s="480"/>
      <c r="D32" s="325"/>
      <c r="E32" s="325"/>
      <c r="F32" s="325"/>
      <c r="G32" s="325"/>
      <c r="H32" s="325"/>
      <c r="I32" s="325"/>
      <c r="J32" s="325"/>
      <c r="K32" s="351"/>
      <c r="L32" s="351"/>
      <c r="M32" s="351"/>
      <c r="N32" s="351"/>
      <c r="O32" s="351"/>
      <c r="P32" s="351"/>
      <c r="Q32" s="351"/>
      <c r="R32" s="351"/>
      <c r="S32" s="351"/>
      <c r="T32" s="351"/>
      <c r="U32" s="351"/>
    </row>
    <row r="33" spans="1:21" ht="20.100000000000001" customHeight="1">
      <c r="A33" s="194"/>
      <c r="B33" s="480"/>
      <c r="C33" s="480"/>
      <c r="D33" s="325"/>
      <c r="E33" s="325"/>
      <c r="F33" s="325"/>
      <c r="G33" s="325"/>
      <c r="H33" s="325"/>
      <c r="I33" s="325"/>
      <c r="J33" s="325"/>
      <c r="K33" s="351"/>
      <c r="L33" s="351"/>
      <c r="M33" s="351"/>
      <c r="N33" s="351"/>
      <c r="O33" s="351"/>
      <c r="P33" s="351"/>
      <c r="Q33" s="351"/>
      <c r="R33" s="351"/>
      <c r="S33" s="351"/>
      <c r="T33" s="351"/>
      <c r="U33" s="351"/>
    </row>
    <row r="34" spans="1:21" ht="20.100000000000001" customHeight="1">
      <c r="A34" s="194"/>
      <c r="B34" s="480"/>
      <c r="C34" s="480"/>
      <c r="D34" s="325"/>
      <c r="E34" s="325"/>
      <c r="F34" s="325"/>
      <c r="G34" s="325"/>
      <c r="H34" s="325"/>
      <c r="I34" s="325"/>
      <c r="J34" s="325"/>
      <c r="K34" s="351"/>
      <c r="L34" s="351"/>
      <c r="M34" s="351"/>
      <c r="N34" s="351"/>
      <c r="O34" s="351"/>
      <c r="P34" s="351"/>
      <c r="Q34" s="351"/>
      <c r="R34" s="351"/>
      <c r="S34" s="351"/>
      <c r="T34" s="351"/>
      <c r="U34" s="351"/>
    </row>
    <row r="35" spans="1:21" ht="105" customHeight="1">
      <c r="A35" s="194"/>
      <c r="B35" s="480"/>
      <c r="C35" s="480"/>
      <c r="D35" s="325"/>
      <c r="E35" s="325"/>
      <c r="F35" s="325"/>
      <c r="G35" s="325"/>
      <c r="H35" s="325"/>
      <c r="I35" s="325"/>
      <c r="J35" s="325"/>
      <c r="K35" s="351"/>
      <c r="L35" s="351"/>
      <c r="M35" s="351"/>
      <c r="N35" s="351"/>
      <c r="O35" s="351"/>
      <c r="P35" s="351"/>
      <c r="Q35" s="351"/>
      <c r="R35" s="351"/>
      <c r="S35" s="351"/>
      <c r="T35" s="351"/>
      <c r="U35" s="351"/>
    </row>
    <row r="36" spans="1:21" ht="20.100000000000001" customHeight="1">
      <c r="A36" s="194"/>
      <c r="B36" s="483"/>
      <c r="C36" s="141"/>
      <c r="D36" s="326"/>
      <c r="E36" s="326"/>
      <c r="F36" s="326"/>
      <c r="G36" s="326"/>
      <c r="H36" s="326"/>
      <c r="I36" s="326"/>
      <c r="J36" s="326"/>
      <c r="K36" s="326"/>
      <c r="L36" s="326"/>
      <c r="M36" s="326"/>
      <c r="N36" s="326"/>
      <c r="O36" s="326"/>
      <c r="P36" s="326"/>
    </row>
    <row r="37" spans="1:21" ht="20.100000000000001" customHeight="1">
      <c r="A37" s="194"/>
      <c r="B37" s="194"/>
      <c r="C37" s="194"/>
      <c r="D37" s="194"/>
      <c r="E37" s="194"/>
      <c r="F37" s="194"/>
      <c r="G37" s="194"/>
      <c r="H37" s="194"/>
      <c r="I37" s="194"/>
      <c r="J37" s="194"/>
    </row>
    <row r="38" spans="1:21" ht="20.100000000000001" customHeight="1">
      <c r="A38" s="194"/>
      <c r="B38" s="194"/>
      <c r="C38" s="194"/>
      <c r="D38" s="194"/>
      <c r="E38" s="194"/>
      <c r="F38" s="194"/>
      <c r="G38" s="194"/>
      <c r="H38" s="194"/>
      <c r="I38" s="194"/>
      <c r="J38" s="194"/>
    </row>
    <row r="39" spans="1:21" ht="20.100000000000001" customHeight="1">
      <c r="A39" s="194"/>
      <c r="B39" s="194"/>
      <c r="C39" s="194"/>
      <c r="D39" s="194"/>
      <c r="E39" s="194"/>
      <c r="F39" s="194"/>
      <c r="G39" s="194"/>
      <c r="H39" s="194"/>
      <c r="I39" s="194"/>
      <c r="J39" s="194"/>
    </row>
    <row r="40" spans="1:21" ht="20.100000000000001" customHeight="1">
      <c r="A40" s="194"/>
      <c r="B40" s="194"/>
      <c r="C40" s="194"/>
      <c r="D40" s="194"/>
      <c r="E40" s="194"/>
      <c r="F40" s="194"/>
      <c r="G40" s="194"/>
      <c r="H40" s="194"/>
      <c r="I40" s="194"/>
      <c r="J40" s="194"/>
    </row>
    <row r="41" spans="1:21" ht="20.100000000000001" customHeight="1">
      <c r="A41" s="194"/>
      <c r="B41" s="194"/>
      <c r="C41" s="194"/>
      <c r="D41" s="194"/>
      <c r="E41" s="194"/>
      <c r="F41" s="194"/>
      <c r="G41" s="194"/>
      <c r="H41" s="194"/>
      <c r="I41" s="194"/>
      <c r="J41" s="194"/>
    </row>
    <row r="42" spans="1:21" ht="20.100000000000001" customHeight="1">
      <c r="A42" s="194"/>
      <c r="B42" s="194"/>
      <c r="C42" s="194"/>
      <c r="D42" s="194"/>
      <c r="E42" s="194"/>
      <c r="F42" s="194"/>
      <c r="G42" s="194"/>
      <c r="H42" s="194"/>
      <c r="I42" s="194"/>
      <c r="J42" s="194"/>
    </row>
    <row r="43" spans="1:21" ht="20.100000000000001" customHeight="1"/>
    <row r="44" spans="1:21" ht="20.100000000000001" customHeight="1"/>
    <row r="45" spans="1:21" ht="20.100000000000001" customHeight="1"/>
    <row r="46" spans="1:21" ht="20.100000000000001" customHeight="1"/>
    <row r="47" spans="1:21" ht="20.100000000000001" customHeight="1"/>
    <row r="48" spans="1:21" ht="20.100000000000001" customHeight="1"/>
    <row r="49" ht="20.100000000000001" customHeight="1"/>
    <row r="50" ht="20.100000000000001" customHeight="1"/>
    <row r="51" ht="20.100000000000001" customHeight="1"/>
  </sheetData>
  <mergeCells count="70">
    <mergeCell ref="P5:R5"/>
    <mergeCell ref="S5:V5"/>
    <mergeCell ref="D8:K8"/>
    <mergeCell ref="D9:K9"/>
    <mergeCell ref="D10:E10"/>
    <mergeCell ref="F10:K10"/>
    <mergeCell ref="D11:E11"/>
    <mergeCell ref="F11:K11"/>
    <mergeCell ref="M13:R13"/>
    <mergeCell ref="M14:R14"/>
    <mergeCell ref="C16:D16"/>
    <mergeCell ref="E16:F16"/>
    <mergeCell ref="G16:H16"/>
    <mergeCell ref="C17:D17"/>
    <mergeCell ref="E17:F17"/>
    <mergeCell ref="G17:H17"/>
    <mergeCell ref="C19:J19"/>
    <mergeCell ref="K19:L19"/>
    <mergeCell ref="M19:O19"/>
    <mergeCell ref="P19:R19"/>
    <mergeCell ref="S19:U19"/>
    <mergeCell ref="C20:J20"/>
    <mergeCell ref="M20:O20"/>
    <mergeCell ref="P20:R20"/>
    <mergeCell ref="S20:U20"/>
    <mergeCell ref="C21:J21"/>
    <mergeCell ref="M21:O21"/>
    <mergeCell ref="P21:R21"/>
    <mergeCell ref="S21:U21"/>
    <mergeCell ref="C22:J22"/>
    <mergeCell ref="M22:O22"/>
    <mergeCell ref="P22:R22"/>
    <mergeCell ref="S22:U22"/>
    <mergeCell ref="C23:J23"/>
    <mergeCell ref="M23:O23"/>
    <mergeCell ref="P23:R23"/>
    <mergeCell ref="S23:U23"/>
    <mergeCell ref="C24:J24"/>
    <mergeCell ref="M24:O24"/>
    <mergeCell ref="P24:R24"/>
    <mergeCell ref="S24:U24"/>
    <mergeCell ref="C25:J25"/>
    <mergeCell ref="M25:O25"/>
    <mergeCell ref="P25:R25"/>
    <mergeCell ref="S25:U25"/>
    <mergeCell ref="C26:J26"/>
    <mergeCell ref="M26:O26"/>
    <mergeCell ref="P26:R26"/>
    <mergeCell ref="S26:U26"/>
    <mergeCell ref="C27:J27"/>
    <mergeCell ref="M27:O27"/>
    <mergeCell ref="P27:R27"/>
    <mergeCell ref="S27:U27"/>
    <mergeCell ref="C28:J28"/>
    <mergeCell ref="M28:O28"/>
    <mergeCell ref="P28:R28"/>
    <mergeCell ref="S28:U28"/>
    <mergeCell ref="C29:J29"/>
    <mergeCell ref="M29:O29"/>
    <mergeCell ref="P29:R29"/>
    <mergeCell ref="S29:U29"/>
    <mergeCell ref="M30:O30"/>
    <mergeCell ref="P30:R30"/>
    <mergeCell ref="S30:U30"/>
    <mergeCell ref="B2:U3"/>
    <mergeCell ref="B13:D14"/>
    <mergeCell ref="E13:I14"/>
    <mergeCell ref="J13:K14"/>
    <mergeCell ref="B32:C35"/>
    <mergeCell ref="D32:U35"/>
  </mergeCells>
  <phoneticPr fontId="3"/>
  <dataValidations count="4">
    <dataValidation type="list" allowBlank="1" showDropDown="0" showInputMessage="1" showErrorMessage="1" sqref="L20:L29">
      <formula1>"式,台"</formula1>
    </dataValidation>
    <dataValidation type="whole" allowBlank="1" showDropDown="0" showInputMessage="1" showErrorMessage="1" sqref="K20:K29">
      <formula1>1</formula1>
      <formula2>100</formula2>
    </dataValidation>
    <dataValidation imeMode="halfAlpha" allowBlank="1" showDropDown="0" showInputMessage="1" showErrorMessage="1" sqref="M20:R29"/>
    <dataValidation type="whole" allowBlank="1" showDropDown="0" showInputMessage="1" showErrorMessage="1" sqref="D10:D11">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69" fitToWidth="1" fitToHeight="1" orientation="portrait" usePrinterDefaults="1"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rgb="FFC00000"/>
    <pageSetUpPr fitToPage="1"/>
  </sheetPr>
  <dimension ref="A1:AH54"/>
  <sheetViews>
    <sheetView showGridLines="0" showZeros="0" view="pageBreakPreview" zoomScale="55" zoomScaleNormal="55" zoomScaleSheetLayoutView="55" workbookViewId="0">
      <selection activeCell="H24" sqref="H24"/>
    </sheetView>
  </sheetViews>
  <sheetFormatPr defaultColWidth="8" defaultRowHeight="14.4"/>
  <cols>
    <col min="1" max="1" width="15.625" style="55" customWidth="1"/>
    <col min="2" max="2" width="13.125" style="55" customWidth="1"/>
    <col min="3" max="3" width="28" style="55" bestFit="1" customWidth="1"/>
    <col min="4" max="4" width="25.375" style="55" customWidth="1"/>
    <col min="5" max="5" width="32.875" style="55" customWidth="1"/>
    <col min="6" max="6" width="34.5" style="55" hidden="1" customWidth="1"/>
    <col min="7" max="11" width="34.5" style="55" customWidth="1"/>
    <col min="12" max="12" width="25.625" style="56" customWidth="1"/>
    <col min="13" max="13" width="28" style="56" customWidth="1"/>
    <col min="14" max="14" width="17.625" style="56" bestFit="1" customWidth="1"/>
    <col min="15" max="15" width="12" style="56" bestFit="1" customWidth="1"/>
    <col min="16" max="16" width="23.875" style="56" customWidth="1"/>
    <col min="17" max="17" width="32.375" style="56" customWidth="1"/>
    <col min="18" max="18" width="26.625" style="56" bestFit="1" customWidth="1"/>
    <col min="19" max="19" width="17.625" style="56" bestFit="1" customWidth="1"/>
    <col min="20" max="21" width="25.625" style="55" customWidth="1"/>
    <col min="22" max="22" width="26.125" style="55" customWidth="1"/>
    <col min="23" max="23" width="27.5" style="55" customWidth="1"/>
    <col min="24" max="24" width="4.875" style="55" customWidth="1"/>
    <col min="25" max="25" width="8" style="55"/>
    <col min="26" max="28" width="8" style="55" hidden="1" customWidth="1"/>
    <col min="29" max="31" width="8" style="55"/>
    <col min="32" max="32" width="3.375" style="55" customWidth="1"/>
    <col min="33" max="33" width="11" style="55" customWidth="1"/>
    <col min="34" max="34" width="11.625" style="55" customWidth="1"/>
    <col min="35" max="35" width="15.875" style="55" customWidth="1"/>
    <col min="36" max="259" width="8" style="55"/>
    <col min="260" max="260" width="15.625" style="55" customWidth="1"/>
    <col min="261" max="261" width="13.125" style="55" customWidth="1"/>
    <col min="262" max="262" width="28" style="55" bestFit="1" customWidth="1"/>
    <col min="263" max="263" width="25.375" style="55" customWidth="1"/>
    <col min="264" max="264" width="32.875" style="55" customWidth="1"/>
    <col min="265" max="265" width="8" style="55" hidden="1" customWidth="1"/>
    <col min="266" max="266" width="25.625" style="55" customWidth="1"/>
    <col min="267" max="267" width="30.625" style="55" bestFit="1" customWidth="1"/>
    <col min="268" max="268" width="17.625" style="55" bestFit="1" customWidth="1"/>
    <col min="269" max="269" width="12" style="55" bestFit="1" customWidth="1"/>
    <col min="270" max="270" width="28.125" style="55" bestFit="1" customWidth="1"/>
    <col min="271" max="271" width="26.625" style="55" bestFit="1" customWidth="1"/>
    <col min="272" max="272" width="32.875" style="55" customWidth="1"/>
    <col min="273" max="273" width="32.125" style="55" bestFit="1" customWidth="1"/>
    <col min="274" max="274" width="17.625" style="55" bestFit="1" customWidth="1"/>
    <col min="275" max="275" width="28.5" style="55" bestFit="1" customWidth="1"/>
    <col min="276" max="276" width="29.875" style="55" customWidth="1"/>
    <col min="277" max="277" width="23.625" style="55" customWidth="1"/>
    <col min="278" max="287" width="8" style="55"/>
    <col min="288" max="291" width="8" style="55" hidden="1" customWidth="1"/>
    <col min="292" max="515" width="8" style="55"/>
    <col min="516" max="516" width="15.625" style="55" customWidth="1"/>
    <col min="517" max="517" width="13.125" style="55" customWidth="1"/>
    <col min="518" max="518" width="28" style="55" bestFit="1" customWidth="1"/>
    <col min="519" max="519" width="25.375" style="55" customWidth="1"/>
    <col min="520" max="520" width="32.875" style="55" customWidth="1"/>
    <col min="521" max="521" width="8" style="55" hidden="1" customWidth="1"/>
    <col min="522" max="522" width="25.625" style="55" customWidth="1"/>
    <col min="523" max="523" width="30.625" style="55" bestFit="1" customWidth="1"/>
    <col min="524" max="524" width="17.625" style="55" bestFit="1" customWidth="1"/>
    <col min="525" max="525" width="12" style="55" bestFit="1" customWidth="1"/>
    <col min="526" max="526" width="28.125" style="55" bestFit="1" customWidth="1"/>
    <col min="527" max="527" width="26.625" style="55" bestFit="1" customWidth="1"/>
    <col min="528" max="528" width="32.875" style="55" customWidth="1"/>
    <col min="529" max="529" width="32.125" style="55" bestFit="1" customWidth="1"/>
    <col min="530" max="530" width="17.625" style="55" bestFit="1" customWidth="1"/>
    <col min="531" max="531" width="28.5" style="55" bestFit="1" customWidth="1"/>
    <col min="532" max="532" width="29.875" style="55" customWidth="1"/>
    <col min="533" max="533" width="23.625" style="55" customWidth="1"/>
    <col min="534" max="543" width="8" style="55"/>
    <col min="544" max="547" width="8" style="55" hidden="1" customWidth="1"/>
    <col min="548" max="771" width="8" style="55"/>
    <col min="772" max="772" width="15.625" style="55" customWidth="1"/>
    <col min="773" max="773" width="13.125" style="55" customWidth="1"/>
    <col min="774" max="774" width="28" style="55" bestFit="1" customWidth="1"/>
    <col min="775" max="775" width="25.375" style="55" customWidth="1"/>
    <col min="776" max="776" width="32.875" style="55" customWidth="1"/>
    <col min="777" max="777" width="8" style="55" hidden="1" customWidth="1"/>
    <col min="778" max="778" width="25.625" style="55" customWidth="1"/>
    <col min="779" max="779" width="30.625" style="55" bestFit="1" customWidth="1"/>
    <col min="780" max="780" width="17.625" style="55" bestFit="1" customWidth="1"/>
    <col min="781" max="781" width="12" style="55" bestFit="1" customWidth="1"/>
    <col min="782" max="782" width="28.125" style="55" bestFit="1" customWidth="1"/>
    <col min="783" max="783" width="26.625" style="55" bestFit="1" customWidth="1"/>
    <col min="784" max="784" width="32.875" style="55" customWidth="1"/>
    <col min="785" max="785" width="32.125" style="55" bestFit="1" customWidth="1"/>
    <col min="786" max="786" width="17.625" style="55" bestFit="1" customWidth="1"/>
    <col min="787" max="787" width="28.5" style="55" bestFit="1" customWidth="1"/>
    <col min="788" max="788" width="29.875" style="55" customWidth="1"/>
    <col min="789" max="789" width="23.625" style="55" customWidth="1"/>
    <col min="790" max="799" width="8" style="55"/>
    <col min="800" max="803" width="8" style="55" hidden="1" customWidth="1"/>
    <col min="804" max="1027" width="8" style="55"/>
    <col min="1028" max="1028" width="15.625" style="55" customWidth="1"/>
    <col min="1029" max="1029" width="13.125" style="55" customWidth="1"/>
    <col min="1030" max="1030" width="28" style="55" bestFit="1" customWidth="1"/>
    <col min="1031" max="1031" width="25.375" style="55" customWidth="1"/>
    <col min="1032" max="1032" width="32.875" style="55" customWidth="1"/>
    <col min="1033" max="1033" width="8" style="55" hidden="1" customWidth="1"/>
    <col min="1034" max="1034" width="25.625" style="55" customWidth="1"/>
    <col min="1035" max="1035" width="30.625" style="55" bestFit="1" customWidth="1"/>
    <col min="1036" max="1036" width="17.625" style="55" bestFit="1" customWidth="1"/>
    <col min="1037" max="1037" width="12" style="55" bestFit="1" customWidth="1"/>
    <col min="1038" max="1038" width="28.125" style="55" bestFit="1" customWidth="1"/>
    <col min="1039" max="1039" width="26.625" style="55" bestFit="1" customWidth="1"/>
    <col min="1040" max="1040" width="32.875" style="55" customWidth="1"/>
    <col min="1041" max="1041" width="32.125" style="55" bestFit="1" customWidth="1"/>
    <col min="1042" max="1042" width="17.625" style="55" bestFit="1" customWidth="1"/>
    <col min="1043" max="1043" width="28.5" style="55" bestFit="1" customWidth="1"/>
    <col min="1044" max="1044" width="29.875" style="55" customWidth="1"/>
    <col min="1045" max="1045" width="23.625" style="55" customWidth="1"/>
    <col min="1046" max="1055" width="8" style="55"/>
    <col min="1056" max="1059" width="8" style="55" hidden="1" customWidth="1"/>
    <col min="1060" max="1283" width="8" style="55"/>
    <col min="1284" max="1284" width="15.625" style="55" customWidth="1"/>
    <col min="1285" max="1285" width="13.125" style="55" customWidth="1"/>
    <col min="1286" max="1286" width="28" style="55" bestFit="1" customWidth="1"/>
    <col min="1287" max="1287" width="25.375" style="55" customWidth="1"/>
    <col min="1288" max="1288" width="32.875" style="55" customWidth="1"/>
    <col min="1289" max="1289" width="8" style="55" hidden="1" customWidth="1"/>
    <col min="1290" max="1290" width="25.625" style="55" customWidth="1"/>
    <col min="1291" max="1291" width="30.625" style="55" bestFit="1" customWidth="1"/>
    <col min="1292" max="1292" width="17.625" style="55" bestFit="1" customWidth="1"/>
    <col min="1293" max="1293" width="12" style="55" bestFit="1" customWidth="1"/>
    <col min="1294" max="1294" width="28.125" style="55" bestFit="1" customWidth="1"/>
    <col min="1295" max="1295" width="26.625" style="55" bestFit="1" customWidth="1"/>
    <col min="1296" max="1296" width="32.875" style="55" customWidth="1"/>
    <col min="1297" max="1297" width="32.125" style="55" bestFit="1" customWidth="1"/>
    <col min="1298" max="1298" width="17.625" style="55" bestFit="1" customWidth="1"/>
    <col min="1299" max="1299" width="28.5" style="55" bestFit="1" customWidth="1"/>
    <col min="1300" max="1300" width="29.875" style="55" customWidth="1"/>
    <col min="1301" max="1301" width="23.625" style="55" customWidth="1"/>
    <col min="1302" max="1311" width="8" style="55"/>
    <col min="1312" max="1315" width="8" style="55" hidden="1" customWidth="1"/>
    <col min="1316" max="1539" width="8" style="55"/>
    <col min="1540" max="1540" width="15.625" style="55" customWidth="1"/>
    <col min="1541" max="1541" width="13.125" style="55" customWidth="1"/>
    <col min="1542" max="1542" width="28" style="55" bestFit="1" customWidth="1"/>
    <col min="1543" max="1543" width="25.375" style="55" customWidth="1"/>
    <col min="1544" max="1544" width="32.875" style="55" customWidth="1"/>
    <col min="1545" max="1545" width="8" style="55" hidden="1" customWidth="1"/>
    <col min="1546" max="1546" width="25.625" style="55" customWidth="1"/>
    <col min="1547" max="1547" width="30.625" style="55" bestFit="1" customWidth="1"/>
    <col min="1548" max="1548" width="17.625" style="55" bestFit="1" customWidth="1"/>
    <col min="1549" max="1549" width="12" style="55" bestFit="1" customWidth="1"/>
    <col min="1550" max="1550" width="28.125" style="55" bestFit="1" customWidth="1"/>
    <col min="1551" max="1551" width="26.625" style="55" bestFit="1" customWidth="1"/>
    <col min="1552" max="1552" width="32.875" style="55" customWidth="1"/>
    <col min="1553" max="1553" width="32.125" style="55" bestFit="1" customWidth="1"/>
    <col min="1554" max="1554" width="17.625" style="55" bestFit="1" customWidth="1"/>
    <col min="1555" max="1555" width="28.5" style="55" bestFit="1" customWidth="1"/>
    <col min="1556" max="1556" width="29.875" style="55" customWidth="1"/>
    <col min="1557" max="1557" width="23.625" style="55" customWidth="1"/>
    <col min="1558" max="1567" width="8" style="55"/>
    <col min="1568" max="1571" width="8" style="55" hidden="1" customWidth="1"/>
    <col min="1572" max="1795" width="8" style="55"/>
    <col min="1796" max="1796" width="15.625" style="55" customWidth="1"/>
    <col min="1797" max="1797" width="13.125" style="55" customWidth="1"/>
    <col min="1798" max="1798" width="28" style="55" bestFit="1" customWidth="1"/>
    <col min="1799" max="1799" width="25.375" style="55" customWidth="1"/>
    <col min="1800" max="1800" width="32.875" style="55" customWidth="1"/>
    <col min="1801" max="1801" width="8" style="55" hidden="1" customWidth="1"/>
    <col min="1802" max="1802" width="25.625" style="55" customWidth="1"/>
    <col min="1803" max="1803" width="30.625" style="55" bestFit="1" customWidth="1"/>
    <col min="1804" max="1804" width="17.625" style="55" bestFit="1" customWidth="1"/>
    <col min="1805" max="1805" width="12" style="55" bestFit="1" customWidth="1"/>
    <col min="1806" max="1806" width="28.125" style="55" bestFit="1" customWidth="1"/>
    <col min="1807" max="1807" width="26.625" style="55" bestFit="1" customWidth="1"/>
    <col min="1808" max="1808" width="32.875" style="55" customWidth="1"/>
    <col min="1809" max="1809" width="32.125" style="55" bestFit="1" customWidth="1"/>
    <col min="1810" max="1810" width="17.625" style="55" bestFit="1" customWidth="1"/>
    <col min="1811" max="1811" width="28.5" style="55" bestFit="1" customWidth="1"/>
    <col min="1812" max="1812" width="29.875" style="55" customWidth="1"/>
    <col min="1813" max="1813" width="23.625" style="55" customWidth="1"/>
    <col min="1814" max="1823" width="8" style="55"/>
    <col min="1824" max="1827" width="8" style="55" hidden="1" customWidth="1"/>
    <col min="1828" max="2051" width="8" style="55"/>
    <col min="2052" max="2052" width="15.625" style="55" customWidth="1"/>
    <col min="2053" max="2053" width="13.125" style="55" customWidth="1"/>
    <col min="2054" max="2054" width="28" style="55" bestFit="1" customWidth="1"/>
    <col min="2055" max="2055" width="25.375" style="55" customWidth="1"/>
    <col min="2056" max="2056" width="32.875" style="55" customWidth="1"/>
    <col min="2057" max="2057" width="8" style="55" hidden="1" customWidth="1"/>
    <col min="2058" max="2058" width="25.625" style="55" customWidth="1"/>
    <col min="2059" max="2059" width="30.625" style="55" bestFit="1" customWidth="1"/>
    <col min="2060" max="2060" width="17.625" style="55" bestFit="1" customWidth="1"/>
    <col min="2061" max="2061" width="12" style="55" bestFit="1" customWidth="1"/>
    <col min="2062" max="2062" width="28.125" style="55" bestFit="1" customWidth="1"/>
    <col min="2063" max="2063" width="26.625" style="55" bestFit="1" customWidth="1"/>
    <col min="2064" max="2064" width="32.875" style="55" customWidth="1"/>
    <col min="2065" max="2065" width="32.125" style="55" bestFit="1" customWidth="1"/>
    <col min="2066" max="2066" width="17.625" style="55" bestFit="1" customWidth="1"/>
    <col min="2067" max="2067" width="28.5" style="55" bestFit="1" customWidth="1"/>
    <col min="2068" max="2068" width="29.875" style="55" customWidth="1"/>
    <col min="2069" max="2069" width="23.625" style="55" customWidth="1"/>
    <col min="2070" max="2079" width="8" style="55"/>
    <col min="2080" max="2083" width="8" style="55" hidden="1" customWidth="1"/>
    <col min="2084" max="2307" width="8" style="55"/>
    <col min="2308" max="2308" width="15.625" style="55" customWidth="1"/>
    <col min="2309" max="2309" width="13.125" style="55" customWidth="1"/>
    <col min="2310" max="2310" width="28" style="55" bestFit="1" customWidth="1"/>
    <col min="2311" max="2311" width="25.375" style="55" customWidth="1"/>
    <col min="2312" max="2312" width="32.875" style="55" customWidth="1"/>
    <col min="2313" max="2313" width="8" style="55" hidden="1" customWidth="1"/>
    <col min="2314" max="2314" width="25.625" style="55" customWidth="1"/>
    <col min="2315" max="2315" width="30.625" style="55" bestFit="1" customWidth="1"/>
    <col min="2316" max="2316" width="17.625" style="55" bestFit="1" customWidth="1"/>
    <col min="2317" max="2317" width="12" style="55" bestFit="1" customWidth="1"/>
    <col min="2318" max="2318" width="28.125" style="55" bestFit="1" customWidth="1"/>
    <col min="2319" max="2319" width="26.625" style="55" bestFit="1" customWidth="1"/>
    <col min="2320" max="2320" width="32.875" style="55" customWidth="1"/>
    <col min="2321" max="2321" width="32.125" style="55" bestFit="1" customWidth="1"/>
    <col min="2322" max="2322" width="17.625" style="55" bestFit="1" customWidth="1"/>
    <col min="2323" max="2323" width="28.5" style="55" bestFit="1" customWidth="1"/>
    <col min="2324" max="2324" width="29.875" style="55" customWidth="1"/>
    <col min="2325" max="2325" width="23.625" style="55" customWidth="1"/>
    <col min="2326" max="2335" width="8" style="55"/>
    <col min="2336" max="2339" width="8" style="55" hidden="1" customWidth="1"/>
    <col min="2340" max="2563" width="8" style="55"/>
    <col min="2564" max="2564" width="15.625" style="55" customWidth="1"/>
    <col min="2565" max="2565" width="13.125" style="55" customWidth="1"/>
    <col min="2566" max="2566" width="28" style="55" bestFit="1" customWidth="1"/>
    <col min="2567" max="2567" width="25.375" style="55" customWidth="1"/>
    <col min="2568" max="2568" width="32.875" style="55" customWidth="1"/>
    <col min="2569" max="2569" width="8" style="55" hidden="1" customWidth="1"/>
    <col min="2570" max="2570" width="25.625" style="55" customWidth="1"/>
    <col min="2571" max="2571" width="30.625" style="55" bestFit="1" customWidth="1"/>
    <col min="2572" max="2572" width="17.625" style="55" bestFit="1" customWidth="1"/>
    <col min="2573" max="2573" width="12" style="55" bestFit="1" customWidth="1"/>
    <col min="2574" max="2574" width="28.125" style="55" bestFit="1" customWidth="1"/>
    <col min="2575" max="2575" width="26.625" style="55" bestFit="1" customWidth="1"/>
    <col min="2576" max="2576" width="32.875" style="55" customWidth="1"/>
    <col min="2577" max="2577" width="32.125" style="55" bestFit="1" customWidth="1"/>
    <col min="2578" max="2578" width="17.625" style="55" bestFit="1" customWidth="1"/>
    <col min="2579" max="2579" width="28.5" style="55" bestFit="1" customWidth="1"/>
    <col min="2580" max="2580" width="29.875" style="55" customWidth="1"/>
    <col min="2581" max="2581" width="23.625" style="55" customWidth="1"/>
    <col min="2582" max="2591" width="8" style="55"/>
    <col min="2592" max="2595" width="8" style="55" hidden="1" customWidth="1"/>
    <col min="2596" max="2819" width="8" style="55"/>
    <col min="2820" max="2820" width="15.625" style="55" customWidth="1"/>
    <col min="2821" max="2821" width="13.125" style="55" customWidth="1"/>
    <col min="2822" max="2822" width="28" style="55" bestFit="1" customWidth="1"/>
    <col min="2823" max="2823" width="25.375" style="55" customWidth="1"/>
    <col min="2824" max="2824" width="32.875" style="55" customWidth="1"/>
    <col min="2825" max="2825" width="8" style="55" hidden="1" customWidth="1"/>
    <col min="2826" max="2826" width="25.625" style="55" customWidth="1"/>
    <col min="2827" max="2827" width="30.625" style="55" bestFit="1" customWidth="1"/>
    <col min="2828" max="2828" width="17.625" style="55" bestFit="1" customWidth="1"/>
    <col min="2829" max="2829" width="12" style="55" bestFit="1" customWidth="1"/>
    <col min="2830" max="2830" width="28.125" style="55" bestFit="1" customWidth="1"/>
    <col min="2831" max="2831" width="26.625" style="55" bestFit="1" customWidth="1"/>
    <col min="2832" max="2832" width="32.875" style="55" customWidth="1"/>
    <col min="2833" max="2833" width="32.125" style="55" bestFit="1" customWidth="1"/>
    <col min="2834" max="2834" width="17.625" style="55" bestFit="1" customWidth="1"/>
    <col min="2835" max="2835" width="28.5" style="55" bestFit="1" customWidth="1"/>
    <col min="2836" max="2836" width="29.875" style="55" customWidth="1"/>
    <col min="2837" max="2837" width="23.625" style="55" customWidth="1"/>
    <col min="2838" max="2847" width="8" style="55"/>
    <col min="2848" max="2851" width="8" style="55" hidden="1" customWidth="1"/>
    <col min="2852" max="3075" width="8" style="55"/>
    <col min="3076" max="3076" width="15.625" style="55" customWidth="1"/>
    <col min="3077" max="3077" width="13.125" style="55" customWidth="1"/>
    <col min="3078" max="3078" width="28" style="55" bestFit="1" customWidth="1"/>
    <col min="3079" max="3079" width="25.375" style="55" customWidth="1"/>
    <col min="3080" max="3080" width="32.875" style="55" customWidth="1"/>
    <col min="3081" max="3081" width="8" style="55" hidden="1" customWidth="1"/>
    <col min="3082" max="3082" width="25.625" style="55" customWidth="1"/>
    <col min="3083" max="3083" width="30.625" style="55" bestFit="1" customWidth="1"/>
    <col min="3084" max="3084" width="17.625" style="55" bestFit="1" customWidth="1"/>
    <col min="3085" max="3085" width="12" style="55" bestFit="1" customWidth="1"/>
    <col min="3086" max="3086" width="28.125" style="55" bestFit="1" customWidth="1"/>
    <col min="3087" max="3087" width="26.625" style="55" bestFit="1" customWidth="1"/>
    <col min="3088" max="3088" width="32.875" style="55" customWidth="1"/>
    <col min="3089" max="3089" width="32.125" style="55" bestFit="1" customWidth="1"/>
    <col min="3090" max="3090" width="17.625" style="55" bestFit="1" customWidth="1"/>
    <col min="3091" max="3091" width="28.5" style="55" bestFit="1" customWidth="1"/>
    <col min="3092" max="3092" width="29.875" style="55" customWidth="1"/>
    <col min="3093" max="3093" width="23.625" style="55" customWidth="1"/>
    <col min="3094" max="3103" width="8" style="55"/>
    <col min="3104" max="3107" width="8" style="55" hidden="1" customWidth="1"/>
    <col min="3108" max="3331" width="8" style="55"/>
    <col min="3332" max="3332" width="15.625" style="55" customWidth="1"/>
    <col min="3333" max="3333" width="13.125" style="55" customWidth="1"/>
    <col min="3334" max="3334" width="28" style="55" bestFit="1" customWidth="1"/>
    <col min="3335" max="3335" width="25.375" style="55" customWidth="1"/>
    <col min="3336" max="3336" width="32.875" style="55" customWidth="1"/>
    <col min="3337" max="3337" width="8" style="55" hidden="1" customWidth="1"/>
    <col min="3338" max="3338" width="25.625" style="55" customWidth="1"/>
    <col min="3339" max="3339" width="30.625" style="55" bestFit="1" customWidth="1"/>
    <col min="3340" max="3340" width="17.625" style="55" bestFit="1" customWidth="1"/>
    <col min="3341" max="3341" width="12" style="55" bestFit="1" customWidth="1"/>
    <col min="3342" max="3342" width="28.125" style="55" bestFit="1" customWidth="1"/>
    <col min="3343" max="3343" width="26.625" style="55" bestFit="1" customWidth="1"/>
    <col min="3344" max="3344" width="32.875" style="55" customWidth="1"/>
    <col min="3345" max="3345" width="32.125" style="55" bestFit="1" customWidth="1"/>
    <col min="3346" max="3346" width="17.625" style="55" bestFit="1" customWidth="1"/>
    <col min="3347" max="3347" width="28.5" style="55" bestFit="1" customWidth="1"/>
    <col min="3348" max="3348" width="29.875" style="55" customWidth="1"/>
    <col min="3349" max="3349" width="23.625" style="55" customWidth="1"/>
    <col min="3350" max="3359" width="8" style="55"/>
    <col min="3360" max="3363" width="8" style="55" hidden="1" customWidth="1"/>
    <col min="3364" max="3587" width="8" style="55"/>
    <col min="3588" max="3588" width="15.625" style="55" customWidth="1"/>
    <col min="3589" max="3589" width="13.125" style="55" customWidth="1"/>
    <col min="3590" max="3590" width="28" style="55" bestFit="1" customWidth="1"/>
    <col min="3591" max="3591" width="25.375" style="55" customWidth="1"/>
    <col min="3592" max="3592" width="32.875" style="55" customWidth="1"/>
    <col min="3593" max="3593" width="8" style="55" hidden="1" customWidth="1"/>
    <col min="3594" max="3594" width="25.625" style="55" customWidth="1"/>
    <col min="3595" max="3595" width="30.625" style="55" bestFit="1" customWidth="1"/>
    <col min="3596" max="3596" width="17.625" style="55" bestFit="1" customWidth="1"/>
    <col min="3597" max="3597" width="12" style="55" bestFit="1" customWidth="1"/>
    <col min="3598" max="3598" width="28.125" style="55" bestFit="1" customWidth="1"/>
    <col min="3599" max="3599" width="26.625" style="55" bestFit="1" customWidth="1"/>
    <col min="3600" max="3600" width="32.875" style="55" customWidth="1"/>
    <col min="3601" max="3601" width="32.125" style="55" bestFit="1" customWidth="1"/>
    <col min="3602" max="3602" width="17.625" style="55" bestFit="1" customWidth="1"/>
    <col min="3603" max="3603" width="28.5" style="55" bestFit="1" customWidth="1"/>
    <col min="3604" max="3604" width="29.875" style="55" customWidth="1"/>
    <col min="3605" max="3605" width="23.625" style="55" customWidth="1"/>
    <col min="3606" max="3615" width="8" style="55"/>
    <col min="3616" max="3619" width="8" style="55" hidden="1" customWidth="1"/>
    <col min="3620" max="3843" width="8" style="55"/>
    <col min="3844" max="3844" width="15.625" style="55" customWidth="1"/>
    <col min="3845" max="3845" width="13.125" style="55" customWidth="1"/>
    <col min="3846" max="3846" width="28" style="55" bestFit="1" customWidth="1"/>
    <col min="3847" max="3847" width="25.375" style="55" customWidth="1"/>
    <col min="3848" max="3848" width="32.875" style="55" customWidth="1"/>
    <col min="3849" max="3849" width="8" style="55" hidden="1" customWidth="1"/>
    <col min="3850" max="3850" width="25.625" style="55" customWidth="1"/>
    <col min="3851" max="3851" width="30.625" style="55" bestFit="1" customWidth="1"/>
    <col min="3852" max="3852" width="17.625" style="55" bestFit="1" customWidth="1"/>
    <col min="3853" max="3853" width="12" style="55" bestFit="1" customWidth="1"/>
    <col min="3854" max="3854" width="28.125" style="55" bestFit="1" customWidth="1"/>
    <col min="3855" max="3855" width="26.625" style="55" bestFit="1" customWidth="1"/>
    <col min="3856" max="3856" width="32.875" style="55" customWidth="1"/>
    <col min="3857" max="3857" width="32.125" style="55" bestFit="1" customWidth="1"/>
    <col min="3858" max="3858" width="17.625" style="55" bestFit="1" customWidth="1"/>
    <col min="3859" max="3859" width="28.5" style="55" bestFit="1" customWidth="1"/>
    <col min="3860" max="3860" width="29.875" style="55" customWidth="1"/>
    <col min="3861" max="3861" width="23.625" style="55" customWidth="1"/>
    <col min="3862" max="3871" width="8" style="55"/>
    <col min="3872" max="3875" width="8" style="55" hidden="1" customWidth="1"/>
    <col min="3876" max="4099" width="8" style="55"/>
    <col min="4100" max="4100" width="15.625" style="55" customWidth="1"/>
    <col min="4101" max="4101" width="13.125" style="55" customWidth="1"/>
    <col min="4102" max="4102" width="28" style="55" bestFit="1" customWidth="1"/>
    <col min="4103" max="4103" width="25.375" style="55" customWidth="1"/>
    <col min="4104" max="4104" width="32.875" style="55" customWidth="1"/>
    <col min="4105" max="4105" width="8" style="55" hidden="1" customWidth="1"/>
    <col min="4106" max="4106" width="25.625" style="55" customWidth="1"/>
    <col min="4107" max="4107" width="30.625" style="55" bestFit="1" customWidth="1"/>
    <col min="4108" max="4108" width="17.625" style="55" bestFit="1" customWidth="1"/>
    <col min="4109" max="4109" width="12" style="55" bestFit="1" customWidth="1"/>
    <col min="4110" max="4110" width="28.125" style="55" bestFit="1" customWidth="1"/>
    <col min="4111" max="4111" width="26.625" style="55" bestFit="1" customWidth="1"/>
    <col min="4112" max="4112" width="32.875" style="55" customWidth="1"/>
    <col min="4113" max="4113" width="32.125" style="55" bestFit="1" customWidth="1"/>
    <col min="4114" max="4114" width="17.625" style="55" bestFit="1" customWidth="1"/>
    <col min="4115" max="4115" width="28.5" style="55" bestFit="1" customWidth="1"/>
    <col min="4116" max="4116" width="29.875" style="55" customWidth="1"/>
    <col min="4117" max="4117" width="23.625" style="55" customWidth="1"/>
    <col min="4118" max="4127" width="8" style="55"/>
    <col min="4128" max="4131" width="8" style="55" hidden="1" customWidth="1"/>
    <col min="4132" max="4355" width="8" style="55"/>
    <col min="4356" max="4356" width="15.625" style="55" customWidth="1"/>
    <col min="4357" max="4357" width="13.125" style="55" customWidth="1"/>
    <col min="4358" max="4358" width="28" style="55" bestFit="1" customWidth="1"/>
    <col min="4359" max="4359" width="25.375" style="55" customWidth="1"/>
    <col min="4360" max="4360" width="32.875" style="55" customWidth="1"/>
    <col min="4361" max="4361" width="8" style="55" hidden="1" customWidth="1"/>
    <col min="4362" max="4362" width="25.625" style="55" customWidth="1"/>
    <col min="4363" max="4363" width="30.625" style="55" bestFit="1" customWidth="1"/>
    <col min="4364" max="4364" width="17.625" style="55" bestFit="1" customWidth="1"/>
    <col min="4365" max="4365" width="12" style="55" bestFit="1" customWidth="1"/>
    <col min="4366" max="4366" width="28.125" style="55" bestFit="1" customWidth="1"/>
    <col min="4367" max="4367" width="26.625" style="55" bestFit="1" customWidth="1"/>
    <col min="4368" max="4368" width="32.875" style="55" customWidth="1"/>
    <col min="4369" max="4369" width="32.125" style="55" bestFit="1" customWidth="1"/>
    <col min="4370" max="4370" width="17.625" style="55" bestFit="1" customWidth="1"/>
    <col min="4371" max="4371" width="28.5" style="55" bestFit="1" customWidth="1"/>
    <col min="4372" max="4372" width="29.875" style="55" customWidth="1"/>
    <col min="4373" max="4373" width="23.625" style="55" customWidth="1"/>
    <col min="4374" max="4383" width="8" style="55"/>
    <col min="4384" max="4387" width="8" style="55" hidden="1" customWidth="1"/>
    <col min="4388" max="4611" width="8" style="55"/>
    <col min="4612" max="4612" width="15.625" style="55" customWidth="1"/>
    <col min="4613" max="4613" width="13.125" style="55" customWidth="1"/>
    <col min="4614" max="4614" width="28" style="55" bestFit="1" customWidth="1"/>
    <col min="4615" max="4615" width="25.375" style="55" customWidth="1"/>
    <col min="4616" max="4616" width="32.875" style="55" customWidth="1"/>
    <col min="4617" max="4617" width="8" style="55" hidden="1" customWidth="1"/>
    <col min="4618" max="4618" width="25.625" style="55" customWidth="1"/>
    <col min="4619" max="4619" width="30.625" style="55" bestFit="1" customWidth="1"/>
    <col min="4620" max="4620" width="17.625" style="55" bestFit="1" customWidth="1"/>
    <col min="4621" max="4621" width="12" style="55" bestFit="1" customWidth="1"/>
    <col min="4622" max="4622" width="28.125" style="55" bestFit="1" customWidth="1"/>
    <col min="4623" max="4623" width="26.625" style="55" bestFit="1" customWidth="1"/>
    <col min="4624" max="4624" width="32.875" style="55" customWidth="1"/>
    <col min="4625" max="4625" width="32.125" style="55" bestFit="1" customWidth="1"/>
    <col min="4626" max="4626" width="17.625" style="55" bestFit="1" customWidth="1"/>
    <col min="4627" max="4627" width="28.5" style="55" bestFit="1" customWidth="1"/>
    <col min="4628" max="4628" width="29.875" style="55" customWidth="1"/>
    <col min="4629" max="4629" width="23.625" style="55" customWidth="1"/>
    <col min="4630" max="4639" width="8" style="55"/>
    <col min="4640" max="4643" width="8" style="55" hidden="1" customWidth="1"/>
    <col min="4644" max="4867" width="8" style="55"/>
    <col min="4868" max="4868" width="15.625" style="55" customWidth="1"/>
    <col min="4869" max="4869" width="13.125" style="55" customWidth="1"/>
    <col min="4870" max="4870" width="28" style="55" bestFit="1" customWidth="1"/>
    <col min="4871" max="4871" width="25.375" style="55" customWidth="1"/>
    <col min="4872" max="4872" width="32.875" style="55" customWidth="1"/>
    <col min="4873" max="4873" width="8" style="55" hidden="1" customWidth="1"/>
    <col min="4874" max="4874" width="25.625" style="55" customWidth="1"/>
    <col min="4875" max="4875" width="30.625" style="55" bestFit="1" customWidth="1"/>
    <col min="4876" max="4876" width="17.625" style="55" bestFit="1" customWidth="1"/>
    <col min="4877" max="4877" width="12" style="55" bestFit="1" customWidth="1"/>
    <col min="4878" max="4878" width="28.125" style="55" bestFit="1" customWidth="1"/>
    <col min="4879" max="4879" width="26.625" style="55" bestFit="1" customWidth="1"/>
    <col min="4880" max="4880" width="32.875" style="55" customWidth="1"/>
    <col min="4881" max="4881" width="32.125" style="55" bestFit="1" customWidth="1"/>
    <col min="4882" max="4882" width="17.625" style="55" bestFit="1" customWidth="1"/>
    <col min="4883" max="4883" width="28.5" style="55" bestFit="1" customWidth="1"/>
    <col min="4884" max="4884" width="29.875" style="55" customWidth="1"/>
    <col min="4885" max="4885" width="23.625" style="55" customWidth="1"/>
    <col min="4886" max="4895" width="8" style="55"/>
    <col min="4896" max="4899" width="8" style="55" hidden="1" customWidth="1"/>
    <col min="4900" max="5123" width="8" style="55"/>
    <col min="5124" max="5124" width="15.625" style="55" customWidth="1"/>
    <col min="5125" max="5125" width="13.125" style="55" customWidth="1"/>
    <col min="5126" max="5126" width="28" style="55" bestFit="1" customWidth="1"/>
    <col min="5127" max="5127" width="25.375" style="55" customWidth="1"/>
    <col min="5128" max="5128" width="32.875" style="55" customWidth="1"/>
    <col min="5129" max="5129" width="8" style="55" hidden="1" customWidth="1"/>
    <col min="5130" max="5130" width="25.625" style="55" customWidth="1"/>
    <col min="5131" max="5131" width="30.625" style="55" bestFit="1" customWidth="1"/>
    <col min="5132" max="5132" width="17.625" style="55" bestFit="1" customWidth="1"/>
    <col min="5133" max="5133" width="12" style="55" bestFit="1" customWidth="1"/>
    <col min="5134" max="5134" width="28.125" style="55" bestFit="1" customWidth="1"/>
    <col min="5135" max="5135" width="26.625" style="55" bestFit="1" customWidth="1"/>
    <col min="5136" max="5136" width="32.875" style="55" customWidth="1"/>
    <col min="5137" max="5137" width="32.125" style="55" bestFit="1" customWidth="1"/>
    <col min="5138" max="5138" width="17.625" style="55" bestFit="1" customWidth="1"/>
    <col min="5139" max="5139" width="28.5" style="55" bestFit="1" customWidth="1"/>
    <col min="5140" max="5140" width="29.875" style="55" customWidth="1"/>
    <col min="5141" max="5141" width="23.625" style="55" customWidth="1"/>
    <col min="5142" max="5151" width="8" style="55"/>
    <col min="5152" max="5155" width="8" style="55" hidden="1" customWidth="1"/>
    <col min="5156" max="5379" width="8" style="55"/>
    <col min="5380" max="5380" width="15.625" style="55" customWidth="1"/>
    <col min="5381" max="5381" width="13.125" style="55" customWidth="1"/>
    <col min="5382" max="5382" width="28" style="55" bestFit="1" customWidth="1"/>
    <col min="5383" max="5383" width="25.375" style="55" customWidth="1"/>
    <col min="5384" max="5384" width="32.875" style="55" customWidth="1"/>
    <col min="5385" max="5385" width="8" style="55" hidden="1" customWidth="1"/>
    <col min="5386" max="5386" width="25.625" style="55" customWidth="1"/>
    <col min="5387" max="5387" width="30.625" style="55" bestFit="1" customWidth="1"/>
    <col min="5388" max="5388" width="17.625" style="55" bestFit="1" customWidth="1"/>
    <col min="5389" max="5389" width="12" style="55" bestFit="1" customWidth="1"/>
    <col min="5390" max="5390" width="28.125" style="55" bestFit="1" customWidth="1"/>
    <col min="5391" max="5391" width="26.625" style="55" bestFit="1" customWidth="1"/>
    <col min="5392" max="5392" width="32.875" style="55" customWidth="1"/>
    <col min="5393" max="5393" width="32.125" style="55" bestFit="1" customWidth="1"/>
    <col min="5394" max="5394" width="17.625" style="55" bestFit="1" customWidth="1"/>
    <col min="5395" max="5395" width="28.5" style="55" bestFit="1" customWidth="1"/>
    <col min="5396" max="5396" width="29.875" style="55" customWidth="1"/>
    <col min="5397" max="5397" width="23.625" style="55" customWidth="1"/>
    <col min="5398" max="5407" width="8" style="55"/>
    <col min="5408" max="5411" width="8" style="55" hidden="1" customWidth="1"/>
    <col min="5412" max="5635" width="8" style="55"/>
    <col min="5636" max="5636" width="15.625" style="55" customWidth="1"/>
    <col min="5637" max="5637" width="13.125" style="55" customWidth="1"/>
    <col min="5638" max="5638" width="28" style="55" bestFit="1" customWidth="1"/>
    <col min="5639" max="5639" width="25.375" style="55" customWidth="1"/>
    <col min="5640" max="5640" width="32.875" style="55" customWidth="1"/>
    <col min="5641" max="5641" width="8" style="55" hidden="1" customWidth="1"/>
    <col min="5642" max="5642" width="25.625" style="55" customWidth="1"/>
    <col min="5643" max="5643" width="30.625" style="55" bestFit="1" customWidth="1"/>
    <col min="5644" max="5644" width="17.625" style="55" bestFit="1" customWidth="1"/>
    <col min="5645" max="5645" width="12" style="55" bestFit="1" customWidth="1"/>
    <col min="5646" max="5646" width="28.125" style="55" bestFit="1" customWidth="1"/>
    <col min="5647" max="5647" width="26.625" style="55" bestFit="1" customWidth="1"/>
    <col min="5648" max="5648" width="32.875" style="55" customWidth="1"/>
    <col min="5649" max="5649" width="32.125" style="55" bestFit="1" customWidth="1"/>
    <col min="5650" max="5650" width="17.625" style="55" bestFit="1" customWidth="1"/>
    <col min="5651" max="5651" width="28.5" style="55" bestFit="1" customWidth="1"/>
    <col min="5652" max="5652" width="29.875" style="55" customWidth="1"/>
    <col min="5653" max="5653" width="23.625" style="55" customWidth="1"/>
    <col min="5654" max="5663" width="8" style="55"/>
    <col min="5664" max="5667" width="8" style="55" hidden="1" customWidth="1"/>
    <col min="5668" max="5891" width="8" style="55"/>
    <col min="5892" max="5892" width="15.625" style="55" customWidth="1"/>
    <col min="5893" max="5893" width="13.125" style="55" customWidth="1"/>
    <col min="5894" max="5894" width="28" style="55" bestFit="1" customWidth="1"/>
    <col min="5895" max="5895" width="25.375" style="55" customWidth="1"/>
    <col min="5896" max="5896" width="32.875" style="55" customWidth="1"/>
    <col min="5897" max="5897" width="8" style="55" hidden="1" customWidth="1"/>
    <col min="5898" max="5898" width="25.625" style="55" customWidth="1"/>
    <col min="5899" max="5899" width="30.625" style="55" bestFit="1" customWidth="1"/>
    <col min="5900" max="5900" width="17.625" style="55" bestFit="1" customWidth="1"/>
    <col min="5901" max="5901" width="12" style="55" bestFit="1" customWidth="1"/>
    <col min="5902" max="5902" width="28.125" style="55" bestFit="1" customWidth="1"/>
    <col min="5903" max="5903" width="26.625" style="55" bestFit="1" customWidth="1"/>
    <col min="5904" max="5904" width="32.875" style="55" customWidth="1"/>
    <col min="5905" max="5905" width="32.125" style="55" bestFit="1" customWidth="1"/>
    <col min="5906" max="5906" width="17.625" style="55" bestFit="1" customWidth="1"/>
    <col min="5907" max="5907" width="28.5" style="55" bestFit="1" customWidth="1"/>
    <col min="5908" max="5908" width="29.875" style="55" customWidth="1"/>
    <col min="5909" max="5909" width="23.625" style="55" customWidth="1"/>
    <col min="5910" max="5919" width="8" style="55"/>
    <col min="5920" max="5923" width="8" style="55" hidden="1" customWidth="1"/>
    <col min="5924" max="6147" width="8" style="55"/>
    <col min="6148" max="6148" width="15.625" style="55" customWidth="1"/>
    <col min="6149" max="6149" width="13.125" style="55" customWidth="1"/>
    <col min="6150" max="6150" width="28" style="55" bestFit="1" customWidth="1"/>
    <col min="6151" max="6151" width="25.375" style="55" customWidth="1"/>
    <col min="6152" max="6152" width="32.875" style="55" customWidth="1"/>
    <col min="6153" max="6153" width="8" style="55" hidden="1" customWidth="1"/>
    <col min="6154" max="6154" width="25.625" style="55" customWidth="1"/>
    <col min="6155" max="6155" width="30.625" style="55" bestFit="1" customWidth="1"/>
    <col min="6156" max="6156" width="17.625" style="55" bestFit="1" customWidth="1"/>
    <col min="6157" max="6157" width="12" style="55" bestFit="1" customWidth="1"/>
    <col min="6158" max="6158" width="28.125" style="55" bestFit="1" customWidth="1"/>
    <col min="6159" max="6159" width="26.625" style="55" bestFit="1" customWidth="1"/>
    <col min="6160" max="6160" width="32.875" style="55" customWidth="1"/>
    <col min="6161" max="6161" width="32.125" style="55" bestFit="1" customWidth="1"/>
    <col min="6162" max="6162" width="17.625" style="55" bestFit="1" customWidth="1"/>
    <col min="6163" max="6163" width="28.5" style="55" bestFit="1" customWidth="1"/>
    <col min="6164" max="6164" width="29.875" style="55" customWidth="1"/>
    <col min="6165" max="6165" width="23.625" style="55" customWidth="1"/>
    <col min="6166" max="6175" width="8" style="55"/>
    <col min="6176" max="6179" width="8" style="55" hidden="1" customWidth="1"/>
    <col min="6180" max="6403" width="8" style="55"/>
    <col min="6404" max="6404" width="15.625" style="55" customWidth="1"/>
    <col min="6405" max="6405" width="13.125" style="55" customWidth="1"/>
    <col min="6406" max="6406" width="28" style="55" bestFit="1" customWidth="1"/>
    <col min="6407" max="6407" width="25.375" style="55" customWidth="1"/>
    <col min="6408" max="6408" width="32.875" style="55" customWidth="1"/>
    <col min="6409" max="6409" width="8" style="55" hidden="1" customWidth="1"/>
    <col min="6410" max="6410" width="25.625" style="55" customWidth="1"/>
    <col min="6411" max="6411" width="30.625" style="55" bestFit="1" customWidth="1"/>
    <col min="6412" max="6412" width="17.625" style="55" bestFit="1" customWidth="1"/>
    <col min="6413" max="6413" width="12" style="55" bestFit="1" customWidth="1"/>
    <col min="6414" max="6414" width="28.125" style="55" bestFit="1" customWidth="1"/>
    <col min="6415" max="6415" width="26.625" style="55" bestFit="1" customWidth="1"/>
    <col min="6416" max="6416" width="32.875" style="55" customWidth="1"/>
    <col min="6417" max="6417" width="32.125" style="55" bestFit="1" customWidth="1"/>
    <col min="6418" max="6418" width="17.625" style="55" bestFit="1" customWidth="1"/>
    <col min="6419" max="6419" width="28.5" style="55" bestFit="1" customWidth="1"/>
    <col min="6420" max="6420" width="29.875" style="55" customWidth="1"/>
    <col min="6421" max="6421" width="23.625" style="55" customWidth="1"/>
    <col min="6422" max="6431" width="8" style="55"/>
    <col min="6432" max="6435" width="8" style="55" hidden="1" customWidth="1"/>
    <col min="6436" max="6659" width="8" style="55"/>
    <col min="6660" max="6660" width="15.625" style="55" customWidth="1"/>
    <col min="6661" max="6661" width="13.125" style="55" customWidth="1"/>
    <col min="6662" max="6662" width="28" style="55" bestFit="1" customWidth="1"/>
    <col min="6663" max="6663" width="25.375" style="55" customWidth="1"/>
    <col min="6664" max="6664" width="32.875" style="55" customWidth="1"/>
    <col min="6665" max="6665" width="8" style="55" hidden="1" customWidth="1"/>
    <col min="6666" max="6666" width="25.625" style="55" customWidth="1"/>
    <col min="6667" max="6667" width="30.625" style="55" bestFit="1" customWidth="1"/>
    <col min="6668" max="6668" width="17.625" style="55" bestFit="1" customWidth="1"/>
    <col min="6669" max="6669" width="12" style="55" bestFit="1" customWidth="1"/>
    <col min="6670" max="6670" width="28.125" style="55" bestFit="1" customWidth="1"/>
    <col min="6671" max="6671" width="26.625" style="55" bestFit="1" customWidth="1"/>
    <col min="6672" max="6672" width="32.875" style="55" customWidth="1"/>
    <col min="6673" max="6673" width="32.125" style="55" bestFit="1" customWidth="1"/>
    <col min="6674" max="6674" width="17.625" style="55" bestFit="1" customWidth="1"/>
    <col min="6675" max="6675" width="28.5" style="55" bestFit="1" customWidth="1"/>
    <col min="6676" max="6676" width="29.875" style="55" customWidth="1"/>
    <col min="6677" max="6677" width="23.625" style="55" customWidth="1"/>
    <col min="6678" max="6687" width="8" style="55"/>
    <col min="6688" max="6691" width="8" style="55" hidden="1" customWidth="1"/>
    <col min="6692" max="6915" width="8" style="55"/>
    <col min="6916" max="6916" width="15.625" style="55" customWidth="1"/>
    <col min="6917" max="6917" width="13.125" style="55" customWidth="1"/>
    <col min="6918" max="6918" width="28" style="55" bestFit="1" customWidth="1"/>
    <col min="6919" max="6919" width="25.375" style="55" customWidth="1"/>
    <col min="6920" max="6920" width="32.875" style="55" customWidth="1"/>
    <col min="6921" max="6921" width="8" style="55" hidden="1" customWidth="1"/>
    <col min="6922" max="6922" width="25.625" style="55" customWidth="1"/>
    <col min="6923" max="6923" width="30.625" style="55" bestFit="1" customWidth="1"/>
    <col min="6924" max="6924" width="17.625" style="55" bestFit="1" customWidth="1"/>
    <col min="6925" max="6925" width="12" style="55" bestFit="1" customWidth="1"/>
    <col min="6926" max="6926" width="28.125" style="55" bestFit="1" customWidth="1"/>
    <col min="6927" max="6927" width="26.625" style="55" bestFit="1" customWidth="1"/>
    <col min="6928" max="6928" width="32.875" style="55" customWidth="1"/>
    <col min="6929" max="6929" width="32.125" style="55" bestFit="1" customWidth="1"/>
    <col min="6930" max="6930" width="17.625" style="55" bestFit="1" customWidth="1"/>
    <col min="6931" max="6931" width="28.5" style="55" bestFit="1" customWidth="1"/>
    <col min="6932" max="6932" width="29.875" style="55" customWidth="1"/>
    <col min="6933" max="6933" width="23.625" style="55" customWidth="1"/>
    <col min="6934" max="6943" width="8" style="55"/>
    <col min="6944" max="6947" width="8" style="55" hidden="1" customWidth="1"/>
    <col min="6948" max="7171" width="8" style="55"/>
    <col min="7172" max="7172" width="15.625" style="55" customWidth="1"/>
    <col min="7173" max="7173" width="13.125" style="55" customWidth="1"/>
    <col min="7174" max="7174" width="28" style="55" bestFit="1" customWidth="1"/>
    <col min="7175" max="7175" width="25.375" style="55" customWidth="1"/>
    <col min="7176" max="7176" width="32.875" style="55" customWidth="1"/>
    <col min="7177" max="7177" width="8" style="55" hidden="1" customWidth="1"/>
    <col min="7178" max="7178" width="25.625" style="55" customWidth="1"/>
    <col min="7179" max="7179" width="30.625" style="55" bestFit="1" customWidth="1"/>
    <col min="7180" max="7180" width="17.625" style="55" bestFit="1" customWidth="1"/>
    <col min="7181" max="7181" width="12" style="55" bestFit="1" customWidth="1"/>
    <col min="7182" max="7182" width="28.125" style="55" bestFit="1" customWidth="1"/>
    <col min="7183" max="7183" width="26.625" style="55" bestFit="1" customWidth="1"/>
    <col min="7184" max="7184" width="32.875" style="55" customWidth="1"/>
    <col min="7185" max="7185" width="32.125" style="55" bestFit="1" customWidth="1"/>
    <col min="7186" max="7186" width="17.625" style="55" bestFit="1" customWidth="1"/>
    <col min="7187" max="7187" width="28.5" style="55" bestFit="1" customWidth="1"/>
    <col min="7188" max="7188" width="29.875" style="55" customWidth="1"/>
    <col min="7189" max="7189" width="23.625" style="55" customWidth="1"/>
    <col min="7190" max="7199" width="8" style="55"/>
    <col min="7200" max="7203" width="8" style="55" hidden="1" customWidth="1"/>
    <col min="7204" max="7427" width="8" style="55"/>
    <col min="7428" max="7428" width="15.625" style="55" customWidth="1"/>
    <col min="7429" max="7429" width="13.125" style="55" customWidth="1"/>
    <col min="7430" max="7430" width="28" style="55" bestFit="1" customWidth="1"/>
    <col min="7431" max="7431" width="25.375" style="55" customWidth="1"/>
    <col min="7432" max="7432" width="32.875" style="55" customWidth="1"/>
    <col min="7433" max="7433" width="8" style="55" hidden="1" customWidth="1"/>
    <col min="7434" max="7434" width="25.625" style="55" customWidth="1"/>
    <col min="7435" max="7435" width="30.625" style="55" bestFit="1" customWidth="1"/>
    <col min="7436" max="7436" width="17.625" style="55" bestFit="1" customWidth="1"/>
    <col min="7437" max="7437" width="12" style="55" bestFit="1" customWidth="1"/>
    <col min="7438" max="7438" width="28.125" style="55" bestFit="1" customWidth="1"/>
    <col min="7439" max="7439" width="26.625" style="55" bestFit="1" customWidth="1"/>
    <col min="7440" max="7440" width="32.875" style="55" customWidth="1"/>
    <col min="7441" max="7441" width="32.125" style="55" bestFit="1" customWidth="1"/>
    <col min="7442" max="7442" width="17.625" style="55" bestFit="1" customWidth="1"/>
    <col min="7443" max="7443" width="28.5" style="55" bestFit="1" customWidth="1"/>
    <col min="7444" max="7444" width="29.875" style="55" customWidth="1"/>
    <col min="7445" max="7445" width="23.625" style="55" customWidth="1"/>
    <col min="7446" max="7455" width="8" style="55"/>
    <col min="7456" max="7459" width="8" style="55" hidden="1" customWidth="1"/>
    <col min="7460" max="7683" width="8" style="55"/>
    <col min="7684" max="7684" width="15.625" style="55" customWidth="1"/>
    <col min="7685" max="7685" width="13.125" style="55" customWidth="1"/>
    <col min="7686" max="7686" width="28" style="55" bestFit="1" customWidth="1"/>
    <col min="7687" max="7687" width="25.375" style="55" customWidth="1"/>
    <col min="7688" max="7688" width="32.875" style="55" customWidth="1"/>
    <col min="7689" max="7689" width="8" style="55" hidden="1" customWidth="1"/>
    <col min="7690" max="7690" width="25.625" style="55" customWidth="1"/>
    <col min="7691" max="7691" width="30.625" style="55" bestFit="1" customWidth="1"/>
    <col min="7692" max="7692" width="17.625" style="55" bestFit="1" customWidth="1"/>
    <col min="7693" max="7693" width="12" style="55" bestFit="1" customWidth="1"/>
    <col min="7694" max="7694" width="28.125" style="55" bestFit="1" customWidth="1"/>
    <col min="7695" max="7695" width="26.625" style="55" bestFit="1" customWidth="1"/>
    <col min="7696" max="7696" width="32.875" style="55" customWidth="1"/>
    <col min="7697" max="7697" width="32.125" style="55" bestFit="1" customWidth="1"/>
    <col min="7698" max="7698" width="17.625" style="55" bestFit="1" customWidth="1"/>
    <col min="7699" max="7699" width="28.5" style="55" bestFit="1" customWidth="1"/>
    <col min="7700" max="7700" width="29.875" style="55" customWidth="1"/>
    <col min="7701" max="7701" width="23.625" style="55" customWidth="1"/>
    <col min="7702" max="7711" width="8" style="55"/>
    <col min="7712" max="7715" width="8" style="55" hidden="1" customWidth="1"/>
    <col min="7716" max="7939" width="8" style="55"/>
    <col min="7940" max="7940" width="15.625" style="55" customWidth="1"/>
    <col min="7941" max="7941" width="13.125" style="55" customWidth="1"/>
    <col min="7942" max="7942" width="28" style="55" bestFit="1" customWidth="1"/>
    <col min="7943" max="7943" width="25.375" style="55" customWidth="1"/>
    <col min="7944" max="7944" width="32.875" style="55" customWidth="1"/>
    <col min="7945" max="7945" width="8" style="55" hidden="1" customWidth="1"/>
    <col min="7946" max="7946" width="25.625" style="55" customWidth="1"/>
    <col min="7947" max="7947" width="30.625" style="55" bestFit="1" customWidth="1"/>
    <col min="7948" max="7948" width="17.625" style="55" bestFit="1" customWidth="1"/>
    <col min="7949" max="7949" width="12" style="55" bestFit="1" customWidth="1"/>
    <col min="7950" max="7950" width="28.125" style="55" bestFit="1" customWidth="1"/>
    <col min="7951" max="7951" width="26.625" style="55" bestFit="1" customWidth="1"/>
    <col min="7952" max="7952" width="32.875" style="55" customWidth="1"/>
    <col min="7953" max="7953" width="32.125" style="55" bestFit="1" customWidth="1"/>
    <col min="7954" max="7954" width="17.625" style="55" bestFit="1" customWidth="1"/>
    <col min="7955" max="7955" width="28.5" style="55" bestFit="1" customWidth="1"/>
    <col min="7956" max="7956" width="29.875" style="55" customWidth="1"/>
    <col min="7957" max="7957" width="23.625" style="55" customWidth="1"/>
    <col min="7958" max="7967" width="8" style="55"/>
    <col min="7968" max="7971" width="8" style="55" hidden="1" customWidth="1"/>
    <col min="7972" max="8195" width="8" style="55"/>
    <col min="8196" max="8196" width="15.625" style="55" customWidth="1"/>
    <col min="8197" max="8197" width="13.125" style="55" customWidth="1"/>
    <col min="8198" max="8198" width="28" style="55" bestFit="1" customWidth="1"/>
    <col min="8199" max="8199" width="25.375" style="55" customWidth="1"/>
    <col min="8200" max="8200" width="32.875" style="55" customWidth="1"/>
    <col min="8201" max="8201" width="8" style="55" hidden="1" customWidth="1"/>
    <col min="8202" max="8202" width="25.625" style="55" customWidth="1"/>
    <col min="8203" max="8203" width="30.625" style="55" bestFit="1" customWidth="1"/>
    <col min="8204" max="8204" width="17.625" style="55" bestFit="1" customWidth="1"/>
    <col min="8205" max="8205" width="12" style="55" bestFit="1" customWidth="1"/>
    <col min="8206" max="8206" width="28.125" style="55" bestFit="1" customWidth="1"/>
    <col min="8207" max="8207" width="26.625" style="55" bestFit="1" customWidth="1"/>
    <col min="8208" max="8208" width="32.875" style="55" customWidth="1"/>
    <col min="8209" max="8209" width="32.125" style="55" bestFit="1" customWidth="1"/>
    <col min="8210" max="8210" width="17.625" style="55" bestFit="1" customWidth="1"/>
    <col min="8211" max="8211" width="28.5" style="55" bestFit="1" customWidth="1"/>
    <col min="8212" max="8212" width="29.875" style="55" customWidth="1"/>
    <col min="8213" max="8213" width="23.625" style="55" customWidth="1"/>
    <col min="8214" max="8223" width="8" style="55"/>
    <col min="8224" max="8227" width="8" style="55" hidden="1" customWidth="1"/>
    <col min="8228" max="8451" width="8" style="55"/>
    <col min="8452" max="8452" width="15.625" style="55" customWidth="1"/>
    <col min="8453" max="8453" width="13.125" style="55" customWidth="1"/>
    <col min="8454" max="8454" width="28" style="55" bestFit="1" customWidth="1"/>
    <col min="8455" max="8455" width="25.375" style="55" customWidth="1"/>
    <col min="8456" max="8456" width="32.875" style="55" customWidth="1"/>
    <col min="8457" max="8457" width="8" style="55" hidden="1" customWidth="1"/>
    <col min="8458" max="8458" width="25.625" style="55" customWidth="1"/>
    <col min="8459" max="8459" width="30.625" style="55" bestFit="1" customWidth="1"/>
    <col min="8460" max="8460" width="17.625" style="55" bestFit="1" customWidth="1"/>
    <col min="8461" max="8461" width="12" style="55" bestFit="1" customWidth="1"/>
    <col min="8462" max="8462" width="28.125" style="55" bestFit="1" customWidth="1"/>
    <col min="8463" max="8463" width="26.625" style="55" bestFit="1" customWidth="1"/>
    <col min="8464" max="8464" width="32.875" style="55" customWidth="1"/>
    <col min="8465" max="8465" width="32.125" style="55" bestFit="1" customWidth="1"/>
    <col min="8466" max="8466" width="17.625" style="55" bestFit="1" customWidth="1"/>
    <col min="8467" max="8467" width="28.5" style="55" bestFit="1" customWidth="1"/>
    <col min="8468" max="8468" width="29.875" style="55" customWidth="1"/>
    <col min="8469" max="8469" width="23.625" style="55" customWidth="1"/>
    <col min="8470" max="8479" width="8" style="55"/>
    <col min="8480" max="8483" width="8" style="55" hidden="1" customWidth="1"/>
    <col min="8484" max="8707" width="8" style="55"/>
    <col min="8708" max="8708" width="15.625" style="55" customWidth="1"/>
    <col min="8709" max="8709" width="13.125" style="55" customWidth="1"/>
    <col min="8710" max="8710" width="28" style="55" bestFit="1" customWidth="1"/>
    <col min="8711" max="8711" width="25.375" style="55" customWidth="1"/>
    <col min="8712" max="8712" width="32.875" style="55" customWidth="1"/>
    <col min="8713" max="8713" width="8" style="55" hidden="1" customWidth="1"/>
    <col min="8714" max="8714" width="25.625" style="55" customWidth="1"/>
    <col min="8715" max="8715" width="30.625" style="55" bestFit="1" customWidth="1"/>
    <col min="8716" max="8716" width="17.625" style="55" bestFit="1" customWidth="1"/>
    <col min="8717" max="8717" width="12" style="55" bestFit="1" customWidth="1"/>
    <col min="8718" max="8718" width="28.125" style="55" bestFit="1" customWidth="1"/>
    <col min="8719" max="8719" width="26.625" style="55" bestFit="1" customWidth="1"/>
    <col min="8720" max="8720" width="32.875" style="55" customWidth="1"/>
    <col min="8721" max="8721" width="32.125" style="55" bestFit="1" customWidth="1"/>
    <col min="8722" max="8722" width="17.625" style="55" bestFit="1" customWidth="1"/>
    <col min="8723" max="8723" width="28.5" style="55" bestFit="1" customWidth="1"/>
    <col min="8724" max="8724" width="29.875" style="55" customWidth="1"/>
    <col min="8725" max="8725" width="23.625" style="55" customWidth="1"/>
    <col min="8726" max="8735" width="8" style="55"/>
    <col min="8736" max="8739" width="8" style="55" hidden="1" customWidth="1"/>
    <col min="8740" max="8963" width="8" style="55"/>
    <col min="8964" max="8964" width="15.625" style="55" customWidth="1"/>
    <col min="8965" max="8965" width="13.125" style="55" customWidth="1"/>
    <col min="8966" max="8966" width="28" style="55" bestFit="1" customWidth="1"/>
    <col min="8967" max="8967" width="25.375" style="55" customWidth="1"/>
    <col min="8968" max="8968" width="32.875" style="55" customWidth="1"/>
    <col min="8969" max="8969" width="8" style="55" hidden="1" customWidth="1"/>
    <col min="8970" max="8970" width="25.625" style="55" customWidth="1"/>
    <col min="8971" max="8971" width="30.625" style="55" bestFit="1" customWidth="1"/>
    <col min="8972" max="8972" width="17.625" style="55" bestFit="1" customWidth="1"/>
    <col min="8973" max="8973" width="12" style="55" bestFit="1" customWidth="1"/>
    <col min="8974" max="8974" width="28.125" style="55" bestFit="1" customWidth="1"/>
    <col min="8975" max="8975" width="26.625" style="55" bestFit="1" customWidth="1"/>
    <col min="8976" max="8976" width="32.875" style="55" customWidth="1"/>
    <col min="8977" max="8977" width="32.125" style="55" bestFit="1" customWidth="1"/>
    <col min="8978" max="8978" width="17.625" style="55" bestFit="1" customWidth="1"/>
    <col min="8979" max="8979" width="28.5" style="55" bestFit="1" customWidth="1"/>
    <col min="8980" max="8980" width="29.875" style="55" customWidth="1"/>
    <col min="8981" max="8981" width="23.625" style="55" customWidth="1"/>
    <col min="8982" max="8991" width="8" style="55"/>
    <col min="8992" max="8995" width="8" style="55" hidden="1" customWidth="1"/>
    <col min="8996" max="9219" width="8" style="55"/>
    <col min="9220" max="9220" width="15.625" style="55" customWidth="1"/>
    <col min="9221" max="9221" width="13.125" style="55" customWidth="1"/>
    <col min="9222" max="9222" width="28" style="55" bestFit="1" customWidth="1"/>
    <col min="9223" max="9223" width="25.375" style="55" customWidth="1"/>
    <col min="9224" max="9224" width="32.875" style="55" customWidth="1"/>
    <col min="9225" max="9225" width="8" style="55" hidden="1" customWidth="1"/>
    <col min="9226" max="9226" width="25.625" style="55" customWidth="1"/>
    <col min="9227" max="9227" width="30.625" style="55" bestFit="1" customWidth="1"/>
    <col min="9228" max="9228" width="17.625" style="55" bestFit="1" customWidth="1"/>
    <col min="9229" max="9229" width="12" style="55" bestFit="1" customWidth="1"/>
    <col min="9230" max="9230" width="28.125" style="55" bestFit="1" customWidth="1"/>
    <col min="9231" max="9231" width="26.625" style="55" bestFit="1" customWidth="1"/>
    <col min="9232" max="9232" width="32.875" style="55" customWidth="1"/>
    <col min="9233" max="9233" width="32.125" style="55" bestFit="1" customWidth="1"/>
    <col min="9234" max="9234" width="17.625" style="55" bestFit="1" customWidth="1"/>
    <col min="9235" max="9235" width="28.5" style="55" bestFit="1" customWidth="1"/>
    <col min="9236" max="9236" width="29.875" style="55" customWidth="1"/>
    <col min="9237" max="9237" width="23.625" style="55" customWidth="1"/>
    <col min="9238" max="9247" width="8" style="55"/>
    <col min="9248" max="9251" width="8" style="55" hidden="1" customWidth="1"/>
    <col min="9252" max="9475" width="8" style="55"/>
    <col min="9476" max="9476" width="15.625" style="55" customWidth="1"/>
    <col min="9477" max="9477" width="13.125" style="55" customWidth="1"/>
    <col min="9478" max="9478" width="28" style="55" bestFit="1" customWidth="1"/>
    <col min="9479" max="9479" width="25.375" style="55" customWidth="1"/>
    <col min="9480" max="9480" width="32.875" style="55" customWidth="1"/>
    <col min="9481" max="9481" width="8" style="55" hidden="1" customWidth="1"/>
    <col min="9482" max="9482" width="25.625" style="55" customWidth="1"/>
    <col min="9483" max="9483" width="30.625" style="55" bestFit="1" customWidth="1"/>
    <col min="9484" max="9484" width="17.625" style="55" bestFit="1" customWidth="1"/>
    <col min="9485" max="9485" width="12" style="55" bestFit="1" customWidth="1"/>
    <col min="9486" max="9486" width="28.125" style="55" bestFit="1" customWidth="1"/>
    <col min="9487" max="9487" width="26.625" style="55" bestFit="1" customWidth="1"/>
    <col min="9488" max="9488" width="32.875" style="55" customWidth="1"/>
    <col min="9489" max="9489" width="32.125" style="55" bestFit="1" customWidth="1"/>
    <col min="9490" max="9490" width="17.625" style="55" bestFit="1" customWidth="1"/>
    <col min="9491" max="9491" width="28.5" style="55" bestFit="1" customWidth="1"/>
    <col min="9492" max="9492" width="29.875" style="55" customWidth="1"/>
    <col min="9493" max="9493" width="23.625" style="55" customWidth="1"/>
    <col min="9494" max="9503" width="8" style="55"/>
    <col min="9504" max="9507" width="8" style="55" hidden="1" customWidth="1"/>
    <col min="9508" max="9731" width="8" style="55"/>
    <col min="9732" max="9732" width="15.625" style="55" customWidth="1"/>
    <col min="9733" max="9733" width="13.125" style="55" customWidth="1"/>
    <col min="9734" max="9734" width="28" style="55" bestFit="1" customWidth="1"/>
    <col min="9735" max="9735" width="25.375" style="55" customWidth="1"/>
    <col min="9736" max="9736" width="32.875" style="55" customWidth="1"/>
    <col min="9737" max="9737" width="8" style="55" hidden="1" customWidth="1"/>
    <col min="9738" max="9738" width="25.625" style="55" customWidth="1"/>
    <col min="9739" max="9739" width="30.625" style="55" bestFit="1" customWidth="1"/>
    <col min="9740" max="9740" width="17.625" style="55" bestFit="1" customWidth="1"/>
    <col min="9741" max="9741" width="12" style="55" bestFit="1" customWidth="1"/>
    <col min="9742" max="9742" width="28.125" style="55" bestFit="1" customWidth="1"/>
    <col min="9743" max="9743" width="26.625" style="55" bestFit="1" customWidth="1"/>
    <col min="9744" max="9744" width="32.875" style="55" customWidth="1"/>
    <col min="9745" max="9745" width="32.125" style="55" bestFit="1" customWidth="1"/>
    <col min="9746" max="9746" width="17.625" style="55" bestFit="1" customWidth="1"/>
    <col min="9747" max="9747" width="28.5" style="55" bestFit="1" customWidth="1"/>
    <col min="9748" max="9748" width="29.875" style="55" customWidth="1"/>
    <col min="9749" max="9749" width="23.625" style="55" customWidth="1"/>
    <col min="9750" max="9759" width="8" style="55"/>
    <col min="9760" max="9763" width="8" style="55" hidden="1" customWidth="1"/>
    <col min="9764" max="9987" width="8" style="55"/>
    <col min="9988" max="9988" width="15.625" style="55" customWidth="1"/>
    <col min="9989" max="9989" width="13.125" style="55" customWidth="1"/>
    <col min="9990" max="9990" width="28" style="55" bestFit="1" customWidth="1"/>
    <col min="9991" max="9991" width="25.375" style="55" customWidth="1"/>
    <col min="9992" max="9992" width="32.875" style="55" customWidth="1"/>
    <col min="9993" max="9993" width="8" style="55" hidden="1" customWidth="1"/>
    <col min="9994" max="9994" width="25.625" style="55" customWidth="1"/>
    <col min="9995" max="9995" width="30.625" style="55" bestFit="1" customWidth="1"/>
    <col min="9996" max="9996" width="17.625" style="55" bestFit="1" customWidth="1"/>
    <col min="9997" max="9997" width="12" style="55" bestFit="1" customWidth="1"/>
    <col min="9998" max="9998" width="28.125" style="55" bestFit="1" customWidth="1"/>
    <col min="9999" max="9999" width="26.625" style="55" bestFit="1" customWidth="1"/>
    <col min="10000" max="10000" width="32.875" style="55" customWidth="1"/>
    <col min="10001" max="10001" width="32.125" style="55" bestFit="1" customWidth="1"/>
    <col min="10002" max="10002" width="17.625" style="55" bestFit="1" customWidth="1"/>
    <col min="10003" max="10003" width="28.5" style="55" bestFit="1" customWidth="1"/>
    <col min="10004" max="10004" width="29.875" style="55" customWidth="1"/>
    <col min="10005" max="10005" width="23.625" style="55" customWidth="1"/>
    <col min="10006" max="10015" width="8" style="55"/>
    <col min="10016" max="10019" width="8" style="55" hidden="1" customWidth="1"/>
    <col min="10020" max="10243" width="8" style="55"/>
    <col min="10244" max="10244" width="15.625" style="55" customWidth="1"/>
    <col min="10245" max="10245" width="13.125" style="55" customWidth="1"/>
    <col min="10246" max="10246" width="28" style="55" bestFit="1" customWidth="1"/>
    <col min="10247" max="10247" width="25.375" style="55" customWidth="1"/>
    <col min="10248" max="10248" width="32.875" style="55" customWidth="1"/>
    <col min="10249" max="10249" width="8" style="55" hidden="1" customWidth="1"/>
    <col min="10250" max="10250" width="25.625" style="55" customWidth="1"/>
    <col min="10251" max="10251" width="30.625" style="55" bestFit="1" customWidth="1"/>
    <col min="10252" max="10252" width="17.625" style="55" bestFit="1" customWidth="1"/>
    <col min="10253" max="10253" width="12" style="55" bestFit="1" customWidth="1"/>
    <col min="10254" max="10254" width="28.125" style="55" bestFit="1" customWidth="1"/>
    <col min="10255" max="10255" width="26.625" style="55" bestFit="1" customWidth="1"/>
    <col min="10256" max="10256" width="32.875" style="55" customWidth="1"/>
    <col min="10257" max="10257" width="32.125" style="55" bestFit="1" customWidth="1"/>
    <col min="10258" max="10258" width="17.625" style="55" bestFit="1" customWidth="1"/>
    <col min="10259" max="10259" width="28.5" style="55" bestFit="1" customWidth="1"/>
    <col min="10260" max="10260" width="29.875" style="55" customWidth="1"/>
    <col min="10261" max="10261" width="23.625" style="55" customWidth="1"/>
    <col min="10262" max="10271" width="8" style="55"/>
    <col min="10272" max="10275" width="8" style="55" hidden="1" customWidth="1"/>
    <col min="10276" max="10499" width="8" style="55"/>
    <col min="10500" max="10500" width="15.625" style="55" customWidth="1"/>
    <col min="10501" max="10501" width="13.125" style="55" customWidth="1"/>
    <col min="10502" max="10502" width="28" style="55" bestFit="1" customWidth="1"/>
    <col min="10503" max="10503" width="25.375" style="55" customWidth="1"/>
    <col min="10504" max="10504" width="32.875" style="55" customWidth="1"/>
    <col min="10505" max="10505" width="8" style="55" hidden="1" customWidth="1"/>
    <col min="10506" max="10506" width="25.625" style="55" customWidth="1"/>
    <col min="10507" max="10507" width="30.625" style="55" bestFit="1" customWidth="1"/>
    <col min="10508" max="10508" width="17.625" style="55" bestFit="1" customWidth="1"/>
    <col min="10509" max="10509" width="12" style="55" bestFit="1" customWidth="1"/>
    <col min="10510" max="10510" width="28.125" style="55" bestFit="1" customWidth="1"/>
    <col min="10511" max="10511" width="26.625" style="55" bestFit="1" customWidth="1"/>
    <col min="10512" max="10512" width="32.875" style="55" customWidth="1"/>
    <col min="10513" max="10513" width="32.125" style="55" bestFit="1" customWidth="1"/>
    <col min="10514" max="10514" width="17.625" style="55" bestFit="1" customWidth="1"/>
    <col min="10515" max="10515" width="28.5" style="55" bestFit="1" customWidth="1"/>
    <col min="10516" max="10516" width="29.875" style="55" customWidth="1"/>
    <col min="10517" max="10517" width="23.625" style="55" customWidth="1"/>
    <col min="10518" max="10527" width="8" style="55"/>
    <col min="10528" max="10531" width="8" style="55" hidden="1" customWidth="1"/>
    <col min="10532" max="10755" width="8" style="55"/>
    <col min="10756" max="10756" width="15.625" style="55" customWidth="1"/>
    <col min="10757" max="10757" width="13.125" style="55" customWidth="1"/>
    <col min="10758" max="10758" width="28" style="55" bestFit="1" customWidth="1"/>
    <col min="10759" max="10759" width="25.375" style="55" customWidth="1"/>
    <col min="10760" max="10760" width="32.875" style="55" customWidth="1"/>
    <col min="10761" max="10761" width="8" style="55" hidden="1" customWidth="1"/>
    <col min="10762" max="10762" width="25.625" style="55" customWidth="1"/>
    <col min="10763" max="10763" width="30.625" style="55" bestFit="1" customWidth="1"/>
    <col min="10764" max="10764" width="17.625" style="55" bestFit="1" customWidth="1"/>
    <col min="10765" max="10765" width="12" style="55" bestFit="1" customWidth="1"/>
    <col min="10766" max="10766" width="28.125" style="55" bestFit="1" customWidth="1"/>
    <col min="10767" max="10767" width="26.625" style="55" bestFit="1" customWidth="1"/>
    <col min="10768" max="10768" width="32.875" style="55" customWidth="1"/>
    <col min="10769" max="10769" width="32.125" style="55" bestFit="1" customWidth="1"/>
    <col min="10770" max="10770" width="17.625" style="55" bestFit="1" customWidth="1"/>
    <col min="10771" max="10771" width="28.5" style="55" bestFit="1" customWidth="1"/>
    <col min="10772" max="10772" width="29.875" style="55" customWidth="1"/>
    <col min="10773" max="10773" width="23.625" style="55" customWidth="1"/>
    <col min="10774" max="10783" width="8" style="55"/>
    <col min="10784" max="10787" width="8" style="55" hidden="1" customWidth="1"/>
    <col min="10788" max="11011" width="8" style="55"/>
    <col min="11012" max="11012" width="15.625" style="55" customWidth="1"/>
    <col min="11013" max="11013" width="13.125" style="55" customWidth="1"/>
    <col min="11014" max="11014" width="28" style="55" bestFit="1" customWidth="1"/>
    <col min="11015" max="11015" width="25.375" style="55" customWidth="1"/>
    <col min="11016" max="11016" width="32.875" style="55" customWidth="1"/>
    <col min="11017" max="11017" width="8" style="55" hidden="1" customWidth="1"/>
    <col min="11018" max="11018" width="25.625" style="55" customWidth="1"/>
    <col min="11019" max="11019" width="30.625" style="55" bestFit="1" customWidth="1"/>
    <col min="11020" max="11020" width="17.625" style="55" bestFit="1" customWidth="1"/>
    <col min="11021" max="11021" width="12" style="55" bestFit="1" customWidth="1"/>
    <col min="11022" max="11022" width="28.125" style="55" bestFit="1" customWidth="1"/>
    <col min="11023" max="11023" width="26.625" style="55" bestFit="1" customWidth="1"/>
    <col min="11024" max="11024" width="32.875" style="55" customWidth="1"/>
    <col min="11025" max="11025" width="32.125" style="55" bestFit="1" customWidth="1"/>
    <col min="11026" max="11026" width="17.625" style="55" bestFit="1" customWidth="1"/>
    <col min="11027" max="11027" width="28.5" style="55" bestFit="1" customWidth="1"/>
    <col min="11028" max="11028" width="29.875" style="55" customWidth="1"/>
    <col min="11029" max="11029" width="23.625" style="55" customWidth="1"/>
    <col min="11030" max="11039" width="8" style="55"/>
    <col min="11040" max="11043" width="8" style="55" hidden="1" customWidth="1"/>
    <col min="11044" max="11267" width="8" style="55"/>
    <col min="11268" max="11268" width="15.625" style="55" customWidth="1"/>
    <col min="11269" max="11269" width="13.125" style="55" customWidth="1"/>
    <col min="11270" max="11270" width="28" style="55" bestFit="1" customWidth="1"/>
    <col min="11271" max="11271" width="25.375" style="55" customWidth="1"/>
    <col min="11272" max="11272" width="32.875" style="55" customWidth="1"/>
    <col min="11273" max="11273" width="8" style="55" hidden="1" customWidth="1"/>
    <col min="11274" max="11274" width="25.625" style="55" customWidth="1"/>
    <col min="11275" max="11275" width="30.625" style="55" bestFit="1" customWidth="1"/>
    <col min="11276" max="11276" width="17.625" style="55" bestFit="1" customWidth="1"/>
    <col min="11277" max="11277" width="12" style="55" bestFit="1" customWidth="1"/>
    <col min="11278" max="11278" width="28.125" style="55" bestFit="1" customWidth="1"/>
    <col min="11279" max="11279" width="26.625" style="55" bestFit="1" customWidth="1"/>
    <col min="11280" max="11280" width="32.875" style="55" customWidth="1"/>
    <col min="11281" max="11281" width="32.125" style="55" bestFit="1" customWidth="1"/>
    <col min="11282" max="11282" width="17.625" style="55" bestFit="1" customWidth="1"/>
    <col min="11283" max="11283" width="28.5" style="55" bestFit="1" customWidth="1"/>
    <col min="11284" max="11284" width="29.875" style="55" customWidth="1"/>
    <col min="11285" max="11285" width="23.625" style="55" customWidth="1"/>
    <col min="11286" max="11295" width="8" style="55"/>
    <col min="11296" max="11299" width="8" style="55" hidden="1" customWidth="1"/>
    <col min="11300" max="11523" width="8" style="55"/>
    <col min="11524" max="11524" width="15.625" style="55" customWidth="1"/>
    <col min="11525" max="11525" width="13.125" style="55" customWidth="1"/>
    <col min="11526" max="11526" width="28" style="55" bestFit="1" customWidth="1"/>
    <col min="11527" max="11527" width="25.375" style="55" customWidth="1"/>
    <col min="11528" max="11528" width="32.875" style="55" customWidth="1"/>
    <col min="11529" max="11529" width="8" style="55" hidden="1" customWidth="1"/>
    <col min="11530" max="11530" width="25.625" style="55" customWidth="1"/>
    <col min="11531" max="11531" width="30.625" style="55" bestFit="1" customWidth="1"/>
    <col min="11532" max="11532" width="17.625" style="55" bestFit="1" customWidth="1"/>
    <col min="11533" max="11533" width="12" style="55" bestFit="1" customWidth="1"/>
    <col min="11534" max="11534" width="28.125" style="55" bestFit="1" customWidth="1"/>
    <col min="11535" max="11535" width="26.625" style="55" bestFit="1" customWidth="1"/>
    <col min="11536" max="11536" width="32.875" style="55" customWidth="1"/>
    <col min="11537" max="11537" width="32.125" style="55" bestFit="1" customWidth="1"/>
    <col min="11538" max="11538" width="17.625" style="55" bestFit="1" customWidth="1"/>
    <col min="11539" max="11539" width="28.5" style="55" bestFit="1" customWidth="1"/>
    <col min="11540" max="11540" width="29.875" style="55" customWidth="1"/>
    <col min="11541" max="11541" width="23.625" style="55" customWidth="1"/>
    <col min="11542" max="11551" width="8" style="55"/>
    <col min="11552" max="11555" width="8" style="55" hidden="1" customWidth="1"/>
    <col min="11556" max="11779" width="8" style="55"/>
    <col min="11780" max="11780" width="15.625" style="55" customWidth="1"/>
    <col min="11781" max="11781" width="13.125" style="55" customWidth="1"/>
    <col min="11782" max="11782" width="28" style="55" bestFit="1" customWidth="1"/>
    <col min="11783" max="11783" width="25.375" style="55" customWidth="1"/>
    <col min="11784" max="11784" width="32.875" style="55" customWidth="1"/>
    <col min="11785" max="11785" width="8" style="55" hidden="1" customWidth="1"/>
    <col min="11786" max="11786" width="25.625" style="55" customWidth="1"/>
    <col min="11787" max="11787" width="30.625" style="55" bestFit="1" customWidth="1"/>
    <col min="11788" max="11788" width="17.625" style="55" bestFit="1" customWidth="1"/>
    <col min="11789" max="11789" width="12" style="55" bestFit="1" customWidth="1"/>
    <col min="11790" max="11790" width="28.125" style="55" bestFit="1" customWidth="1"/>
    <col min="11791" max="11791" width="26.625" style="55" bestFit="1" customWidth="1"/>
    <col min="11792" max="11792" width="32.875" style="55" customWidth="1"/>
    <col min="11793" max="11793" width="32.125" style="55" bestFit="1" customWidth="1"/>
    <col min="11794" max="11794" width="17.625" style="55" bestFit="1" customWidth="1"/>
    <col min="11795" max="11795" width="28.5" style="55" bestFit="1" customWidth="1"/>
    <col min="11796" max="11796" width="29.875" style="55" customWidth="1"/>
    <col min="11797" max="11797" width="23.625" style="55" customWidth="1"/>
    <col min="11798" max="11807" width="8" style="55"/>
    <col min="11808" max="11811" width="8" style="55" hidden="1" customWidth="1"/>
    <col min="11812" max="12035" width="8" style="55"/>
    <col min="12036" max="12036" width="15.625" style="55" customWidth="1"/>
    <col min="12037" max="12037" width="13.125" style="55" customWidth="1"/>
    <col min="12038" max="12038" width="28" style="55" bestFit="1" customWidth="1"/>
    <col min="12039" max="12039" width="25.375" style="55" customWidth="1"/>
    <col min="12040" max="12040" width="32.875" style="55" customWidth="1"/>
    <col min="12041" max="12041" width="8" style="55" hidden="1" customWidth="1"/>
    <col min="12042" max="12042" width="25.625" style="55" customWidth="1"/>
    <col min="12043" max="12043" width="30.625" style="55" bestFit="1" customWidth="1"/>
    <col min="12044" max="12044" width="17.625" style="55" bestFit="1" customWidth="1"/>
    <col min="12045" max="12045" width="12" style="55" bestFit="1" customWidth="1"/>
    <col min="12046" max="12046" width="28.125" style="55" bestFit="1" customWidth="1"/>
    <col min="12047" max="12047" width="26.625" style="55" bestFit="1" customWidth="1"/>
    <col min="12048" max="12048" width="32.875" style="55" customWidth="1"/>
    <col min="12049" max="12049" width="32.125" style="55" bestFit="1" customWidth="1"/>
    <col min="12050" max="12050" width="17.625" style="55" bestFit="1" customWidth="1"/>
    <col min="12051" max="12051" width="28.5" style="55" bestFit="1" customWidth="1"/>
    <col min="12052" max="12052" width="29.875" style="55" customWidth="1"/>
    <col min="12053" max="12053" width="23.625" style="55" customWidth="1"/>
    <col min="12054" max="12063" width="8" style="55"/>
    <col min="12064" max="12067" width="8" style="55" hidden="1" customWidth="1"/>
    <col min="12068" max="12291" width="8" style="55"/>
    <col min="12292" max="12292" width="15.625" style="55" customWidth="1"/>
    <col min="12293" max="12293" width="13.125" style="55" customWidth="1"/>
    <col min="12294" max="12294" width="28" style="55" bestFit="1" customWidth="1"/>
    <col min="12295" max="12295" width="25.375" style="55" customWidth="1"/>
    <col min="12296" max="12296" width="32.875" style="55" customWidth="1"/>
    <col min="12297" max="12297" width="8" style="55" hidden="1" customWidth="1"/>
    <col min="12298" max="12298" width="25.625" style="55" customWidth="1"/>
    <col min="12299" max="12299" width="30.625" style="55" bestFit="1" customWidth="1"/>
    <col min="12300" max="12300" width="17.625" style="55" bestFit="1" customWidth="1"/>
    <col min="12301" max="12301" width="12" style="55" bestFit="1" customWidth="1"/>
    <col min="12302" max="12302" width="28.125" style="55" bestFit="1" customWidth="1"/>
    <col min="12303" max="12303" width="26.625" style="55" bestFit="1" customWidth="1"/>
    <col min="12304" max="12304" width="32.875" style="55" customWidth="1"/>
    <col min="12305" max="12305" width="32.125" style="55" bestFit="1" customWidth="1"/>
    <col min="12306" max="12306" width="17.625" style="55" bestFit="1" customWidth="1"/>
    <col min="12307" max="12307" width="28.5" style="55" bestFit="1" customWidth="1"/>
    <col min="12308" max="12308" width="29.875" style="55" customWidth="1"/>
    <col min="12309" max="12309" width="23.625" style="55" customWidth="1"/>
    <col min="12310" max="12319" width="8" style="55"/>
    <col min="12320" max="12323" width="8" style="55" hidden="1" customWidth="1"/>
    <col min="12324" max="12547" width="8" style="55"/>
    <col min="12548" max="12548" width="15.625" style="55" customWidth="1"/>
    <col min="12549" max="12549" width="13.125" style="55" customWidth="1"/>
    <col min="12550" max="12550" width="28" style="55" bestFit="1" customWidth="1"/>
    <col min="12551" max="12551" width="25.375" style="55" customWidth="1"/>
    <col min="12552" max="12552" width="32.875" style="55" customWidth="1"/>
    <col min="12553" max="12553" width="8" style="55" hidden="1" customWidth="1"/>
    <col min="12554" max="12554" width="25.625" style="55" customWidth="1"/>
    <col min="12555" max="12555" width="30.625" style="55" bestFit="1" customWidth="1"/>
    <col min="12556" max="12556" width="17.625" style="55" bestFit="1" customWidth="1"/>
    <col min="12557" max="12557" width="12" style="55" bestFit="1" customWidth="1"/>
    <col min="12558" max="12558" width="28.125" style="55" bestFit="1" customWidth="1"/>
    <col min="12559" max="12559" width="26.625" style="55" bestFit="1" customWidth="1"/>
    <col min="12560" max="12560" width="32.875" style="55" customWidth="1"/>
    <col min="12561" max="12561" width="32.125" style="55" bestFit="1" customWidth="1"/>
    <col min="12562" max="12562" width="17.625" style="55" bestFit="1" customWidth="1"/>
    <col min="12563" max="12563" width="28.5" style="55" bestFit="1" customWidth="1"/>
    <col min="12564" max="12564" width="29.875" style="55" customWidth="1"/>
    <col min="12565" max="12565" width="23.625" style="55" customWidth="1"/>
    <col min="12566" max="12575" width="8" style="55"/>
    <col min="12576" max="12579" width="8" style="55" hidden="1" customWidth="1"/>
    <col min="12580" max="12803" width="8" style="55"/>
    <col min="12804" max="12804" width="15.625" style="55" customWidth="1"/>
    <col min="12805" max="12805" width="13.125" style="55" customWidth="1"/>
    <col min="12806" max="12806" width="28" style="55" bestFit="1" customWidth="1"/>
    <col min="12807" max="12807" width="25.375" style="55" customWidth="1"/>
    <col min="12808" max="12808" width="32.875" style="55" customWidth="1"/>
    <col min="12809" max="12809" width="8" style="55" hidden="1" customWidth="1"/>
    <col min="12810" max="12810" width="25.625" style="55" customWidth="1"/>
    <col min="12811" max="12811" width="30.625" style="55" bestFit="1" customWidth="1"/>
    <col min="12812" max="12812" width="17.625" style="55" bestFit="1" customWidth="1"/>
    <col min="12813" max="12813" width="12" style="55" bestFit="1" customWidth="1"/>
    <col min="12814" max="12814" width="28.125" style="55" bestFit="1" customWidth="1"/>
    <col min="12815" max="12815" width="26.625" style="55" bestFit="1" customWidth="1"/>
    <col min="12816" max="12816" width="32.875" style="55" customWidth="1"/>
    <col min="12817" max="12817" width="32.125" style="55" bestFit="1" customWidth="1"/>
    <col min="12818" max="12818" width="17.625" style="55" bestFit="1" customWidth="1"/>
    <col min="12819" max="12819" width="28.5" style="55" bestFit="1" customWidth="1"/>
    <col min="12820" max="12820" width="29.875" style="55" customWidth="1"/>
    <col min="12821" max="12821" width="23.625" style="55" customWidth="1"/>
    <col min="12822" max="12831" width="8" style="55"/>
    <col min="12832" max="12835" width="8" style="55" hidden="1" customWidth="1"/>
    <col min="12836" max="13059" width="8" style="55"/>
    <col min="13060" max="13060" width="15.625" style="55" customWidth="1"/>
    <col min="13061" max="13061" width="13.125" style="55" customWidth="1"/>
    <col min="13062" max="13062" width="28" style="55" bestFit="1" customWidth="1"/>
    <col min="13063" max="13063" width="25.375" style="55" customWidth="1"/>
    <col min="13064" max="13064" width="32.875" style="55" customWidth="1"/>
    <col min="13065" max="13065" width="8" style="55" hidden="1" customWidth="1"/>
    <col min="13066" max="13066" width="25.625" style="55" customWidth="1"/>
    <col min="13067" max="13067" width="30.625" style="55" bestFit="1" customWidth="1"/>
    <col min="13068" max="13068" width="17.625" style="55" bestFit="1" customWidth="1"/>
    <col min="13069" max="13069" width="12" style="55" bestFit="1" customWidth="1"/>
    <col min="13070" max="13070" width="28.125" style="55" bestFit="1" customWidth="1"/>
    <col min="13071" max="13071" width="26.625" style="55" bestFit="1" customWidth="1"/>
    <col min="13072" max="13072" width="32.875" style="55" customWidth="1"/>
    <col min="13073" max="13073" width="32.125" style="55" bestFit="1" customWidth="1"/>
    <col min="13074" max="13074" width="17.625" style="55" bestFit="1" customWidth="1"/>
    <col min="13075" max="13075" width="28.5" style="55" bestFit="1" customWidth="1"/>
    <col min="13076" max="13076" width="29.875" style="55" customWidth="1"/>
    <col min="13077" max="13077" width="23.625" style="55" customWidth="1"/>
    <col min="13078" max="13087" width="8" style="55"/>
    <col min="13088" max="13091" width="8" style="55" hidden="1" customWidth="1"/>
    <col min="13092" max="13315" width="8" style="55"/>
    <col min="13316" max="13316" width="15.625" style="55" customWidth="1"/>
    <col min="13317" max="13317" width="13.125" style="55" customWidth="1"/>
    <col min="13318" max="13318" width="28" style="55" bestFit="1" customWidth="1"/>
    <col min="13319" max="13319" width="25.375" style="55" customWidth="1"/>
    <col min="13320" max="13320" width="32.875" style="55" customWidth="1"/>
    <col min="13321" max="13321" width="8" style="55" hidden="1" customWidth="1"/>
    <col min="13322" max="13322" width="25.625" style="55" customWidth="1"/>
    <col min="13323" max="13323" width="30.625" style="55" bestFit="1" customWidth="1"/>
    <col min="13324" max="13324" width="17.625" style="55" bestFit="1" customWidth="1"/>
    <col min="13325" max="13325" width="12" style="55" bestFit="1" customWidth="1"/>
    <col min="13326" max="13326" width="28.125" style="55" bestFit="1" customWidth="1"/>
    <col min="13327" max="13327" width="26.625" style="55" bestFit="1" customWidth="1"/>
    <col min="13328" max="13328" width="32.875" style="55" customWidth="1"/>
    <col min="13329" max="13329" width="32.125" style="55" bestFit="1" customWidth="1"/>
    <col min="13330" max="13330" width="17.625" style="55" bestFit="1" customWidth="1"/>
    <col min="13331" max="13331" width="28.5" style="55" bestFit="1" customWidth="1"/>
    <col min="13332" max="13332" width="29.875" style="55" customWidth="1"/>
    <col min="13333" max="13333" width="23.625" style="55" customWidth="1"/>
    <col min="13334" max="13343" width="8" style="55"/>
    <col min="13344" max="13347" width="8" style="55" hidden="1" customWidth="1"/>
    <col min="13348" max="13571" width="8" style="55"/>
    <col min="13572" max="13572" width="15.625" style="55" customWidth="1"/>
    <col min="13573" max="13573" width="13.125" style="55" customWidth="1"/>
    <col min="13574" max="13574" width="28" style="55" bestFit="1" customWidth="1"/>
    <col min="13575" max="13575" width="25.375" style="55" customWidth="1"/>
    <col min="13576" max="13576" width="32.875" style="55" customWidth="1"/>
    <col min="13577" max="13577" width="8" style="55" hidden="1" customWidth="1"/>
    <col min="13578" max="13578" width="25.625" style="55" customWidth="1"/>
    <col min="13579" max="13579" width="30.625" style="55" bestFit="1" customWidth="1"/>
    <col min="13580" max="13580" width="17.625" style="55" bestFit="1" customWidth="1"/>
    <col min="13581" max="13581" width="12" style="55" bestFit="1" customWidth="1"/>
    <col min="13582" max="13582" width="28.125" style="55" bestFit="1" customWidth="1"/>
    <col min="13583" max="13583" width="26.625" style="55" bestFit="1" customWidth="1"/>
    <col min="13584" max="13584" width="32.875" style="55" customWidth="1"/>
    <col min="13585" max="13585" width="32.125" style="55" bestFit="1" customWidth="1"/>
    <col min="13586" max="13586" width="17.625" style="55" bestFit="1" customWidth="1"/>
    <col min="13587" max="13587" width="28.5" style="55" bestFit="1" customWidth="1"/>
    <col min="13588" max="13588" width="29.875" style="55" customWidth="1"/>
    <col min="13589" max="13589" width="23.625" style="55" customWidth="1"/>
    <col min="13590" max="13599" width="8" style="55"/>
    <col min="13600" max="13603" width="8" style="55" hidden="1" customWidth="1"/>
    <col min="13604" max="13827" width="8" style="55"/>
    <col min="13828" max="13828" width="15.625" style="55" customWidth="1"/>
    <col min="13829" max="13829" width="13.125" style="55" customWidth="1"/>
    <col min="13830" max="13830" width="28" style="55" bestFit="1" customWidth="1"/>
    <col min="13831" max="13831" width="25.375" style="55" customWidth="1"/>
    <col min="13832" max="13832" width="32.875" style="55" customWidth="1"/>
    <col min="13833" max="13833" width="8" style="55" hidden="1" customWidth="1"/>
    <col min="13834" max="13834" width="25.625" style="55" customWidth="1"/>
    <col min="13835" max="13835" width="30.625" style="55" bestFit="1" customWidth="1"/>
    <col min="13836" max="13836" width="17.625" style="55" bestFit="1" customWidth="1"/>
    <col min="13837" max="13837" width="12" style="55" bestFit="1" customWidth="1"/>
    <col min="13838" max="13838" width="28.125" style="55" bestFit="1" customWidth="1"/>
    <col min="13839" max="13839" width="26.625" style="55" bestFit="1" customWidth="1"/>
    <col min="13840" max="13840" width="32.875" style="55" customWidth="1"/>
    <col min="13841" max="13841" width="32.125" style="55" bestFit="1" customWidth="1"/>
    <col min="13842" max="13842" width="17.625" style="55" bestFit="1" customWidth="1"/>
    <col min="13843" max="13843" width="28.5" style="55" bestFit="1" customWidth="1"/>
    <col min="13844" max="13844" width="29.875" style="55" customWidth="1"/>
    <col min="13845" max="13845" width="23.625" style="55" customWidth="1"/>
    <col min="13846" max="13855" width="8" style="55"/>
    <col min="13856" max="13859" width="8" style="55" hidden="1" customWidth="1"/>
    <col min="13860" max="14083" width="8" style="55"/>
    <col min="14084" max="14084" width="15.625" style="55" customWidth="1"/>
    <col min="14085" max="14085" width="13.125" style="55" customWidth="1"/>
    <col min="14086" max="14086" width="28" style="55" bestFit="1" customWidth="1"/>
    <col min="14087" max="14087" width="25.375" style="55" customWidth="1"/>
    <col min="14088" max="14088" width="32.875" style="55" customWidth="1"/>
    <col min="14089" max="14089" width="8" style="55" hidden="1" customWidth="1"/>
    <col min="14090" max="14090" width="25.625" style="55" customWidth="1"/>
    <col min="14091" max="14091" width="30.625" style="55" bestFit="1" customWidth="1"/>
    <col min="14092" max="14092" width="17.625" style="55" bestFit="1" customWidth="1"/>
    <col min="14093" max="14093" width="12" style="55" bestFit="1" customWidth="1"/>
    <col min="14094" max="14094" width="28.125" style="55" bestFit="1" customWidth="1"/>
    <col min="14095" max="14095" width="26.625" style="55" bestFit="1" customWidth="1"/>
    <col min="14096" max="14096" width="32.875" style="55" customWidth="1"/>
    <col min="14097" max="14097" width="32.125" style="55" bestFit="1" customWidth="1"/>
    <col min="14098" max="14098" width="17.625" style="55" bestFit="1" customWidth="1"/>
    <col min="14099" max="14099" width="28.5" style="55" bestFit="1" customWidth="1"/>
    <col min="14100" max="14100" width="29.875" style="55" customWidth="1"/>
    <col min="14101" max="14101" width="23.625" style="55" customWidth="1"/>
    <col min="14102" max="14111" width="8" style="55"/>
    <col min="14112" max="14115" width="8" style="55" hidden="1" customWidth="1"/>
    <col min="14116" max="14339" width="8" style="55"/>
    <col min="14340" max="14340" width="15.625" style="55" customWidth="1"/>
    <col min="14341" max="14341" width="13.125" style="55" customWidth="1"/>
    <col min="14342" max="14342" width="28" style="55" bestFit="1" customWidth="1"/>
    <col min="14343" max="14343" width="25.375" style="55" customWidth="1"/>
    <col min="14344" max="14344" width="32.875" style="55" customWidth="1"/>
    <col min="14345" max="14345" width="8" style="55" hidden="1" customWidth="1"/>
    <col min="14346" max="14346" width="25.625" style="55" customWidth="1"/>
    <col min="14347" max="14347" width="30.625" style="55" bestFit="1" customWidth="1"/>
    <col min="14348" max="14348" width="17.625" style="55" bestFit="1" customWidth="1"/>
    <col min="14349" max="14349" width="12" style="55" bestFit="1" customWidth="1"/>
    <col min="14350" max="14350" width="28.125" style="55" bestFit="1" customWidth="1"/>
    <col min="14351" max="14351" width="26.625" style="55" bestFit="1" customWidth="1"/>
    <col min="14352" max="14352" width="32.875" style="55" customWidth="1"/>
    <col min="14353" max="14353" width="32.125" style="55" bestFit="1" customWidth="1"/>
    <col min="14354" max="14354" width="17.625" style="55" bestFit="1" customWidth="1"/>
    <col min="14355" max="14355" width="28.5" style="55" bestFit="1" customWidth="1"/>
    <col min="14356" max="14356" width="29.875" style="55" customWidth="1"/>
    <col min="14357" max="14357" width="23.625" style="55" customWidth="1"/>
    <col min="14358" max="14367" width="8" style="55"/>
    <col min="14368" max="14371" width="8" style="55" hidden="1" customWidth="1"/>
    <col min="14372" max="14595" width="8" style="55"/>
    <col min="14596" max="14596" width="15.625" style="55" customWidth="1"/>
    <col min="14597" max="14597" width="13.125" style="55" customWidth="1"/>
    <col min="14598" max="14598" width="28" style="55" bestFit="1" customWidth="1"/>
    <col min="14599" max="14599" width="25.375" style="55" customWidth="1"/>
    <col min="14600" max="14600" width="32.875" style="55" customWidth="1"/>
    <col min="14601" max="14601" width="8" style="55" hidden="1" customWidth="1"/>
    <col min="14602" max="14602" width="25.625" style="55" customWidth="1"/>
    <col min="14603" max="14603" width="30.625" style="55" bestFit="1" customWidth="1"/>
    <col min="14604" max="14604" width="17.625" style="55" bestFit="1" customWidth="1"/>
    <col min="14605" max="14605" width="12" style="55" bestFit="1" customWidth="1"/>
    <col min="14606" max="14606" width="28.125" style="55" bestFit="1" customWidth="1"/>
    <col min="14607" max="14607" width="26.625" style="55" bestFit="1" customWidth="1"/>
    <col min="14608" max="14608" width="32.875" style="55" customWidth="1"/>
    <col min="14609" max="14609" width="32.125" style="55" bestFit="1" customWidth="1"/>
    <col min="14610" max="14610" width="17.625" style="55" bestFit="1" customWidth="1"/>
    <col min="14611" max="14611" width="28.5" style="55" bestFit="1" customWidth="1"/>
    <col min="14612" max="14612" width="29.875" style="55" customWidth="1"/>
    <col min="14613" max="14613" width="23.625" style="55" customWidth="1"/>
    <col min="14614" max="14623" width="8" style="55"/>
    <col min="14624" max="14627" width="8" style="55" hidden="1" customWidth="1"/>
    <col min="14628" max="14851" width="8" style="55"/>
    <col min="14852" max="14852" width="15.625" style="55" customWidth="1"/>
    <col min="14853" max="14853" width="13.125" style="55" customWidth="1"/>
    <col min="14854" max="14854" width="28" style="55" bestFit="1" customWidth="1"/>
    <col min="14855" max="14855" width="25.375" style="55" customWidth="1"/>
    <col min="14856" max="14856" width="32.875" style="55" customWidth="1"/>
    <col min="14857" max="14857" width="8" style="55" hidden="1" customWidth="1"/>
    <col min="14858" max="14858" width="25.625" style="55" customWidth="1"/>
    <col min="14859" max="14859" width="30.625" style="55" bestFit="1" customWidth="1"/>
    <col min="14860" max="14860" width="17.625" style="55" bestFit="1" customWidth="1"/>
    <col min="14861" max="14861" width="12" style="55" bestFit="1" customWidth="1"/>
    <col min="14862" max="14862" width="28.125" style="55" bestFit="1" customWidth="1"/>
    <col min="14863" max="14863" width="26.625" style="55" bestFit="1" customWidth="1"/>
    <col min="14864" max="14864" width="32.875" style="55" customWidth="1"/>
    <col min="14865" max="14865" width="32.125" style="55" bestFit="1" customWidth="1"/>
    <col min="14866" max="14866" width="17.625" style="55" bestFit="1" customWidth="1"/>
    <col min="14867" max="14867" width="28.5" style="55" bestFit="1" customWidth="1"/>
    <col min="14868" max="14868" width="29.875" style="55" customWidth="1"/>
    <col min="14869" max="14869" width="23.625" style="55" customWidth="1"/>
    <col min="14870" max="14879" width="8" style="55"/>
    <col min="14880" max="14883" width="8" style="55" hidden="1" customWidth="1"/>
    <col min="14884" max="15107" width="8" style="55"/>
    <col min="15108" max="15108" width="15.625" style="55" customWidth="1"/>
    <col min="15109" max="15109" width="13.125" style="55" customWidth="1"/>
    <col min="15110" max="15110" width="28" style="55" bestFit="1" customWidth="1"/>
    <col min="15111" max="15111" width="25.375" style="55" customWidth="1"/>
    <col min="15112" max="15112" width="32.875" style="55" customWidth="1"/>
    <col min="15113" max="15113" width="8" style="55" hidden="1" customWidth="1"/>
    <col min="15114" max="15114" width="25.625" style="55" customWidth="1"/>
    <col min="15115" max="15115" width="30.625" style="55" bestFit="1" customWidth="1"/>
    <col min="15116" max="15116" width="17.625" style="55" bestFit="1" customWidth="1"/>
    <col min="15117" max="15117" width="12" style="55" bestFit="1" customWidth="1"/>
    <col min="15118" max="15118" width="28.125" style="55" bestFit="1" customWidth="1"/>
    <col min="15119" max="15119" width="26.625" style="55" bestFit="1" customWidth="1"/>
    <col min="15120" max="15120" width="32.875" style="55" customWidth="1"/>
    <col min="15121" max="15121" width="32.125" style="55" bestFit="1" customWidth="1"/>
    <col min="15122" max="15122" width="17.625" style="55" bestFit="1" customWidth="1"/>
    <col min="15123" max="15123" width="28.5" style="55" bestFit="1" customWidth="1"/>
    <col min="15124" max="15124" width="29.875" style="55" customWidth="1"/>
    <col min="15125" max="15125" width="23.625" style="55" customWidth="1"/>
    <col min="15126" max="15135" width="8" style="55"/>
    <col min="15136" max="15139" width="8" style="55" hidden="1" customWidth="1"/>
    <col min="15140" max="15363" width="8" style="55"/>
    <col min="15364" max="15364" width="15.625" style="55" customWidth="1"/>
    <col min="15365" max="15365" width="13.125" style="55" customWidth="1"/>
    <col min="15366" max="15366" width="28" style="55" bestFit="1" customWidth="1"/>
    <col min="15367" max="15367" width="25.375" style="55" customWidth="1"/>
    <col min="15368" max="15368" width="32.875" style="55" customWidth="1"/>
    <col min="15369" max="15369" width="8" style="55" hidden="1" customWidth="1"/>
    <col min="15370" max="15370" width="25.625" style="55" customWidth="1"/>
    <col min="15371" max="15371" width="30.625" style="55" bestFit="1" customWidth="1"/>
    <col min="15372" max="15372" width="17.625" style="55" bestFit="1" customWidth="1"/>
    <col min="15373" max="15373" width="12" style="55" bestFit="1" customWidth="1"/>
    <col min="15374" max="15374" width="28.125" style="55" bestFit="1" customWidth="1"/>
    <col min="15375" max="15375" width="26.625" style="55" bestFit="1" customWidth="1"/>
    <col min="15376" max="15376" width="32.875" style="55" customWidth="1"/>
    <col min="15377" max="15377" width="32.125" style="55" bestFit="1" customWidth="1"/>
    <col min="15378" max="15378" width="17.625" style="55" bestFit="1" customWidth="1"/>
    <col min="15379" max="15379" width="28.5" style="55" bestFit="1" customWidth="1"/>
    <col min="15380" max="15380" width="29.875" style="55" customWidth="1"/>
    <col min="15381" max="15381" width="23.625" style="55" customWidth="1"/>
    <col min="15382" max="15391" width="8" style="55"/>
    <col min="15392" max="15395" width="8" style="55" hidden="1" customWidth="1"/>
    <col min="15396" max="15619" width="8" style="55"/>
    <col min="15620" max="15620" width="15.625" style="55" customWidth="1"/>
    <col min="15621" max="15621" width="13.125" style="55" customWidth="1"/>
    <col min="15622" max="15622" width="28" style="55" bestFit="1" customWidth="1"/>
    <col min="15623" max="15623" width="25.375" style="55" customWidth="1"/>
    <col min="15624" max="15624" width="32.875" style="55" customWidth="1"/>
    <col min="15625" max="15625" width="8" style="55" hidden="1" customWidth="1"/>
    <col min="15626" max="15626" width="25.625" style="55" customWidth="1"/>
    <col min="15627" max="15627" width="30.625" style="55" bestFit="1" customWidth="1"/>
    <col min="15628" max="15628" width="17.625" style="55" bestFit="1" customWidth="1"/>
    <col min="15629" max="15629" width="12" style="55" bestFit="1" customWidth="1"/>
    <col min="15630" max="15630" width="28.125" style="55" bestFit="1" customWidth="1"/>
    <col min="15631" max="15631" width="26.625" style="55" bestFit="1" customWidth="1"/>
    <col min="15632" max="15632" width="32.875" style="55" customWidth="1"/>
    <col min="15633" max="15633" width="32.125" style="55" bestFit="1" customWidth="1"/>
    <col min="15634" max="15634" width="17.625" style="55" bestFit="1" customWidth="1"/>
    <col min="15635" max="15635" width="28.5" style="55" bestFit="1" customWidth="1"/>
    <col min="15636" max="15636" width="29.875" style="55" customWidth="1"/>
    <col min="15637" max="15637" width="23.625" style="55" customWidth="1"/>
    <col min="15638" max="15647" width="8" style="55"/>
    <col min="15648" max="15651" width="8" style="55" hidden="1" customWidth="1"/>
    <col min="15652" max="15875" width="8" style="55"/>
    <col min="15876" max="15876" width="15.625" style="55" customWidth="1"/>
    <col min="15877" max="15877" width="13.125" style="55" customWidth="1"/>
    <col min="15878" max="15878" width="28" style="55" bestFit="1" customWidth="1"/>
    <col min="15879" max="15879" width="25.375" style="55" customWidth="1"/>
    <col min="15880" max="15880" width="32.875" style="55" customWidth="1"/>
    <col min="15881" max="15881" width="8" style="55" hidden="1" customWidth="1"/>
    <col min="15882" max="15882" width="25.625" style="55" customWidth="1"/>
    <col min="15883" max="15883" width="30.625" style="55" bestFit="1" customWidth="1"/>
    <col min="15884" max="15884" width="17.625" style="55" bestFit="1" customWidth="1"/>
    <col min="15885" max="15885" width="12" style="55" bestFit="1" customWidth="1"/>
    <col min="15886" max="15886" width="28.125" style="55" bestFit="1" customWidth="1"/>
    <col min="15887" max="15887" width="26.625" style="55" bestFit="1" customWidth="1"/>
    <col min="15888" max="15888" width="32.875" style="55" customWidth="1"/>
    <col min="15889" max="15889" width="32.125" style="55" bestFit="1" customWidth="1"/>
    <col min="15890" max="15890" width="17.625" style="55" bestFit="1" customWidth="1"/>
    <col min="15891" max="15891" width="28.5" style="55" bestFit="1" customWidth="1"/>
    <col min="15892" max="15892" width="29.875" style="55" customWidth="1"/>
    <col min="15893" max="15893" width="23.625" style="55" customWidth="1"/>
    <col min="15894" max="15903" width="8" style="55"/>
    <col min="15904" max="15907" width="8" style="55" hidden="1" customWidth="1"/>
    <col min="15908" max="16131" width="8" style="55"/>
    <col min="16132" max="16132" width="15.625" style="55" customWidth="1"/>
    <col min="16133" max="16133" width="13.125" style="55" customWidth="1"/>
    <col min="16134" max="16134" width="28" style="55" bestFit="1" customWidth="1"/>
    <col min="16135" max="16135" width="25.375" style="55" customWidth="1"/>
    <col min="16136" max="16136" width="32.875" style="55" customWidth="1"/>
    <col min="16137" max="16137" width="8" style="55" hidden="1" customWidth="1"/>
    <col min="16138" max="16138" width="25.625" style="55" customWidth="1"/>
    <col min="16139" max="16139" width="30.625" style="55" bestFit="1" customWidth="1"/>
    <col min="16140" max="16140" width="17.625" style="55" bestFit="1" customWidth="1"/>
    <col min="16141" max="16141" width="12" style="55" bestFit="1" customWidth="1"/>
    <col min="16142" max="16142" width="28.125" style="55" bestFit="1" customWidth="1"/>
    <col min="16143" max="16143" width="26.625" style="55" bestFit="1" customWidth="1"/>
    <col min="16144" max="16144" width="32.875" style="55" customWidth="1"/>
    <col min="16145" max="16145" width="32.125" style="55" bestFit="1" customWidth="1"/>
    <col min="16146" max="16146" width="17.625" style="55" bestFit="1" customWidth="1"/>
    <col min="16147" max="16147" width="28.5" style="55" bestFit="1" customWidth="1"/>
    <col min="16148" max="16148" width="29.875" style="55" customWidth="1"/>
    <col min="16149" max="16149" width="23.625" style="55" customWidth="1"/>
    <col min="16150" max="16159" width="8" style="55"/>
    <col min="16160" max="16163" width="8" style="55" hidden="1" customWidth="1"/>
    <col min="16164" max="16384" width="8" style="55"/>
  </cols>
  <sheetData>
    <row r="1" spans="1:34" ht="30" customHeight="1">
      <c r="A1" s="57" t="s">
        <v>262</v>
      </c>
      <c r="D1" s="77"/>
      <c r="M1" s="69"/>
      <c r="N1" s="69"/>
      <c r="O1" s="69"/>
      <c r="P1" s="69"/>
      <c r="Q1" s="69"/>
      <c r="R1" s="69"/>
      <c r="S1" s="69"/>
    </row>
    <row r="2" spans="1:34" ht="44.25" customHeight="1">
      <c r="A2" s="496" t="s">
        <v>163</v>
      </c>
      <c r="B2" s="496"/>
      <c r="C2" s="496"/>
      <c r="D2" s="496"/>
      <c r="E2" s="496"/>
      <c r="F2" s="496"/>
      <c r="G2" s="496"/>
      <c r="H2" s="496"/>
      <c r="I2" s="496"/>
      <c r="J2" s="496"/>
      <c r="K2" s="496"/>
      <c r="L2" s="496"/>
      <c r="M2" s="496"/>
      <c r="N2" s="496"/>
      <c r="O2" s="496"/>
      <c r="P2" s="496"/>
      <c r="Q2" s="496"/>
      <c r="R2" s="496"/>
      <c r="S2" s="496"/>
      <c r="T2" s="496"/>
      <c r="U2" s="496"/>
    </row>
    <row r="3" spans="1:34" ht="36.75" customHeight="1">
      <c r="B3" s="500">
        <f>IF(SUM(COUNTIF(AB6:AB30,"エラー"))&gt;0,"入力エラー：「介護ロボット等の種別（A）」で「見守り・コミュニケーション」以外を選択した事業所で、「見守り機器の導入に伴う通信環境整備に係る費用（E）」に金額の入力があります。（注４）をご参照ください。",0)</f>
        <v>0</v>
      </c>
      <c r="L3" s="85"/>
      <c r="M3" s="85"/>
      <c r="N3" s="85"/>
      <c r="O3" s="85"/>
      <c r="P3" s="85"/>
      <c r="Q3" s="85"/>
      <c r="R3" s="85"/>
      <c r="S3" s="85"/>
      <c r="T3" s="85"/>
      <c r="U3" s="112"/>
      <c r="W3" s="112"/>
    </row>
    <row r="4" spans="1:34" ht="35.1" customHeight="1">
      <c r="B4" s="501"/>
      <c r="L4" s="517" t="s">
        <v>102</v>
      </c>
      <c r="M4" s="524"/>
      <c r="N4" s="524"/>
      <c r="O4" s="524"/>
      <c r="P4" s="524"/>
      <c r="Q4" s="524"/>
      <c r="R4" s="524"/>
      <c r="S4" s="524"/>
      <c r="T4" s="534"/>
      <c r="U4" s="538" t="s">
        <v>121</v>
      </c>
      <c r="W4" s="112" t="s">
        <v>78</v>
      </c>
    </row>
    <row r="5" spans="1:34" ht="108" customHeight="1">
      <c r="A5" s="497" t="s">
        <v>81</v>
      </c>
      <c r="B5" s="502"/>
      <c r="C5" s="504" t="s">
        <v>82</v>
      </c>
      <c r="D5" s="507" t="s">
        <v>85</v>
      </c>
      <c r="E5" s="508" t="s">
        <v>11</v>
      </c>
      <c r="F5" s="511" t="s">
        <v>88</v>
      </c>
      <c r="G5" s="78" t="s">
        <v>247</v>
      </c>
      <c r="H5" s="78" t="s">
        <v>249</v>
      </c>
      <c r="I5" s="78" t="s">
        <v>250</v>
      </c>
      <c r="J5" s="78" t="s">
        <v>251</v>
      </c>
      <c r="K5" s="78" t="s">
        <v>137</v>
      </c>
      <c r="L5" s="518" t="s">
        <v>313</v>
      </c>
      <c r="M5" s="525" t="s">
        <v>69</v>
      </c>
      <c r="N5" s="526" t="s">
        <v>90</v>
      </c>
      <c r="O5" s="525" t="s">
        <v>51</v>
      </c>
      <c r="P5" s="525" t="s">
        <v>20</v>
      </c>
      <c r="Q5" s="529" t="s">
        <v>238</v>
      </c>
      <c r="R5" s="525" t="s">
        <v>314</v>
      </c>
      <c r="S5" s="526" t="s">
        <v>139</v>
      </c>
      <c r="T5" s="535" t="s">
        <v>316</v>
      </c>
      <c r="U5" s="539" t="s">
        <v>212</v>
      </c>
      <c r="V5" s="542" t="s">
        <v>264</v>
      </c>
      <c r="W5" s="548" t="s">
        <v>317</v>
      </c>
      <c r="AG5" s="118"/>
      <c r="AH5" s="118"/>
    </row>
    <row r="6" spans="1:34" ht="45" customHeight="1">
      <c r="A6" s="398">
        <v>1</v>
      </c>
      <c r="B6" s="401"/>
      <c r="C6" s="505"/>
      <c r="D6" s="79"/>
      <c r="E6" s="509"/>
      <c r="F6" s="512" t="str">
        <f t="shared" ref="F6:F30" si="0">D6&amp;E6</f>
        <v/>
      </c>
      <c r="G6" s="515"/>
      <c r="H6" s="515"/>
      <c r="I6" s="515"/>
      <c r="J6" s="515"/>
      <c r="K6" s="515"/>
      <c r="L6" s="519"/>
      <c r="M6" s="79"/>
      <c r="N6" s="90"/>
      <c r="O6" s="93"/>
      <c r="P6" s="93"/>
      <c r="Q6" s="93"/>
      <c r="R6" s="530" t="str">
        <f t="shared" ref="R6:R30" si="1">IFERROR((N6+P6/O6),"")</f>
        <v/>
      </c>
      <c r="S6" s="532" t="str">
        <f t="shared" ref="S6:S30" si="2">IFERROR(O6*R6+Q6,"")</f>
        <v/>
      </c>
      <c r="T6" s="536">
        <f>SUMIF($F6:$F30,F6,$S6:$S30)</f>
        <v>0</v>
      </c>
      <c r="U6" s="540"/>
      <c r="V6" s="543">
        <f t="shared" ref="V6:V30" si="3">SUM(T6,U6)</f>
        <v>0</v>
      </c>
      <c r="W6" s="549">
        <f t="shared" ref="W6:W30" si="4">IF(V6&gt;10000000,10000000,V6)</f>
        <v>0</v>
      </c>
      <c r="Z6" s="552">
        <f t="shared" ref="Z6:Z30" si="5">IF(M6="見守り・コミュニケーション",1,2)</f>
        <v>2</v>
      </c>
      <c r="AA6" s="552">
        <f t="shared" ref="AA6:AA30" si="6">IF(ISNUMBER(Q6),1,2)</f>
        <v>2</v>
      </c>
      <c r="AB6" s="552" t="str">
        <f t="shared" ref="AB6:AB30" si="7">IF(AND(Z6=2,AA6=1),"エラー","")</f>
        <v/>
      </c>
      <c r="AG6" s="118"/>
      <c r="AH6" s="119"/>
    </row>
    <row r="7" spans="1:34" ht="45" customHeight="1">
      <c r="A7" s="398">
        <v>2</v>
      </c>
      <c r="B7" s="401"/>
      <c r="C7" s="73"/>
      <c r="D7" s="79"/>
      <c r="E7" s="509"/>
      <c r="F7" s="512" t="str">
        <f t="shared" si="0"/>
        <v/>
      </c>
      <c r="G7" s="515"/>
      <c r="H7" s="515"/>
      <c r="I7" s="515"/>
      <c r="J7" s="515"/>
      <c r="K7" s="515"/>
      <c r="L7" s="520"/>
      <c r="M7" s="79"/>
      <c r="N7" s="90"/>
      <c r="O7" s="93"/>
      <c r="P7" s="93"/>
      <c r="Q7" s="93"/>
      <c r="R7" s="530" t="str">
        <f t="shared" si="1"/>
        <v/>
      </c>
      <c r="S7" s="532" t="str">
        <f t="shared" si="2"/>
        <v/>
      </c>
      <c r="T7" s="536" t="str">
        <f>IF($F$7=$F$6,"",SUMIF($F$6:$F$30,F7,$S$6:$S$29))</f>
        <v/>
      </c>
      <c r="U7" s="541"/>
      <c r="V7" s="544">
        <f t="shared" si="3"/>
        <v>0</v>
      </c>
      <c r="W7" s="550">
        <f t="shared" si="4"/>
        <v>0</v>
      </c>
      <c r="Z7" s="552">
        <f t="shared" si="5"/>
        <v>2</v>
      </c>
      <c r="AA7" s="552">
        <f t="shared" si="6"/>
        <v>2</v>
      </c>
      <c r="AB7" s="552" t="str">
        <f t="shared" si="7"/>
        <v/>
      </c>
      <c r="AG7" s="118"/>
      <c r="AH7" s="119"/>
    </row>
    <row r="8" spans="1:34" ht="45" customHeight="1">
      <c r="A8" s="398">
        <v>3</v>
      </c>
      <c r="B8" s="401"/>
      <c r="C8" s="73"/>
      <c r="D8" s="79"/>
      <c r="E8" s="509"/>
      <c r="F8" s="512" t="str">
        <f t="shared" si="0"/>
        <v/>
      </c>
      <c r="G8" s="515"/>
      <c r="H8" s="515"/>
      <c r="I8" s="515"/>
      <c r="J8" s="515"/>
      <c r="K8" s="515"/>
      <c r="L8" s="519"/>
      <c r="M8" s="79"/>
      <c r="N8" s="90"/>
      <c r="O8" s="93"/>
      <c r="P8" s="93"/>
      <c r="Q8" s="93"/>
      <c r="R8" s="530" t="str">
        <f t="shared" si="1"/>
        <v/>
      </c>
      <c r="S8" s="532" t="str">
        <f t="shared" si="2"/>
        <v/>
      </c>
      <c r="T8" s="536" t="str">
        <f>IF(OR(F8=$F$6,F8=$F$7),"",SUMIF($F$6:$F$30,F8,$S$6:$S$30))</f>
        <v/>
      </c>
      <c r="U8" s="541"/>
      <c r="V8" s="544">
        <f t="shared" si="3"/>
        <v>0</v>
      </c>
      <c r="W8" s="550">
        <f t="shared" si="4"/>
        <v>0</v>
      </c>
      <c r="Z8" s="552">
        <f t="shared" si="5"/>
        <v>2</v>
      </c>
      <c r="AA8" s="552">
        <f t="shared" si="6"/>
        <v>2</v>
      </c>
      <c r="AB8" s="552" t="str">
        <f t="shared" si="7"/>
        <v/>
      </c>
      <c r="AG8" s="118"/>
      <c r="AH8" s="119"/>
    </row>
    <row r="9" spans="1:34" ht="45" customHeight="1">
      <c r="A9" s="398">
        <v>4</v>
      </c>
      <c r="B9" s="401"/>
      <c r="C9" s="73"/>
      <c r="D9" s="79"/>
      <c r="E9" s="509"/>
      <c r="F9" s="513" t="str">
        <f t="shared" si="0"/>
        <v/>
      </c>
      <c r="G9" s="515"/>
      <c r="H9" s="515"/>
      <c r="I9" s="515"/>
      <c r="J9" s="515"/>
      <c r="K9" s="515"/>
      <c r="L9" s="520"/>
      <c r="M9" s="79"/>
      <c r="N9" s="90"/>
      <c r="O9" s="93"/>
      <c r="P9" s="93"/>
      <c r="Q9" s="93"/>
      <c r="R9" s="530" t="str">
        <f t="shared" si="1"/>
        <v/>
      </c>
      <c r="S9" s="532" t="str">
        <f t="shared" si="2"/>
        <v/>
      </c>
      <c r="T9" s="536" t="str">
        <f>IF(OR(F9=$F$6,F9=$F$7,F9=$F$8),"",SUMIF($F$6:$F$30,F9,$S$6:$S$30))</f>
        <v/>
      </c>
      <c r="U9" s="541"/>
      <c r="V9" s="544">
        <f t="shared" si="3"/>
        <v>0</v>
      </c>
      <c r="W9" s="550">
        <f t="shared" si="4"/>
        <v>0</v>
      </c>
      <c r="Z9" s="552">
        <f t="shared" si="5"/>
        <v>2</v>
      </c>
      <c r="AA9" s="552">
        <f t="shared" si="6"/>
        <v>2</v>
      </c>
      <c r="AB9" s="552" t="str">
        <f t="shared" si="7"/>
        <v/>
      </c>
      <c r="AG9" s="118"/>
      <c r="AH9" s="119"/>
    </row>
    <row r="10" spans="1:34" ht="45" customHeight="1">
      <c r="A10" s="398">
        <v>5</v>
      </c>
      <c r="B10" s="401"/>
      <c r="C10" s="73"/>
      <c r="D10" s="79"/>
      <c r="E10" s="509"/>
      <c r="F10" s="513" t="str">
        <f t="shared" si="0"/>
        <v/>
      </c>
      <c r="G10" s="515"/>
      <c r="H10" s="515"/>
      <c r="I10" s="515"/>
      <c r="J10" s="515"/>
      <c r="K10" s="515"/>
      <c r="L10" s="519"/>
      <c r="M10" s="79"/>
      <c r="N10" s="90"/>
      <c r="O10" s="93"/>
      <c r="P10" s="93"/>
      <c r="Q10" s="93"/>
      <c r="R10" s="530" t="str">
        <f t="shared" si="1"/>
        <v/>
      </c>
      <c r="S10" s="532" t="str">
        <f t="shared" si="2"/>
        <v/>
      </c>
      <c r="T10" s="536" t="str">
        <f>IF(OR(F10=$F$6,F10=$F$7,F10=$F$8,F10=$F$9),"",SUMIF($F$6:$F$30,F10,$S$6:$S$30))</f>
        <v/>
      </c>
      <c r="U10" s="541"/>
      <c r="V10" s="544">
        <f t="shared" si="3"/>
        <v>0</v>
      </c>
      <c r="W10" s="550">
        <f t="shared" si="4"/>
        <v>0</v>
      </c>
      <c r="Z10" s="552">
        <f t="shared" si="5"/>
        <v>2</v>
      </c>
      <c r="AA10" s="552">
        <f t="shared" si="6"/>
        <v>2</v>
      </c>
      <c r="AB10" s="552" t="str">
        <f t="shared" si="7"/>
        <v/>
      </c>
      <c r="AG10" s="118"/>
      <c r="AH10" s="119"/>
    </row>
    <row r="11" spans="1:34" ht="45" customHeight="1">
      <c r="A11" s="398">
        <v>6</v>
      </c>
      <c r="B11" s="401"/>
      <c r="C11" s="73"/>
      <c r="D11" s="79"/>
      <c r="E11" s="509"/>
      <c r="F11" s="513" t="str">
        <f t="shared" si="0"/>
        <v/>
      </c>
      <c r="G11" s="515"/>
      <c r="H11" s="515"/>
      <c r="I11" s="515"/>
      <c r="J11" s="515"/>
      <c r="K11" s="515"/>
      <c r="L11" s="520"/>
      <c r="M11" s="79"/>
      <c r="N11" s="90"/>
      <c r="O11" s="93"/>
      <c r="P11" s="93"/>
      <c r="Q11" s="93"/>
      <c r="R11" s="530" t="str">
        <f t="shared" si="1"/>
        <v/>
      </c>
      <c r="S11" s="532" t="str">
        <f t="shared" si="2"/>
        <v/>
      </c>
      <c r="T11" s="536" t="str">
        <f>IF(OR(F11=$F$6,F11=$F$7,F11=$F$8,F11=$F$9,F11=$F$10),"",SUMIF($F$6:$F$30,F11,$S$6:$S$30))</f>
        <v/>
      </c>
      <c r="U11" s="541"/>
      <c r="V11" s="544">
        <f t="shared" si="3"/>
        <v>0</v>
      </c>
      <c r="W11" s="550">
        <f t="shared" si="4"/>
        <v>0</v>
      </c>
      <c r="Z11" s="552">
        <f t="shared" si="5"/>
        <v>2</v>
      </c>
      <c r="AA11" s="552">
        <f t="shared" si="6"/>
        <v>2</v>
      </c>
      <c r="AB11" s="552" t="str">
        <f t="shared" si="7"/>
        <v/>
      </c>
      <c r="AH11" s="119"/>
    </row>
    <row r="12" spans="1:34" ht="45" customHeight="1">
      <c r="A12" s="398">
        <v>7</v>
      </c>
      <c r="B12" s="401"/>
      <c r="C12" s="73"/>
      <c r="D12" s="79"/>
      <c r="E12" s="509"/>
      <c r="F12" s="513" t="str">
        <f t="shared" si="0"/>
        <v/>
      </c>
      <c r="G12" s="515"/>
      <c r="H12" s="515"/>
      <c r="I12" s="515"/>
      <c r="J12" s="515"/>
      <c r="K12" s="515"/>
      <c r="L12" s="519"/>
      <c r="M12" s="79"/>
      <c r="N12" s="90"/>
      <c r="O12" s="93"/>
      <c r="P12" s="93"/>
      <c r="Q12" s="93"/>
      <c r="R12" s="530" t="str">
        <f t="shared" si="1"/>
        <v/>
      </c>
      <c r="S12" s="532" t="str">
        <f t="shared" si="2"/>
        <v/>
      </c>
      <c r="T12" s="536" t="str">
        <f>IF(OR(F12=$F$6,F12=$F$7,F12=$F$8,F12=$F$9,F12=$F$10,F12=$F$11),"",SUMIF($F$6:$F$30,F12,$S$6:$S$30))</f>
        <v/>
      </c>
      <c r="U12" s="541"/>
      <c r="V12" s="544">
        <f t="shared" si="3"/>
        <v>0</v>
      </c>
      <c r="W12" s="550">
        <f t="shared" si="4"/>
        <v>0</v>
      </c>
      <c r="Z12" s="552">
        <f t="shared" si="5"/>
        <v>2</v>
      </c>
      <c r="AA12" s="552">
        <f t="shared" si="6"/>
        <v>2</v>
      </c>
      <c r="AB12" s="552" t="str">
        <f t="shared" si="7"/>
        <v/>
      </c>
      <c r="AH12" s="119"/>
    </row>
    <row r="13" spans="1:34" ht="45" customHeight="1">
      <c r="A13" s="398">
        <v>8</v>
      </c>
      <c r="B13" s="401"/>
      <c r="C13" s="73"/>
      <c r="D13" s="79"/>
      <c r="E13" s="509"/>
      <c r="F13" s="513" t="str">
        <f t="shared" si="0"/>
        <v/>
      </c>
      <c r="G13" s="515"/>
      <c r="H13" s="515"/>
      <c r="I13" s="515"/>
      <c r="J13" s="515"/>
      <c r="K13" s="515"/>
      <c r="L13" s="520"/>
      <c r="M13" s="79"/>
      <c r="N13" s="90"/>
      <c r="O13" s="93"/>
      <c r="P13" s="93"/>
      <c r="Q13" s="93"/>
      <c r="R13" s="530" t="str">
        <f t="shared" si="1"/>
        <v/>
      </c>
      <c r="S13" s="532" t="str">
        <f t="shared" si="2"/>
        <v/>
      </c>
      <c r="T13" s="536" t="str">
        <f>IF(OR(F13=$F$6,F13=$F$7,F13=$F$8,F13=$F$9,F13=$F$10,F13=$F$11,F13=$F$12),"",SUMIF($F$6:$F$30,F13,$S$6:$S$30))</f>
        <v/>
      </c>
      <c r="U13" s="541"/>
      <c r="V13" s="544">
        <f t="shared" si="3"/>
        <v>0</v>
      </c>
      <c r="W13" s="550">
        <f t="shared" si="4"/>
        <v>0</v>
      </c>
      <c r="Z13" s="552">
        <f t="shared" si="5"/>
        <v>2</v>
      </c>
      <c r="AA13" s="552">
        <f t="shared" si="6"/>
        <v>2</v>
      </c>
      <c r="AB13" s="552" t="str">
        <f t="shared" si="7"/>
        <v/>
      </c>
    </row>
    <row r="14" spans="1:34" ht="45" customHeight="1">
      <c r="A14" s="398">
        <v>9</v>
      </c>
      <c r="B14" s="401"/>
      <c r="C14" s="73"/>
      <c r="D14" s="79"/>
      <c r="E14" s="509"/>
      <c r="F14" s="513" t="str">
        <f t="shared" si="0"/>
        <v/>
      </c>
      <c r="G14" s="515"/>
      <c r="H14" s="515"/>
      <c r="I14" s="515"/>
      <c r="J14" s="515"/>
      <c r="K14" s="515"/>
      <c r="L14" s="519"/>
      <c r="M14" s="79"/>
      <c r="N14" s="90"/>
      <c r="O14" s="93"/>
      <c r="P14" s="93"/>
      <c r="Q14" s="93"/>
      <c r="R14" s="530" t="str">
        <f t="shared" si="1"/>
        <v/>
      </c>
      <c r="S14" s="532" t="str">
        <f t="shared" si="2"/>
        <v/>
      </c>
      <c r="T14" s="536" t="str">
        <f>IF(OR(F14=$F$6,F14=$F$7,F14=$F$8,F14=$F$9,F14=$F$10,F14=$F$11,F14=$F$12,F14=$F$13),"",SUMIF($F$6:$F$30,F14,$S$6:$S$30))</f>
        <v/>
      </c>
      <c r="U14" s="541"/>
      <c r="V14" s="544">
        <f t="shared" si="3"/>
        <v>0</v>
      </c>
      <c r="W14" s="550">
        <f t="shared" si="4"/>
        <v>0</v>
      </c>
      <c r="Z14" s="552">
        <f t="shared" si="5"/>
        <v>2</v>
      </c>
      <c r="AA14" s="552">
        <f t="shared" si="6"/>
        <v>2</v>
      </c>
      <c r="AB14" s="552" t="str">
        <f t="shared" si="7"/>
        <v/>
      </c>
    </row>
    <row r="15" spans="1:34" ht="45" customHeight="1">
      <c r="A15" s="398">
        <v>10</v>
      </c>
      <c r="B15" s="401"/>
      <c r="C15" s="73"/>
      <c r="D15" s="79"/>
      <c r="E15" s="509"/>
      <c r="F15" s="513" t="str">
        <f t="shared" si="0"/>
        <v/>
      </c>
      <c r="G15" s="515"/>
      <c r="H15" s="515"/>
      <c r="I15" s="515"/>
      <c r="J15" s="515"/>
      <c r="K15" s="515"/>
      <c r="L15" s="520"/>
      <c r="M15" s="79"/>
      <c r="N15" s="90"/>
      <c r="O15" s="93"/>
      <c r="P15" s="93"/>
      <c r="Q15" s="93"/>
      <c r="R15" s="530" t="str">
        <f t="shared" si="1"/>
        <v/>
      </c>
      <c r="S15" s="532" t="str">
        <f t="shared" si="2"/>
        <v/>
      </c>
      <c r="T15" s="536" t="str">
        <f>IF(OR(F15=$F$6,F15=$F$7,F15=$F$8,F15=$F$9,F15=$F$10,F15=$F$11,F15=$F$12,F15=$F$13,F15=$F$14),"",SUMIF($F$6:$F$30,F15,$S$6:$S$30))</f>
        <v/>
      </c>
      <c r="U15" s="541"/>
      <c r="V15" s="544">
        <f t="shared" si="3"/>
        <v>0</v>
      </c>
      <c r="W15" s="550">
        <f t="shared" si="4"/>
        <v>0</v>
      </c>
      <c r="Z15" s="552">
        <f t="shared" si="5"/>
        <v>2</v>
      </c>
      <c r="AA15" s="552">
        <f t="shared" si="6"/>
        <v>2</v>
      </c>
      <c r="AB15" s="552" t="str">
        <f t="shared" si="7"/>
        <v/>
      </c>
    </row>
    <row r="16" spans="1:34" ht="45" customHeight="1">
      <c r="A16" s="398">
        <v>11</v>
      </c>
      <c r="B16" s="401"/>
      <c r="C16" s="73"/>
      <c r="D16" s="79"/>
      <c r="E16" s="509"/>
      <c r="F16" s="513" t="str">
        <f t="shared" si="0"/>
        <v/>
      </c>
      <c r="G16" s="515"/>
      <c r="H16" s="515"/>
      <c r="I16" s="515"/>
      <c r="J16" s="515"/>
      <c r="K16" s="515"/>
      <c r="L16" s="519"/>
      <c r="M16" s="79"/>
      <c r="N16" s="90"/>
      <c r="O16" s="93"/>
      <c r="P16" s="93"/>
      <c r="Q16" s="93"/>
      <c r="R16" s="530" t="str">
        <f t="shared" si="1"/>
        <v/>
      </c>
      <c r="S16" s="532" t="str">
        <f t="shared" si="2"/>
        <v/>
      </c>
      <c r="T16" s="536" t="str">
        <f>IF(OR(F16=$F$6,F16=$F$7,F16=$F$8,F16=$F$9,F16=$F$10,F16=$F$11,F16=$F$12,F16=$F$13,F16=$F$14,F16=$F$15),"",SUMIF($F$6:$F$30,F16,$S$6:$S$30))</f>
        <v/>
      </c>
      <c r="U16" s="541"/>
      <c r="V16" s="544">
        <f t="shared" si="3"/>
        <v>0</v>
      </c>
      <c r="W16" s="550">
        <f t="shared" si="4"/>
        <v>0</v>
      </c>
      <c r="Z16" s="552">
        <f t="shared" si="5"/>
        <v>2</v>
      </c>
      <c r="AA16" s="552">
        <f t="shared" si="6"/>
        <v>2</v>
      </c>
      <c r="AB16" s="552" t="str">
        <f t="shared" si="7"/>
        <v/>
      </c>
    </row>
    <row r="17" spans="1:28" ht="45" customHeight="1">
      <c r="A17" s="398">
        <v>12</v>
      </c>
      <c r="B17" s="401"/>
      <c r="C17" s="73"/>
      <c r="D17" s="79"/>
      <c r="E17" s="509"/>
      <c r="F17" s="513" t="str">
        <f t="shared" si="0"/>
        <v/>
      </c>
      <c r="G17" s="515"/>
      <c r="H17" s="515"/>
      <c r="I17" s="515"/>
      <c r="J17" s="515"/>
      <c r="K17" s="515"/>
      <c r="L17" s="520"/>
      <c r="M17" s="79"/>
      <c r="N17" s="90"/>
      <c r="O17" s="93"/>
      <c r="P17" s="93"/>
      <c r="Q17" s="93"/>
      <c r="R17" s="530" t="str">
        <f t="shared" si="1"/>
        <v/>
      </c>
      <c r="S17" s="532" t="str">
        <f t="shared" si="2"/>
        <v/>
      </c>
      <c r="T17" s="536" t="str">
        <f>IF(OR(F17=$F$6,F17=$F$7,F17=$F$8,F17=$F$9,F17=$F$10,F17=$F$11,F17=$F$12,F17=$F$13,F17=$F$14,F17=$F$15,F17=$F$16),"",SUMIF($F$6:$F$30,F17,$S$6:$S$30))</f>
        <v/>
      </c>
      <c r="U17" s="541"/>
      <c r="V17" s="544">
        <f t="shared" si="3"/>
        <v>0</v>
      </c>
      <c r="W17" s="550">
        <f t="shared" si="4"/>
        <v>0</v>
      </c>
      <c r="Z17" s="552">
        <f t="shared" si="5"/>
        <v>2</v>
      </c>
      <c r="AA17" s="552">
        <f t="shared" si="6"/>
        <v>2</v>
      </c>
      <c r="AB17" s="552" t="str">
        <f t="shared" si="7"/>
        <v/>
      </c>
    </row>
    <row r="18" spans="1:28" ht="45" customHeight="1">
      <c r="A18" s="398">
        <v>13</v>
      </c>
      <c r="B18" s="401"/>
      <c r="C18" s="73"/>
      <c r="D18" s="79"/>
      <c r="E18" s="509"/>
      <c r="F18" s="513" t="str">
        <f t="shared" si="0"/>
        <v/>
      </c>
      <c r="G18" s="515"/>
      <c r="H18" s="515"/>
      <c r="I18" s="515"/>
      <c r="J18" s="515"/>
      <c r="K18" s="515"/>
      <c r="L18" s="519"/>
      <c r="M18" s="79"/>
      <c r="N18" s="90"/>
      <c r="O18" s="93"/>
      <c r="P18" s="93"/>
      <c r="Q18" s="93"/>
      <c r="R18" s="530" t="str">
        <f t="shared" si="1"/>
        <v/>
      </c>
      <c r="S18" s="532" t="str">
        <f t="shared" si="2"/>
        <v/>
      </c>
      <c r="T18" s="536" t="str">
        <f>IF(OR(F18=$F$6,F18=$F$7,F18=$F$8,F18=$F$9,F18=$F$10,F18=$F$11,F18=$F$12,F18=$F$13,F18=$F$14,F18=$F$15,F18=$F$16,F18=$F$17),"",SUMIF($F$6:$F$30,F18,$S$6:$S$30))</f>
        <v/>
      </c>
      <c r="U18" s="541"/>
      <c r="V18" s="544">
        <f t="shared" si="3"/>
        <v>0</v>
      </c>
      <c r="W18" s="550">
        <f t="shared" si="4"/>
        <v>0</v>
      </c>
      <c r="Z18" s="552">
        <f t="shared" si="5"/>
        <v>2</v>
      </c>
      <c r="AA18" s="552">
        <f t="shared" si="6"/>
        <v>2</v>
      </c>
      <c r="AB18" s="552" t="str">
        <f t="shared" si="7"/>
        <v/>
      </c>
    </row>
    <row r="19" spans="1:28" ht="45" customHeight="1">
      <c r="A19" s="398">
        <v>14</v>
      </c>
      <c r="B19" s="401"/>
      <c r="C19" s="73"/>
      <c r="D19" s="79"/>
      <c r="E19" s="509"/>
      <c r="F19" s="513" t="str">
        <f t="shared" si="0"/>
        <v/>
      </c>
      <c r="G19" s="515"/>
      <c r="H19" s="515"/>
      <c r="I19" s="515"/>
      <c r="J19" s="515"/>
      <c r="K19" s="515"/>
      <c r="L19" s="519"/>
      <c r="M19" s="79"/>
      <c r="N19" s="90"/>
      <c r="O19" s="93"/>
      <c r="P19" s="93"/>
      <c r="Q19" s="93"/>
      <c r="R19" s="530" t="str">
        <f t="shared" si="1"/>
        <v/>
      </c>
      <c r="S19" s="532" t="str">
        <f t="shared" si="2"/>
        <v/>
      </c>
      <c r="T19" s="536" t="str">
        <f>IF(OR(F19=$F$6,F19=$F$7,F19=$F$8,F19=$F$9,F19=$F$10,F19=$F$11,F19=$F$12,F19=$F$13,F19=$F$14,F19=$F$15,F19=$F$16,F19=$F$17,F19=$F$18),"",SUMIF($F$6:$F$30,F19,$S$6:$S$30))</f>
        <v/>
      </c>
      <c r="U19" s="541"/>
      <c r="V19" s="544">
        <f t="shared" si="3"/>
        <v>0</v>
      </c>
      <c r="W19" s="550">
        <f t="shared" si="4"/>
        <v>0</v>
      </c>
      <c r="Z19" s="552">
        <f t="shared" si="5"/>
        <v>2</v>
      </c>
      <c r="AA19" s="552">
        <f t="shared" si="6"/>
        <v>2</v>
      </c>
      <c r="AB19" s="552" t="str">
        <f t="shared" si="7"/>
        <v/>
      </c>
    </row>
    <row r="20" spans="1:28" ht="45" customHeight="1">
      <c r="A20" s="398">
        <v>15</v>
      </c>
      <c r="B20" s="401"/>
      <c r="C20" s="73"/>
      <c r="D20" s="79"/>
      <c r="E20" s="509"/>
      <c r="F20" s="513" t="str">
        <f t="shared" si="0"/>
        <v/>
      </c>
      <c r="G20" s="515"/>
      <c r="H20" s="515"/>
      <c r="I20" s="515"/>
      <c r="J20" s="515"/>
      <c r="K20" s="515"/>
      <c r="L20" s="519"/>
      <c r="M20" s="79"/>
      <c r="N20" s="90"/>
      <c r="O20" s="93"/>
      <c r="P20" s="93"/>
      <c r="Q20" s="93"/>
      <c r="R20" s="530" t="str">
        <f t="shared" si="1"/>
        <v/>
      </c>
      <c r="S20" s="532" t="str">
        <f t="shared" si="2"/>
        <v/>
      </c>
      <c r="T20" s="536" t="str">
        <f>IF(OR(F20=$F$6,F20=$F$7,F20=$F$8,F20=$F$9,F20=$F$10,F20=$F$11,F20=$F$12,F20=$F$13,F20=$F$14,F20=$F$15,F20=$F$16,F20=$F$17,F20=$F$18,F20=$F$19),"",SUMIF($F$6:$F$30,F20,$S$6:$S$30))</f>
        <v/>
      </c>
      <c r="U20" s="541"/>
      <c r="V20" s="544">
        <f t="shared" si="3"/>
        <v>0</v>
      </c>
      <c r="W20" s="550">
        <f t="shared" si="4"/>
        <v>0</v>
      </c>
      <c r="Z20" s="552">
        <f t="shared" si="5"/>
        <v>2</v>
      </c>
      <c r="AA20" s="552">
        <f t="shared" si="6"/>
        <v>2</v>
      </c>
      <c r="AB20" s="552" t="str">
        <f t="shared" si="7"/>
        <v/>
      </c>
    </row>
    <row r="21" spans="1:28" ht="45" customHeight="1">
      <c r="A21" s="398">
        <v>16</v>
      </c>
      <c r="B21" s="401"/>
      <c r="C21" s="73"/>
      <c r="D21" s="79"/>
      <c r="E21" s="509"/>
      <c r="F21" s="513" t="str">
        <f t="shared" si="0"/>
        <v/>
      </c>
      <c r="G21" s="515"/>
      <c r="H21" s="515"/>
      <c r="I21" s="515"/>
      <c r="J21" s="515"/>
      <c r="K21" s="515"/>
      <c r="L21" s="521"/>
      <c r="M21" s="79"/>
      <c r="N21" s="90"/>
      <c r="O21" s="93"/>
      <c r="P21" s="93"/>
      <c r="Q21" s="93"/>
      <c r="R21" s="530" t="str">
        <f t="shared" si="1"/>
        <v/>
      </c>
      <c r="S21" s="532" t="str">
        <f t="shared" si="2"/>
        <v/>
      </c>
      <c r="T21" s="536" t="str">
        <f>IF(OR(F21=$F$6,F21=$F$7,F21=$F$8,F21=$F$9,F21=$F$10,F21=$F$11,F21=$F$12,F21=$F$13,F21=$F$14,F21=$F$15,F21=$F$16,F21=$F$17,F21=$F$18,F21=$F$19,F21=$F$20),"",SUMIF($F$6:$F$30,F21,$S$6:$S$30))</f>
        <v/>
      </c>
      <c r="U21" s="541"/>
      <c r="V21" s="544">
        <f t="shared" si="3"/>
        <v>0</v>
      </c>
      <c r="W21" s="550">
        <f t="shared" si="4"/>
        <v>0</v>
      </c>
      <c r="Z21" s="552">
        <f t="shared" si="5"/>
        <v>2</v>
      </c>
      <c r="AA21" s="552">
        <f t="shared" si="6"/>
        <v>2</v>
      </c>
      <c r="AB21" s="552" t="str">
        <f t="shared" si="7"/>
        <v/>
      </c>
    </row>
    <row r="22" spans="1:28" ht="45" customHeight="1">
      <c r="A22" s="398">
        <v>17</v>
      </c>
      <c r="B22" s="401"/>
      <c r="C22" s="73"/>
      <c r="D22" s="79"/>
      <c r="E22" s="509"/>
      <c r="F22" s="513" t="str">
        <f t="shared" si="0"/>
        <v/>
      </c>
      <c r="G22" s="515"/>
      <c r="H22" s="515"/>
      <c r="I22" s="515"/>
      <c r="J22" s="515"/>
      <c r="K22" s="515"/>
      <c r="L22" s="521"/>
      <c r="M22" s="79"/>
      <c r="N22" s="90"/>
      <c r="O22" s="93"/>
      <c r="P22" s="93"/>
      <c r="Q22" s="93"/>
      <c r="R22" s="530" t="str">
        <f t="shared" si="1"/>
        <v/>
      </c>
      <c r="S22" s="532" t="str">
        <f t="shared" si="2"/>
        <v/>
      </c>
      <c r="T22" s="536" t="str">
        <f>IF(OR(F22=$F$6,F22=$F$7,F22=$F$8,F22=$F$9,F22=$F$10,F22=$F$11,F22=$F$12,F22=$F$13,F22=$F$14,F22=$F$15,F22=$F$16,F22=$F$17,F22=$F$18,F22=$F$19,F22=$F$20,F22=$F$21),"",SUMIF($F$6:$F$30,F22,$S$6:$S$30))</f>
        <v/>
      </c>
      <c r="U22" s="541"/>
      <c r="V22" s="544">
        <f t="shared" si="3"/>
        <v>0</v>
      </c>
      <c r="W22" s="550">
        <f t="shared" si="4"/>
        <v>0</v>
      </c>
      <c r="Z22" s="552">
        <f t="shared" si="5"/>
        <v>2</v>
      </c>
      <c r="AA22" s="552">
        <f t="shared" si="6"/>
        <v>2</v>
      </c>
      <c r="AB22" s="552" t="str">
        <f t="shared" si="7"/>
        <v/>
      </c>
    </row>
    <row r="23" spans="1:28" ht="45" customHeight="1">
      <c r="A23" s="398">
        <v>18</v>
      </c>
      <c r="B23" s="401"/>
      <c r="C23" s="73"/>
      <c r="D23" s="79"/>
      <c r="E23" s="509"/>
      <c r="F23" s="513" t="str">
        <f t="shared" si="0"/>
        <v/>
      </c>
      <c r="G23" s="515"/>
      <c r="H23" s="515"/>
      <c r="I23" s="515"/>
      <c r="J23" s="515"/>
      <c r="K23" s="515"/>
      <c r="L23" s="521"/>
      <c r="M23" s="79"/>
      <c r="N23" s="90"/>
      <c r="O23" s="93"/>
      <c r="P23" s="93"/>
      <c r="Q23" s="93"/>
      <c r="R23" s="530" t="str">
        <f t="shared" si="1"/>
        <v/>
      </c>
      <c r="S23" s="532" t="str">
        <f t="shared" si="2"/>
        <v/>
      </c>
      <c r="T23" s="536" t="str">
        <f>IF(OR(F23=$F$6,F23=$F$7,F23=$F$8,F23=$F$9,F23=$F$10,F23=$F$11,F23=$F$12,F23=$F$13,F23=$F$14,F23=$F$15,F23=$F$16,F23=$F$17,F23=$F$18,F23=$F$19,F23=$F$20,F23=$F$21,F23=$F$22),"",SUMIF($F$6:$F$30,F23,$S$6:$S$30))</f>
        <v/>
      </c>
      <c r="U23" s="541"/>
      <c r="V23" s="544">
        <f t="shared" si="3"/>
        <v>0</v>
      </c>
      <c r="W23" s="550">
        <f t="shared" si="4"/>
        <v>0</v>
      </c>
      <c r="Z23" s="552">
        <f t="shared" si="5"/>
        <v>2</v>
      </c>
      <c r="AA23" s="552">
        <f t="shared" si="6"/>
        <v>2</v>
      </c>
      <c r="AB23" s="552" t="str">
        <f t="shared" si="7"/>
        <v/>
      </c>
    </row>
    <row r="24" spans="1:28" ht="45" customHeight="1">
      <c r="A24" s="398">
        <v>19</v>
      </c>
      <c r="B24" s="401"/>
      <c r="C24" s="73"/>
      <c r="D24" s="79"/>
      <c r="E24" s="509"/>
      <c r="F24" s="513" t="str">
        <f t="shared" si="0"/>
        <v/>
      </c>
      <c r="G24" s="515"/>
      <c r="H24" s="515"/>
      <c r="I24" s="515"/>
      <c r="J24" s="515"/>
      <c r="K24" s="515"/>
      <c r="L24" s="521"/>
      <c r="M24" s="79"/>
      <c r="N24" s="90"/>
      <c r="O24" s="93"/>
      <c r="P24" s="93"/>
      <c r="Q24" s="93"/>
      <c r="R24" s="530" t="str">
        <f t="shared" si="1"/>
        <v/>
      </c>
      <c r="S24" s="532" t="str">
        <f t="shared" si="2"/>
        <v/>
      </c>
      <c r="T24" s="536" t="str">
        <f>IF(OR(F24=$F$6,F24=$F$7,F24=$F$8,F24=$F$9,F24=$F$10,F24=$F$11,F24=$F$12,F24=$F$13,F24=$F$14,F24=$F$15,F24=$F$16,F24=$F$17,F24=$F$18,F24=$F$19,F24=$F$20,F24=$F$21,F24=$F$22,F24=$F$23),"",SUMIF($F$6:$F$30,F24,$S$6:$S$30))</f>
        <v/>
      </c>
      <c r="U24" s="541"/>
      <c r="V24" s="544">
        <f t="shared" si="3"/>
        <v>0</v>
      </c>
      <c r="W24" s="550">
        <f t="shared" si="4"/>
        <v>0</v>
      </c>
      <c r="Z24" s="552">
        <f t="shared" si="5"/>
        <v>2</v>
      </c>
      <c r="AA24" s="552">
        <f t="shared" si="6"/>
        <v>2</v>
      </c>
      <c r="AB24" s="552" t="str">
        <f t="shared" si="7"/>
        <v/>
      </c>
    </row>
    <row r="25" spans="1:28" ht="45" customHeight="1">
      <c r="A25" s="398">
        <v>20</v>
      </c>
      <c r="B25" s="401"/>
      <c r="C25" s="73"/>
      <c r="D25" s="79"/>
      <c r="E25" s="509"/>
      <c r="F25" s="513" t="str">
        <f t="shared" si="0"/>
        <v/>
      </c>
      <c r="G25" s="515"/>
      <c r="H25" s="515"/>
      <c r="I25" s="515"/>
      <c r="J25" s="515"/>
      <c r="K25" s="515"/>
      <c r="L25" s="521"/>
      <c r="M25" s="79"/>
      <c r="N25" s="90"/>
      <c r="O25" s="93"/>
      <c r="P25" s="93"/>
      <c r="Q25" s="93"/>
      <c r="R25" s="530" t="str">
        <f t="shared" si="1"/>
        <v/>
      </c>
      <c r="S25" s="532" t="str">
        <f t="shared" si="2"/>
        <v/>
      </c>
      <c r="T25" s="536" t="str">
        <f>IF(OR(F25=$F$6,F25=$F$7,F25=$F$8,F25=$F$9,F25=$F$10,F25=$F$11,F25=$F$12,F25=$F$13,F25=$F$14,F25=$F$15,F25=$F$16,F25=$F$17,F25=$F$18,F25=$F$19,F25=$F$20,F25=$F$21,F25=$F$22,F25=$F$23,F25=$F$24),"",SUMIF($F$6:$F$30,F25,$S$6:$S$30))</f>
        <v/>
      </c>
      <c r="U25" s="541"/>
      <c r="V25" s="544">
        <f t="shared" si="3"/>
        <v>0</v>
      </c>
      <c r="W25" s="550">
        <f t="shared" si="4"/>
        <v>0</v>
      </c>
      <c r="Z25" s="552">
        <f t="shared" si="5"/>
        <v>2</v>
      </c>
      <c r="AA25" s="552">
        <f t="shared" si="6"/>
        <v>2</v>
      </c>
      <c r="AB25" s="552" t="str">
        <f t="shared" si="7"/>
        <v/>
      </c>
    </row>
    <row r="26" spans="1:28" ht="45" customHeight="1">
      <c r="A26" s="398">
        <v>21</v>
      </c>
      <c r="B26" s="401"/>
      <c r="C26" s="73"/>
      <c r="D26" s="79"/>
      <c r="E26" s="509"/>
      <c r="F26" s="513" t="str">
        <f t="shared" si="0"/>
        <v/>
      </c>
      <c r="G26" s="515"/>
      <c r="H26" s="515"/>
      <c r="I26" s="515"/>
      <c r="J26" s="515"/>
      <c r="K26" s="515"/>
      <c r="L26" s="521"/>
      <c r="M26" s="79"/>
      <c r="N26" s="90"/>
      <c r="O26" s="93"/>
      <c r="P26" s="93"/>
      <c r="Q26" s="93"/>
      <c r="R26" s="530" t="str">
        <f t="shared" si="1"/>
        <v/>
      </c>
      <c r="S26" s="532" t="str">
        <f t="shared" si="2"/>
        <v/>
      </c>
      <c r="T26" s="536" t="str">
        <f>IF(OR(F26=$F$6,F26=$F$7,F26=$F$8,F26=$F$9,F26=$F$10,F26=$F$11,F26=$F$12,F26=$F$13,F26=$F$14,F26=$F$15,F26=$F$16,F26=$F$17,F26=$F$18,F26=$F$19,F26=$F$20,F26=$F$21,F26=$F$22,F26=$F$23,F26=$F$24,F26=$F$25),"",SUMIF($F$6:$F$30,F26,$S$6:$S$30))</f>
        <v/>
      </c>
      <c r="U26" s="541"/>
      <c r="V26" s="544">
        <f t="shared" si="3"/>
        <v>0</v>
      </c>
      <c r="W26" s="550">
        <f t="shared" si="4"/>
        <v>0</v>
      </c>
      <c r="Z26" s="552">
        <f t="shared" si="5"/>
        <v>2</v>
      </c>
      <c r="AA26" s="552">
        <f t="shared" si="6"/>
        <v>2</v>
      </c>
      <c r="AB26" s="552" t="str">
        <f t="shared" si="7"/>
        <v/>
      </c>
    </row>
    <row r="27" spans="1:28" ht="45" customHeight="1">
      <c r="A27" s="398">
        <v>22</v>
      </c>
      <c r="B27" s="401"/>
      <c r="C27" s="73"/>
      <c r="D27" s="79"/>
      <c r="E27" s="509"/>
      <c r="F27" s="513" t="str">
        <f t="shared" si="0"/>
        <v/>
      </c>
      <c r="G27" s="515"/>
      <c r="H27" s="515"/>
      <c r="I27" s="515"/>
      <c r="J27" s="515"/>
      <c r="K27" s="515"/>
      <c r="L27" s="521"/>
      <c r="M27" s="79"/>
      <c r="N27" s="90"/>
      <c r="O27" s="93"/>
      <c r="P27" s="93"/>
      <c r="Q27" s="93"/>
      <c r="R27" s="530" t="str">
        <f t="shared" si="1"/>
        <v/>
      </c>
      <c r="S27" s="532" t="str">
        <f t="shared" si="2"/>
        <v/>
      </c>
      <c r="T27" s="536" t="str">
        <f>IF(OR(F27=$F$6,F27=$F$7,F27=$F$8,F27=$F$9,F27=$F$10,F27=$F$11,F27=$F$12,F27=$F$13,F27=$F$14,F27=$F$15,F27=$F$16,F27=$F$17,F27=$F$18,F27=$F$19,F27=$F$20,F27=$F$21,F27=$F$22,F27=$F$23,F27=$F$24,F27=$F$25,F27=$F$26),"",SUMIF($F$6:$F$30,F27,$S$6:$S$30))</f>
        <v/>
      </c>
      <c r="U27" s="541"/>
      <c r="V27" s="544">
        <f t="shared" si="3"/>
        <v>0</v>
      </c>
      <c r="W27" s="550">
        <f t="shared" si="4"/>
        <v>0</v>
      </c>
      <c r="Z27" s="552">
        <f t="shared" si="5"/>
        <v>2</v>
      </c>
      <c r="AA27" s="552">
        <f t="shared" si="6"/>
        <v>2</v>
      </c>
      <c r="AB27" s="552" t="str">
        <f t="shared" si="7"/>
        <v/>
      </c>
    </row>
    <row r="28" spans="1:28" ht="45" customHeight="1">
      <c r="A28" s="398">
        <v>23</v>
      </c>
      <c r="B28" s="401"/>
      <c r="C28" s="73"/>
      <c r="D28" s="79"/>
      <c r="E28" s="509"/>
      <c r="F28" s="513" t="str">
        <f t="shared" si="0"/>
        <v/>
      </c>
      <c r="G28" s="515"/>
      <c r="H28" s="515"/>
      <c r="I28" s="515"/>
      <c r="J28" s="515"/>
      <c r="K28" s="515"/>
      <c r="L28" s="521"/>
      <c r="M28" s="79"/>
      <c r="N28" s="90"/>
      <c r="O28" s="93"/>
      <c r="P28" s="93"/>
      <c r="Q28" s="93"/>
      <c r="R28" s="530" t="str">
        <f t="shared" si="1"/>
        <v/>
      </c>
      <c r="S28" s="532" t="str">
        <f t="shared" si="2"/>
        <v/>
      </c>
      <c r="T28" s="536" t="str">
        <f>IF(OR(F28=$F$6,F28=$F$7,F28=$F$8,F28=$F$9,F28=$F$10,F28=$F$11,F28=$F$12,F28=$F$13,F28=$F$14,F28=$F$15,F28=$F$16,F28=$F$17,F28=$F$18,F28=$F$19,F28=$F$20,F28=$F$21,F28=$F$22,F28=$F$23,F28=$F$24,F28=$F$25,F28=$F$26,F28=$F$27),"",SUMIF($F$6:$F$30,F28,$S$6:$S$30))</f>
        <v/>
      </c>
      <c r="U28" s="541"/>
      <c r="V28" s="544">
        <f t="shared" si="3"/>
        <v>0</v>
      </c>
      <c r="W28" s="550">
        <f t="shared" si="4"/>
        <v>0</v>
      </c>
      <c r="Z28" s="552">
        <f t="shared" si="5"/>
        <v>2</v>
      </c>
      <c r="AA28" s="552">
        <f t="shared" si="6"/>
        <v>2</v>
      </c>
      <c r="AB28" s="552" t="str">
        <f t="shared" si="7"/>
        <v/>
      </c>
    </row>
    <row r="29" spans="1:28" ht="45" customHeight="1">
      <c r="A29" s="398">
        <v>24</v>
      </c>
      <c r="B29" s="401"/>
      <c r="C29" s="73"/>
      <c r="D29" s="79"/>
      <c r="E29" s="509"/>
      <c r="F29" s="513" t="str">
        <f t="shared" si="0"/>
        <v/>
      </c>
      <c r="G29" s="515"/>
      <c r="H29" s="515"/>
      <c r="I29" s="515"/>
      <c r="J29" s="515"/>
      <c r="K29" s="515"/>
      <c r="L29" s="521"/>
      <c r="M29" s="79"/>
      <c r="N29" s="90"/>
      <c r="O29" s="93"/>
      <c r="P29" s="93"/>
      <c r="Q29" s="93"/>
      <c r="R29" s="530" t="str">
        <f t="shared" si="1"/>
        <v/>
      </c>
      <c r="S29" s="532" t="str">
        <f t="shared" si="2"/>
        <v/>
      </c>
      <c r="T29" s="536" t="str">
        <f>IF(OR(F29=$F$6,F29=$F$7,F29=$F$8,F29=$F$9,F29=$F$10,F29=$F$11,F29=$F$12,F29=$F$13,F29=$F$14,F29=$F$15,F29=$F$16,F29=$F$17,F29=$F$18,F29=$F$19,F29=$F$20,F29=$F$21,F29=$F$22,F29=$F$23,F29=$F$24,F29=$F$25,F29=$F$26,F29=$F$27,F29=$F$28),"",SUMIF($F$6:$F$30,F29,$S$6:$S$30))</f>
        <v/>
      </c>
      <c r="U29" s="541"/>
      <c r="V29" s="544">
        <f t="shared" si="3"/>
        <v>0</v>
      </c>
      <c r="W29" s="550">
        <f t="shared" si="4"/>
        <v>0</v>
      </c>
      <c r="Z29" s="552">
        <f t="shared" si="5"/>
        <v>2</v>
      </c>
      <c r="AA29" s="552">
        <f t="shared" si="6"/>
        <v>2</v>
      </c>
      <c r="AB29" s="552" t="str">
        <f t="shared" si="7"/>
        <v/>
      </c>
    </row>
    <row r="30" spans="1:28" ht="45" customHeight="1">
      <c r="A30" s="398">
        <v>25</v>
      </c>
      <c r="B30" s="401"/>
      <c r="C30" s="73"/>
      <c r="D30" s="79"/>
      <c r="E30" s="509"/>
      <c r="F30" s="513" t="str">
        <f t="shared" si="0"/>
        <v/>
      </c>
      <c r="G30" s="515"/>
      <c r="H30" s="515"/>
      <c r="I30" s="515"/>
      <c r="J30" s="515"/>
      <c r="K30" s="515"/>
      <c r="L30" s="522"/>
      <c r="M30" s="79"/>
      <c r="N30" s="90"/>
      <c r="O30" s="93"/>
      <c r="P30" s="93"/>
      <c r="Q30" s="93"/>
      <c r="R30" s="530" t="str">
        <f t="shared" si="1"/>
        <v/>
      </c>
      <c r="S30" s="532" t="str">
        <f t="shared" si="2"/>
        <v/>
      </c>
      <c r="T30" s="536" t="str">
        <f>IF(OR(F30=$F$6,F30=$F$7,F30=$F$8,F30=$F$9,F30=$F$10,F30=$F$11,F30=$F$12,F30=$F$13,F30=$F$14,F30=$F$15,F30=$F$16,F30=$F$17,F30=$F$18,F30=$F$19,F30=$F$20,F30=$F$21,F30=$F$22,F30=$F$23,F30=$F$24,F30=$F$25,F30=$F$26,F30=$F$27,F30=$F$28,F30=$F$29),"",SUMIF($F$6:$F$30,F30,$S$6:$S$30))</f>
        <v/>
      </c>
      <c r="U30" s="541"/>
      <c r="V30" s="544">
        <f t="shared" si="3"/>
        <v>0</v>
      </c>
      <c r="W30" s="550">
        <f t="shared" si="4"/>
        <v>0</v>
      </c>
      <c r="Z30" s="552">
        <f t="shared" si="5"/>
        <v>2</v>
      </c>
      <c r="AA30" s="552">
        <f t="shared" si="6"/>
        <v>2</v>
      </c>
      <c r="AB30" s="552" t="str">
        <f t="shared" si="7"/>
        <v/>
      </c>
    </row>
    <row r="31" spans="1:28" ht="45" customHeight="1">
      <c r="A31" s="498" t="s">
        <v>98</v>
      </c>
      <c r="B31" s="503"/>
      <c r="C31" s="506"/>
      <c r="D31" s="506"/>
      <c r="E31" s="510"/>
      <c r="F31" s="514"/>
      <c r="G31" s="516"/>
      <c r="H31" s="516"/>
      <c r="I31" s="516"/>
      <c r="J31" s="516"/>
      <c r="K31" s="516"/>
      <c r="L31" s="523"/>
      <c r="M31" s="506"/>
      <c r="N31" s="527"/>
      <c r="O31" s="528"/>
      <c r="P31" s="528"/>
      <c r="Q31" s="528"/>
      <c r="R31" s="531"/>
      <c r="S31" s="533">
        <f>SUM(S6:S30)</f>
        <v>0</v>
      </c>
      <c r="T31" s="537">
        <f>SUM(T6:T30)</f>
        <v>0</v>
      </c>
      <c r="U31" s="416">
        <f>SUM(U6:U30)</f>
        <v>0</v>
      </c>
      <c r="V31" s="545">
        <f>SUM(V6:V30)</f>
        <v>0</v>
      </c>
      <c r="W31" s="551">
        <f>SUM(W6:W30)</f>
        <v>0</v>
      </c>
    </row>
    <row r="32" spans="1:28" ht="45" customHeight="1">
      <c r="A32" s="62"/>
      <c r="B32" s="62"/>
      <c r="C32" s="75"/>
      <c r="D32" s="75"/>
      <c r="E32" s="75"/>
      <c r="F32" s="75"/>
      <c r="G32" s="75"/>
      <c r="H32" s="75"/>
      <c r="I32" s="75"/>
      <c r="J32" s="75"/>
      <c r="K32" s="75"/>
      <c r="L32" s="62"/>
      <c r="M32" s="75"/>
      <c r="N32" s="92"/>
      <c r="O32" s="92"/>
      <c r="P32" s="92"/>
      <c r="Q32" s="92"/>
      <c r="R32" s="92"/>
      <c r="S32" s="92"/>
      <c r="T32" s="92"/>
      <c r="U32" s="92"/>
    </row>
    <row r="33" spans="1:23" ht="45" customHeight="1">
      <c r="A33" s="62"/>
      <c r="B33" s="62"/>
      <c r="C33" s="75"/>
      <c r="D33" s="75"/>
      <c r="E33" s="75"/>
      <c r="F33" s="75"/>
      <c r="G33" s="75"/>
      <c r="H33" s="75"/>
      <c r="I33" s="75"/>
      <c r="J33" s="75"/>
      <c r="K33" s="75"/>
      <c r="L33" s="62"/>
      <c r="M33" s="75"/>
      <c r="N33" s="92"/>
      <c r="O33" s="92"/>
      <c r="P33" s="92"/>
      <c r="Q33" s="92"/>
      <c r="R33" s="92"/>
      <c r="S33" s="92"/>
      <c r="U33" s="108"/>
      <c r="V33" s="546" t="s">
        <v>254</v>
      </c>
      <c r="W33" s="116">
        <f>W31</f>
        <v>0</v>
      </c>
    </row>
    <row r="34" spans="1:23" ht="45" customHeight="1">
      <c r="A34" s="62"/>
      <c r="B34" s="62"/>
      <c r="C34" s="75"/>
      <c r="D34" s="75"/>
      <c r="E34" s="75"/>
      <c r="F34" s="75"/>
      <c r="G34" s="75"/>
      <c r="H34" s="75"/>
      <c r="I34" s="75"/>
      <c r="J34" s="75"/>
      <c r="K34" s="75"/>
      <c r="L34" s="62"/>
      <c r="M34" s="75"/>
      <c r="N34" s="92"/>
      <c r="O34" s="92"/>
      <c r="P34" s="92"/>
      <c r="Q34" s="92"/>
      <c r="R34" s="92"/>
      <c r="S34" s="92"/>
      <c r="U34" s="108"/>
      <c r="V34" s="547" t="s">
        <v>107</v>
      </c>
      <c r="W34" s="117">
        <f>ROUNDDOWN(W33*1/2,-3)</f>
        <v>0</v>
      </c>
    </row>
    <row r="35" spans="1:23" ht="23.1" customHeight="1">
      <c r="A35" s="63" t="s">
        <v>100</v>
      </c>
      <c r="B35" s="68" t="s">
        <v>87</v>
      </c>
      <c r="C35" s="75"/>
      <c r="D35" s="75"/>
      <c r="E35" s="75"/>
      <c r="F35" s="75"/>
      <c r="G35" s="75"/>
      <c r="H35" s="75"/>
      <c r="I35" s="75"/>
      <c r="J35" s="75"/>
      <c r="K35" s="75"/>
      <c r="L35" s="62"/>
      <c r="M35" s="75"/>
      <c r="N35" s="92"/>
      <c r="O35" s="92"/>
      <c r="P35" s="92"/>
      <c r="Q35" s="92"/>
      <c r="R35" s="92"/>
      <c r="S35" s="92"/>
      <c r="U35" s="108"/>
    </row>
    <row r="36" spans="1:23" ht="23.1" customHeight="1">
      <c r="A36" s="64" t="s">
        <v>21</v>
      </c>
      <c r="B36" s="69" t="s">
        <v>145</v>
      </c>
      <c r="C36" s="76"/>
      <c r="D36" s="76"/>
      <c r="E36" s="76"/>
      <c r="F36" s="76"/>
      <c r="G36" s="76"/>
      <c r="H36" s="76"/>
      <c r="I36" s="76"/>
      <c r="J36" s="76"/>
      <c r="K36" s="76"/>
      <c r="L36" s="77"/>
      <c r="M36" s="77"/>
      <c r="N36" s="77"/>
      <c r="O36" s="77"/>
    </row>
    <row r="37" spans="1:23" ht="23.1" customHeight="1">
      <c r="A37" s="64"/>
      <c r="B37" s="69" t="s">
        <v>318</v>
      </c>
      <c r="C37" s="76"/>
      <c r="D37" s="76"/>
      <c r="E37" s="76"/>
      <c r="F37" s="76"/>
      <c r="G37" s="76"/>
      <c r="H37" s="76"/>
      <c r="I37" s="76"/>
      <c r="J37" s="76"/>
      <c r="K37" s="76"/>
      <c r="L37" s="77"/>
      <c r="M37" s="77"/>
      <c r="N37" s="77"/>
      <c r="O37" s="77"/>
    </row>
    <row r="38" spans="1:23" ht="23.1" customHeight="1">
      <c r="A38" s="64" t="s">
        <v>103</v>
      </c>
      <c r="B38" s="69" t="s">
        <v>104</v>
      </c>
      <c r="C38" s="76"/>
      <c r="D38" s="76"/>
      <c r="E38" s="76"/>
      <c r="F38" s="76"/>
      <c r="G38" s="76"/>
      <c r="H38" s="76"/>
      <c r="I38" s="76"/>
      <c r="J38" s="76"/>
      <c r="K38" s="76"/>
      <c r="L38" s="77"/>
      <c r="M38" s="77"/>
      <c r="N38" s="77"/>
      <c r="O38" s="77"/>
    </row>
    <row r="39" spans="1:23" ht="23.1" customHeight="1">
      <c r="A39" s="64" t="s">
        <v>105</v>
      </c>
      <c r="B39" s="69" t="s">
        <v>91</v>
      </c>
      <c r="C39" s="76"/>
      <c r="D39" s="76"/>
      <c r="E39" s="76"/>
      <c r="F39" s="76"/>
      <c r="G39" s="76"/>
      <c r="H39" s="76"/>
      <c r="I39" s="76"/>
      <c r="J39" s="76"/>
      <c r="K39" s="76"/>
      <c r="L39" s="77"/>
      <c r="M39" s="77"/>
      <c r="N39" s="77"/>
      <c r="O39" s="77"/>
    </row>
    <row r="40" spans="1:23" s="56" customFormat="1" ht="23.1" customHeight="1">
      <c r="A40" s="64" t="s">
        <v>132</v>
      </c>
      <c r="B40" s="69" t="s">
        <v>319</v>
      </c>
      <c r="C40" s="77"/>
      <c r="D40" s="77"/>
      <c r="E40" s="77"/>
      <c r="F40" s="77"/>
      <c r="G40" s="77"/>
      <c r="H40" s="77"/>
      <c r="I40" s="77"/>
      <c r="J40" s="77"/>
      <c r="K40" s="77"/>
      <c r="L40" s="77"/>
      <c r="M40" s="77"/>
      <c r="N40" s="77"/>
      <c r="O40" s="77"/>
      <c r="P40" s="56"/>
      <c r="Q40" s="56"/>
      <c r="R40" s="56"/>
      <c r="S40" s="56"/>
      <c r="T40" s="56"/>
      <c r="U40" s="56"/>
      <c r="V40" s="56"/>
      <c r="W40" s="56"/>
    </row>
    <row r="41" spans="1:23" s="56" customFormat="1" ht="23.1" customHeight="1">
      <c r="A41" s="64" t="s">
        <v>263</v>
      </c>
      <c r="B41" s="69" t="s">
        <v>320</v>
      </c>
      <c r="C41" s="77"/>
      <c r="D41" s="77"/>
      <c r="E41" s="77"/>
      <c r="F41" s="77"/>
      <c r="G41" s="77"/>
      <c r="H41" s="77"/>
      <c r="I41" s="77"/>
      <c r="J41" s="77"/>
      <c r="K41" s="77"/>
      <c r="L41" s="77"/>
      <c r="M41" s="77"/>
      <c r="N41" s="77"/>
      <c r="O41" s="77"/>
      <c r="P41" s="56"/>
      <c r="Q41" s="56"/>
      <c r="R41" s="56"/>
      <c r="S41" s="56"/>
      <c r="T41" s="56"/>
      <c r="U41" s="56"/>
      <c r="V41" s="56"/>
      <c r="W41" s="56"/>
    </row>
    <row r="42" spans="1:23" ht="23.1" customHeight="1">
      <c r="A42" s="64" t="s">
        <v>321</v>
      </c>
      <c r="B42" s="57" t="s">
        <v>106</v>
      </c>
    </row>
    <row r="43" spans="1:23" ht="17.25" customHeight="1">
      <c r="B43" s="70"/>
      <c r="S43" s="102"/>
    </row>
    <row r="44" spans="1:23" s="56" customFormat="1" ht="24.75" customHeight="1">
      <c r="A44" s="56"/>
      <c r="B44" s="56"/>
      <c r="C44" s="56"/>
      <c r="D44" s="56"/>
      <c r="E44" s="56"/>
      <c r="F44" s="56"/>
      <c r="G44" s="56"/>
      <c r="H44" s="56"/>
      <c r="I44" s="56"/>
      <c r="J44" s="56"/>
      <c r="K44" s="56"/>
      <c r="L44" s="56"/>
      <c r="M44" s="56"/>
      <c r="N44" s="56"/>
      <c r="O44" s="56"/>
      <c r="P44" s="56"/>
      <c r="Q44" s="56"/>
      <c r="R44" s="56"/>
      <c r="S44" s="56"/>
      <c r="T44" s="56"/>
      <c r="U44" s="56"/>
      <c r="V44" s="56"/>
      <c r="W44" s="56"/>
    </row>
    <row r="45" spans="1:23" s="56" customFormat="1" ht="45.75" customHeight="1">
      <c r="A45" s="499" t="s">
        <v>260</v>
      </c>
      <c r="B45" s="499"/>
      <c r="C45" s="499"/>
      <c r="D45" s="499"/>
      <c r="E45" s="499"/>
      <c r="F45" s="499"/>
      <c r="G45" s="499"/>
      <c r="H45" s="499"/>
      <c r="I45" s="499"/>
      <c r="J45" s="499"/>
      <c r="K45" s="56"/>
      <c r="L45" s="56"/>
      <c r="M45" s="56"/>
      <c r="N45" s="56"/>
      <c r="O45" s="56"/>
      <c r="P45" s="56"/>
      <c r="Q45" s="56"/>
      <c r="R45" s="56"/>
      <c r="S45" s="56"/>
      <c r="T45" s="56"/>
      <c r="U45" s="56"/>
      <c r="V45" s="56"/>
      <c r="W45" s="56"/>
    </row>
    <row r="46" spans="1:23" s="56" customFormat="1" ht="23.4">
      <c r="A46" s="499" t="s">
        <v>322</v>
      </c>
      <c r="B46" s="499"/>
      <c r="C46" s="499"/>
      <c r="D46" s="499"/>
      <c r="E46" s="499"/>
      <c r="F46" s="499"/>
      <c r="G46" s="499"/>
      <c r="H46" s="499"/>
      <c r="I46" s="499"/>
      <c r="J46" s="499"/>
      <c r="K46" s="56"/>
      <c r="L46" s="56"/>
      <c r="M46" s="56"/>
      <c r="N46" s="56"/>
      <c r="O46" s="56"/>
      <c r="P46" s="56"/>
      <c r="Q46" s="56"/>
      <c r="R46" s="56"/>
      <c r="S46" s="56"/>
      <c r="T46" s="56"/>
      <c r="U46" s="56"/>
      <c r="V46" s="56"/>
      <c r="W46" s="56"/>
    </row>
    <row r="47" spans="1:23" s="56" customFormat="1" hidden="1">
      <c r="A47" s="56"/>
      <c r="B47" s="56"/>
      <c r="C47" s="56"/>
      <c r="D47" s="56" t="s">
        <v>108</v>
      </c>
      <c r="E47" s="56" t="s">
        <v>23</v>
      </c>
      <c r="F47" s="56" t="s">
        <v>110</v>
      </c>
      <c r="G47" s="56"/>
      <c r="H47" s="56"/>
      <c r="I47" s="56"/>
      <c r="J47" s="56"/>
      <c r="K47" s="56"/>
      <c r="L47" s="56" t="s">
        <v>96</v>
      </c>
      <c r="M47" s="56" t="s">
        <v>97</v>
      </c>
      <c r="N47" s="55" t="s">
        <v>31</v>
      </c>
      <c r="O47" s="55"/>
      <c r="P47" s="56"/>
      <c r="Q47" s="56"/>
      <c r="R47" s="56"/>
      <c r="S47" s="56"/>
      <c r="T47" s="56"/>
      <c r="U47" s="56"/>
      <c r="V47" s="56"/>
      <c r="W47" s="56"/>
    </row>
    <row r="48" spans="1:23" s="56" customFormat="1" hidden="1">
      <c r="A48" s="56"/>
      <c r="B48" s="56"/>
      <c r="C48" s="56"/>
      <c r="D48" s="56" t="s">
        <v>112</v>
      </c>
      <c r="E48" s="56" t="s">
        <v>112</v>
      </c>
      <c r="F48" s="56" t="s">
        <v>112</v>
      </c>
      <c r="G48" s="56"/>
      <c r="H48" s="56"/>
      <c r="I48" s="56"/>
      <c r="J48" s="56"/>
      <c r="K48" s="56"/>
      <c r="L48" s="56" t="s">
        <v>112</v>
      </c>
      <c r="M48" s="56" t="s">
        <v>112</v>
      </c>
      <c r="N48" s="56" t="s">
        <v>112</v>
      </c>
      <c r="O48" s="56"/>
      <c r="P48" s="56"/>
      <c r="Q48" s="56"/>
      <c r="R48" s="56"/>
      <c r="S48" s="56"/>
      <c r="T48" s="56"/>
      <c r="U48" s="56"/>
      <c r="V48" s="56"/>
      <c r="W48" s="56"/>
    </row>
    <row r="49" spans="4:14" s="56" customFormat="1" hidden="1">
      <c r="D49" s="56" t="s">
        <v>113</v>
      </c>
      <c r="E49" s="56" t="s">
        <v>113</v>
      </c>
      <c r="F49" s="56" t="s">
        <v>113</v>
      </c>
      <c r="G49" s="56"/>
      <c r="H49" s="56"/>
      <c r="I49" s="56"/>
      <c r="J49" s="56"/>
      <c r="K49" s="56"/>
      <c r="L49" s="56" t="s">
        <v>113</v>
      </c>
      <c r="M49" s="56" t="s">
        <v>113</v>
      </c>
      <c r="N49" s="56" t="s">
        <v>113</v>
      </c>
    </row>
    <row r="50" spans="4:14" s="56" customFormat="1" hidden="1">
      <c r="D50" s="56" t="s">
        <v>116</v>
      </c>
      <c r="E50" s="56" t="s">
        <v>116</v>
      </c>
      <c r="F50" s="56" t="s">
        <v>116</v>
      </c>
      <c r="G50" s="56"/>
      <c r="H50" s="56"/>
      <c r="I50" s="56"/>
      <c r="J50" s="56"/>
      <c r="K50" s="56"/>
      <c r="L50" s="56" t="s">
        <v>116</v>
      </c>
      <c r="M50" s="56" t="s">
        <v>116</v>
      </c>
      <c r="N50" s="56" t="s">
        <v>116</v>
      </c>
    </row>
    <row r="51" spans="4:14" s="56" customFormat="1" hidden="1">
      <c r="D51" s="56" t="s">
        <v>117</v>
      </c>
      <c r="E51" s="56" t="s">
        <v>117</v>
      </c>
      <c r="F51" s="56" t="s">
        <v>118</v>
      </c>
      <c r="G51" s="56"/>
      <c r="H51" s="56"/>
      <c r="I51" s="56"/>
      <c r="J51" s="56"/>
      <c r="K51" s="56"/>
      <c r="L51" s="56" t="s">
        <v>118</v>
      </c>
      <c r="M51" s="56" t="s">
        <v>118</v>
      </c>
      <c r="N51" s="56" t="s">
        <v>118</v>
      </c>
    </row>
    <row r="52" spans="4:14" s="56" customFormat="1" hidden="1">
      <c r="D52" s="56" t="s">
        <v>118</v>
      </c>
      <c r="E52" s="56" t="s">
        <v>118</v>
      </c>
      <c r="F52" s="56" t="s">
        <v>119</v>
      </c>
      <c r="G52" s="56"/>
      <c r="H52" s="56"/>
      <c r="I52" s="56"/>
      <c r="J52" s="56"/>
      <c r="K52" s="56"/>
      <c r="L52" s="56" t="s">
        <v>119</v>
      </c>
      <c r="M52" s="56" t="s">
        <v>119</v>
      </c>
      <c r="N52" s="56" t="s">
        <v>119</v>
      </c>
    </row>
    <row r="53" spans="4:14" hidden="1">
      <c r="D53" s="55" t="s">
        <v>119</v>
      </c>
      <c r="E53" s="55" t="s">
        <v>119</v>
      </c>
      <c r="F53" s="56" t="s">
        <v>120</v>
      </c>
      <c r="G53" s="56"/>
      <c r="H53" s="56"/>
      <c r="I53" s="56"/>
      <c r="J53" s="56"/>
      <c r="K53" s="56"/>
      <c r="L53" s="56" t="s">
        <v>120</v>
      </c>
      <c r="M53" s="56" t="s">
        <v>120</v>
      </c>
      <c r="N53" s="56" t="s">
        <v>120</v>
      </c>
    </row>
    <row r="54" spans="4:14" hidden="1">
      <c r="D54" s="55" t="s">
        <v>120</v>
      </c>
      <c r="E54" s="55" t="s">
        <v>120</v>
      </c>
    </row>
  </sheetData>
  <mergeCells count="29">
    <mergeCell ref="A2:T2"/>
    <mergeCell ref="L4:T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s>
  <phoneticPr fontId="3"/>
  <dataValidations count="4">
    <dataValidation type="list" allowBlank="1" showDropDown="0" showInputMessage="1" showErrorMessage="1" sqref="WVN983060:WVN983073 JB6:JB30 SX6:SX30 ACT6:ACT30 AMP6:AMP30 AWL6:AWL30 BGH6:BGH30 BQD6:BQD30 BZZ6:BZZ30 CJV6:CJV30 CTR6:CTR30 DDN6:DDN30 DNJ6:DNJ30 DXF6:DXF30 EHB6:EHB30 EQX6:EQX30 FAT6:FAT30 FKP6:FKP30 FUL6:FUL30 GEH6:GEH30 GOD6:GOD30 GXZ6:GXZ30 HHV6:HHV30 HRR6:HRR30 IBN6:IBN30 ILJ6:ILJ30 IVF6:IVF30 JFB6:JFB30 JOX6:JOX30 JYT6:JYT30 KIP6:KIP30 KSL6:KSL30 LCH6:LCH30 LMD6:LMD30 LVZ6:LVZ30 MFV6:MFV30 MPR6:MPR30 MZN6:MZN30 NJJ6:NJJ30 NTF6:NTF30 ODB6:ODB30 OMX6:OMX30 OWT6:OWT30 PGP6:PGP30 PQL6:PQL30 QAH6:QAH30 QKD6:QKD30 QTZ6:QTZ30 RDV6:RDV30 RNR6:RNR30 RXN6:RXN30 SHJ6:SHJ30 SRF6:SRF30 TBB6:TBB30 TKX6:TKX30 TUT6:TUT30 UEP6:UEP30 UOL6:UOL30 UYH6:UYH30 VID6:VID30 VRZ6:VRZ30 WBV6:WBV30 WLR6:WLR30 WVN6:WVN30 C65556:C65569 JB65556:JB65569 SX65556:SX65569 ACT65556:ACT65569 AMP65556:AMP65569 AWL65556:AWL65569 BGH65556:BGH65569 BQD65556:BQD65569 BZZ65556:BZZ65569 CJV65556:CJV65569 CTR65556:CTR65569 DDN65556:DDN65569 DNJ65556:DNJ65569 DXF65556:DXF65569 EHB65556:EHB65569 EQX65556:EQX65569 FAT65556:FAT65569 FKP65556:FKP65569 FUL65556:FUL65569 GEH65556:GEH65569 GOD65556:GOD65569 GXZ65556:GXZ65569 HHV65556:HHV65569 HRR65556:HRR65569 IBN65556:IBN65569 ILJ65556:ILJ65569 IVF65556:IVF65569 JFB65556:JFB65569 JOX65556:JOX65569 JYT65556:JYT65569 KIP65556:KIP65569 KSL65556:KSL65569 LCH65556:LCH65569 LMD65556:LMD65569 LVZ65556:LVZ65569 MFV65556:MFV65569 MPR65556:MPR65569 MZN65556:MZN65569 NJJ65556:NJJ65569 NTF65556:NTF65569 ODB65556:ODB65569 OMX65556:OMX65569 OWT65556:OWT65569 PGP65556:PGP65569 PQL65556:PQL65569 QAH65556:QAH65569 QKD65556:QKD65569 QTZ65556:QTZ65569 RDV65556:RDV65569 RNR65556:RNR65569 RXN65556:RXN65569 SHJ65556:SHJ65569 SRF65556:SRF65569 TBB65556:TBB65569 TKX65556:TKX65569 TUT65556:TUT65569 UEP65556:UEP65569 UOL65556:UOL65569 UYH65556:UYH65569 VID65556:VID65569 VRZ65556:VRZ65569 WBV65556:WBV65569 WLR65556:WLR65569 WVN65556:WVN65569 C131092:C131105 JB131092:JB131105 SX131092:SX131105 ACT131092:ACT131105 AMP131092:AMP131105 AWL131092:AWL131105 BGH131092:BGH131105 BQD131092:BQD131105 BZZ131092:BZZ131105 CJV131092:CJV131105 CTR131092:CTR131105 DDN131092:DDN131105 DNJ131092:DNJ131105 DXF131092:DXF131105 EHB131092:EHB131105 EQX131092:EQX131105 FAT131092:FAT131105 FKP131092:FKP131105 FUL131092:FUL131105 GEH131092:GEH131105 GOD131092:GOD131105 GXZ131092:GXZ131105 HHV131092:HHV131105 HRR131092:HRR131105 IBN131092:IBN131105 ILJ131092:ILJ131105 IVF131092:IVF131105 JFB131092:JFB131105 JOX131092:JOX131105 JYT131092:JYT131105 KIP131092:KIP131105 KSL131092:KSL131105 LCH131092:LCH131105 LMD131092:LMD131105 LVZ131092:LVZ131105 MFV131092:MFV131105 MPR131092:MPR131105 MZN131092:MZN131105 NJJ131092:NJJ131105 NTF131092:NTF131105 ODB131092:ODB131105 OMX131092:OMX131105 OWT131092:OWT131105 PGP131092:PGP131105 PQL131092:PQL131105 QAH131092:QAH131105 QKD131092:QKD131105 QTZ131092:QTZ131105 RDV131092:RDV131105 RNR131092:RNR131105 RXN131092:RXN131105 SHJ131092:SHJ131105 SRF131092:SRF131105 TBB131092:TBB131105 TKX131092:TKX131105 TUT131092:TUT131105 UEP131092:UEP131105 UOL131092:UOL131105 UYH131092:UYH131105 VID131092:VID131105 VRZ131092:VRZ131105 WBV131092:WBV131105 WLR131092:WLR131105 WVN131092:WVN131105 C196628:C196641 JB196628:JB196641 SX196628:SX196641 ACT196628:ACT196641 AMP196628:AMP196641 AWL196628:AWL196641 BGH196628:BGH196641 BQD196628:BQD196641 BZZ196628:BZZ196641 CJV196628:CJV196641 CTR196628:CTR196641 DDN196628:DDN196641 DNJ196628:DNJ196641 DXF196628:DXF196641 EHB196628:EHB196641 EQX196628:EQX196641 FAT196628:FAT196641 FKP196628:FKP196641 FUL196628:FUL196641 GEH196628:GEH196641 GOD196628:GOD196641 GXZ196628:GXZ196641 HHV196628:HHV196641 HRR196628:HRR196641 IBN196628:IBN196641 ILJ196628:ILJ196641 IVF196628:IVF196641 JFB196628:JFB196641 JOX196628:JOX196641 JYT196628:JYT196641 KIP196628:KIP196641 KSL196628:KSL196641 LCH196628:LCH196641 LMD196628:LMD196641 LVZ196628:LVZ196641 MFV196628:MFV196641 MPR196628:MPR196641 MZN196628:MZN196641 NJJ196628:NJJ196641 NTF196628:NTF196641 ODB196628:ODB196641 OMX196628:OMX196641 OWT196628:OWT196641 PGP196628:PGP196641 PQL196628:PQL196641 QAH196628:QAH196641 QKD196628:QKD196641 QTZ196628:QTZ196641 RDV196628:RDV196641 RNR196628:RNR196641 RXN196628:RXN196641 SHJ196628:SHJ196641 SRF196628:SRF196641 TBB196628:TBB196641 TKX196628:TKX196641 TUT196628:TUT196641 UEP196628:UEP196641 UOL196628:UOL196641 UYH196628:UYH196641 VID196628:VID196641 VRZ196628:VRZ196641 WBV196628:WBV196641 WLR196628:WLR196641 WVN196628:WVN196641 C262164:C262177 JB262164:JB262177 SX262164:SX262177 ACT262164:ACT262177 AMP262164:AMP262177 AWL262164:AWL262177 BGH262164:BGH262177 BQD262164:BQD262177 BZZ262164:BZZ262177 CJV262164:CJV262177 CTR262164:CTR262177 DDN262164:DDN262177 DNJ262164:DNJ262177 DXF262164:DXF262177 EHB262164:EHB262177 EQX262164:EQX262177 FAT262164:FAT262177 FKP262164:FKP262177 FUL262164:FUL262177 GEH262164:GEH262177 GOD262164:GOD262177 GXZ262164:GXZ262177 HHV262164:HHV262177 HRR262164:HRR262177 IBN262164:IBN262177 ILJ262164:ILJ262177 IVF262164:IVF262177 JFB262164:JFB262177 JOX262164:JOX262177 JYT262164:JYT262177 KIP262164:KIP262177 KSL262164:KSL262177 LCH262164:LCH262177 LMD262164:LMD262177 LVZ262164:LVZ262177 MFV262164:MFV262177 MPR262164:MPR262177 MZN262164:MZN262177 NJJ262164:NJJ262177 NTF262164:NTF262177 ODB262164:ODB262177 OMX262164:OMX262177 OWT262164:OWT262177 PGP262164:PGP262177 PQL262164:PQL262177 QAH262164:QAH262177 QKD262164:QKD262177 QTZ262164:QTZ262177 RDV262164:RDV262177 RNR262164:RNR262177 RXN262164:RXN262177 SHJ262164:SHJ262177 SRF262164:SRF262177 TBB262164:TBB262177 TKX262164:TKX262177 TUT262164:TUT262177 UEP262164:UEP262177 UOL262164:UOL262177 UYH262164:UYH262177 VID262164:VID262177 VRZ262164:VRZ262177 WBV262164:WBV262177 WLR262164:WLR262177 WVN262164:WVN262177 C327700:C327713 JB327700:JB327713 SX327700:SX327713 ACT327700:ACT327713 AMP327700:AMP327713 AWL327700:AWL327713 BGH327700:BGH327713 BQD327700:BQD327713 BZZ327700:BZZ327713 CJV327700:CJV327713 CTR327700:CTR327713 DDN327700:DDN327713 DNJ327700:DNJ327713 DXF327700:DXF327713 EHB327700:EHB327713 EQX327700:EQX327713 FAT327700:FAT327713 FKP327700:FKP327713 FUL327700:FUL327713 GEH327700:GEH327713 GOD327700:GOD327713 GXZ327700:GXZ327713 HHV327700:HHV327713 HRR327700:HRR327713 IBN327700:IBN327713 ILJ327700:ILJ327713 IVF327700:IVF327713 JFB327700:JFB327713 JOX327700:JOX327713 JYT327700:JYT327713 KIP327700:KIP327713 KSL327700:KSL327713 LCH327700:LCH327713 LMD327700:LMD327713 LVZ327700:LVZ327713 MFV327700:MFV327713 MPR327700:MPR327713 MZN327700:MZN327713 NJJ327700:NJJ327713 NTF327700:NTF327713 ODB327700:ODB327713 OMX327700:OMX327713 OWT327700:OWT327713 PGP327700:PGP327713 PQL327700:PQL327713 QAH327700:QAH327713 QKD327700:QKD327713 QTZ327700:QTZ327713 RDV327700:RDV327713 RNR327700:RNR327713 RXN327700:RXN327713 SHJ327700:SHJ327713 SRF327700:SRF327713 TBB327700:TBB327713 TKX327700:TKX327713 TUT327700:TUT327713 UEP327700:UEP327713 UOL327700:UOL327713 UYH327700:UYH327713 VID327700:VID327713 VRZ327700:VRZ327713 WBV327700:WBV327713 WLR327700:WLR327713 WVN327700:WVN327713 C393236:C393249 JB393236:JB393249 SX393236:SX393249 ACT393236:ACT393249 AMP393236:AMP393249 AWL393236:AWL393249 BGH393236:BGH393249 BQD393236:BQD393249 BZZ393236:BZZ393249 CJV393236:CJV393249 CTR393236:CTR393249 DDN393236:DDN393249 DNJ393236:DNJ393249 DXF393236:DXF393249 EHB393236:EHB393249 EQX393236:EQX393249 FAT393236:FAT393249 FKP393236:FKP393249 FUL393236:FUL393249 GEH393236:GEH393249 GOD393236:GOD393249 GXZ393236:GXZ393249 HHV393236:HHV393249 HRR393236:HRR393249 IBN393236:IBN393249 ILJ393236:ILJ393249 IVF393236:IVF393249 JFB393236:JFB393249 JOX393236:JOX393249 JYT393236:JYT393249 KIP393236:KIP393249 KSL393236:KSL393249 LCH393236:LCH393249 LMD393236:LMD393249 LVZ393236:LVZ393249 MFV393236:MFV393249 MPR393236:MPR393249 MZN393236:MZN393249 NJJ393236:NJJ393249 NTF393236:NTF393249 ODB393236:ODB393249 OMX393236:OMX393249 OWT393236:OWT393249 PGP393236:PGP393249 PQL393236:PQL393249 QAH393236:QAH393249 QKD393236:QKD393249 QTZ393236:QTZ393249 RDV393236:RDV393249 RNR393236:RNR393249 RXN393236:RXN393249 SHJ393236:SHJ393249 SRF393236:SRF393249 TBB393236:TBB393249 TKX393236:TKX393249 TUT393236:TUT393249 UEP393236:UEP393249 UOL393236:UOL393249 UYH393236:UYH393249 VID393236:VID393249 VRZ393236:VRZ393249 WBV393236:WBV393249 WLR393236:WLR393249 WVN393236:WVN393249 C458772:C458785 JB458772:JB458785 SX458772:SX458785 ACT458772:ACT458785 AMP458772:AMP458785 AWL458772:AWL458785 BGH458772:BGH458785 BQD458772:BQD458785 BZZ458772:BZZ458785 CJV458772:CJV458785 CTR458772:CTR458785 DDN458772:DDN458785 DNJ458772:DNJ458785 DXF458772:DXF458785 EHB458772:EHB458785 EQX458772:EQX458785 FAT458772:FAT458785 FKP458772:FKP458785 FUL458772:FUL458785 GEH458772:GEH458785 GOD458772:GOD458785 GXZ458772:GXZ458785 HHV458772:HHV458785 HRR458772:HRR458785 IBN458772:IBN458785 ILJ458772:ILJ458785 IVF458772:IVF458785 JFB458772:JFB458785 JOX458772:JOX458785 JYT458772:JYT458785 KIP458772:KIP458785 KSL458772:KSL458785 LCH458772:LCH458785 LMD458772:LMD458785 LVZ458772:LVZ458785 MFV458772:MFV458785 MPR458772:MPR458785 MZN458772:MZN458785 NJJ458772:NJJ458785 NTF458772:NTF458785 ODB458772:ODB458785 OMX458772:OMX458785 OWT458772:OWT458785 PGP458772:PGP458785 PQL458772:PQL458785 QAH458772:QAH458785 QKD458772:QKD458785 QTZ458772:QTZ458785 RDV458772:RDV458785 RNR458772:RNR458785 RXN458772:RXN458785 SHJ458772:SHJ458785 SRF458772:SRF458785 TBB458772:TBB458785 TKX458772:TKX458785 TUT458772:TUT458785 UEP458772:UEP458785 UOL458772:UOL458785 UYH458772:UYH458785 VID458772:VID458785 VRZ458772:VRZ458785 WBV458772:WBV458785 WLR458772:WLR458785 WVN458772:WVN458785 C524308:C524321 JB524308:JB524321 SX524308:SX524321 ACT524308:ACT524321 AMP524308:AMP524321 AWL524308:AWL524321 BGH524308:BGH524321 BQD524308:BQD524321 BZZ524308:BZZ524321 CJV524308:CJV524321 CTR524308:CTR524321 DDN524308:DDN524321 DNJ524308:DNJ524321 DXF524308:DXF524321 EHB524308:EHB524321 EQX524308:EQX524321 FAT524308:FAT524321 FKP524308:FKP524321 FUL524308:FUL524321 GEH524308:GEH524321 GOD524308:GOD524321 GXZ524308:GXZ524321 HHV524308:HHV524321 HRR524308:HRR524321 IBN524308:IBN524321 ILJ524308:ILJ524321 IVF524308:IVF524321 JFB524308:JFB524321 JOX524308:JOX524321 JYT524308:JYT524321 KIP524308:KIP524321 KSL524308:KSL524321 LCH524308:LCH524321 LMD524308:LMD524321 LVZ524308:LVZ524321 MFV524308:MFV524321 MPR524308:MPR524321 MZN524308:MZN524321 NJJ524308:NJJ524321 NTF524308:NTF524321 ODB524308:ODB524321 OMX524308:OMX524321 OWT524308:OWT524321 PGP524308:PGP524321 PQL524308:PQL524321 QAH524308:QAH524321 QKD524308:QKD524321 QTZ524308:QTZ524321 RDV524308:RDV524321 RNR524308:RNR524321 RXN524308:RXN524321 SHJ524308:SHJ524321 SRF524308:SRF524321 TBB524308:TBB524321 TKX524308:TKX524321 TUT524308:TUT524321 UEP524308:UEP524321 UOL524308:UOL524321 UYH524308:UYH524321 VID524308:VID524321 VRZ524308:VRZ524321 WBV524308:WBV524321 WLR524308:WLR524321 WVN524308:WVN524321 C589844:C589857 JB589844:JB589857 SX589844:SX589857 ACT589844:ACT589857 AMP589844:AMP589857 AWL589844:AWL589857 BGH589844:BGH589857 BQD589844:BQD589857 BZZ589844:BZZ589857 CJV589844:CJV589857 CTR589844:CTR589857 DDN589844:DDN589857 DNJ589844:DNJ589857 DXF589844:DXF589857 EHB589844:EHB589857 EQX589844:EQX589857 FAT589844:FAT589857 FKP589844:FKP589857 FUL589844:FUL589857 GEH589844:GEH589857 GOD589844:GOD589857 GXZ589844:GXZ589857 HHV589844:HHV589857 HRR589844:HRR589857 IBN589844:IBN589857 ILJ589844:ILJ589857 IVF589844:IVF589857 JFB589844:JFB589857 JOX589844:JOX589857 JYT589844:JYT589857 KIP589844:KIP589857 KSL589844:KSL589857 LCH589844:LCH589857 LMD589844:LMD589857 LVZ589844:LVZ589857 MFV589844:MFV589857 MPR589844:MPR589857 MZN589844:MZN589857 NJJ589844:NJJ589857 NTF589844:NTF589857 ODB589844:ODB589857 OMX589844:OMX589857 OWT589844:OWT589857 PGP589844:PGP589857 PQL589844:PQL589857 QAH589844:QAH589857 QKD589844:QKD589857 QTZ589844:QTZ589857 RDV589844:RDV589857 RNR589844:RNR589857 RXN589844:RXN589857 SHJ589844:SHJ589857 SRF589844:SRF589857 TBB589844:TBB589857 TKX589844:TKX589857 TUT589844:TUT589857 UEP589844:UEP589857 UOL589844:UOL589857 UYH589844:UYH589857 VID589844:VID589857 VRZ589844:VRZ589857 WBV589844:WBV589857 WLR589844:WLR589857 WVN589844:WVN589857 C655380:C655393 JB655380:JB655393 SX655380:SX655393 ACT655380:ACT655393 AMP655380:AMP655393 AWL655380:AWL655393 BGH655380:BGH655393 BQD655380:BQD655393 BZZ655380:BZZ655393 CJV655380:CJV655393 CTR655380:CTR655393 DDN655380:DDN655393 DNJ655380:DNJ655393 DXF655380:DXF655393 EHB655380:EHB655393 EQX655380:EQX655393 FAT655380:FAT655393 FKP655380:FKP655393 FUL655380:FUL655393 GEH655380:GEH655393 GOD655380:GOD655393 GXZ655380:GXZ655393 HHV655380:HHV655393 HRR655380:HRR655393 IBN655380:IBN655393 ILJ655380:ILJ655393 IVF655380:IVF655393 JFB655380:JFB655393 JOX655380:JOX655393 JYT655380:JYT655393 KIP655380:KIP655393 KSL655380:KSL655393 LCH655380:LCH655393 LMD655380:LMD655393 LVZ655380:LVZ655393 MFV655380:MFV655393 MPR655380:MPR655393 MZN655380:MZN655393 NJJ655380:NJJ655393 NTF655380:NTF655393 ODB655380:ODB655393 OMX655380:OMX655393 OWT655380:OWT655393 PGP655380:PGP655393 PQL655380:PQL655393 QAH655380:QAH655393 QKD655380:QKD655393 QTZ655380:QTZ655393 RDV655380:RDV655393 RNR655380:RNR655393 RXN655380:RXN655393 SHJ655380:SHJ655393 SRF655380:SRF655393 TBB655380:TBB655393 TKX655380:TKX655393 TUT655380:TUT655393 UEP655380:UEP655393 UOL655380:UOL655393 UYH655380:UYH655393 VID655380:VID655393 VRZ655380:VRZ655393 WBV655380:WBV655393 WLR655380:WLR655393 WVN655380:WVN655393 C720916:C720929 JB720916:JB720929 SX720916:SX720929 ACT720916:ACT720929 AMP720916:AMP720929 AWL720916:AWL720929 BGH720916:BGH720929 BQD720916:BQD720929 BZZ720916:BZZ720929 CJV720916:CJV720929 CTR720916:CTR720929 DDN720916:DDN720929 DNJ720916:DNJ720929 DXF720916:DXF720929 EHB720916:EHB720929 EQX720916:EQX720929 FAT720916:FAT720929 FKP720916:FKP720929 FUL720916:FUL720929 GEH720916:GEH720929 GOD720916:GOD720929 GXZ720916:GXZ720929 HHV720916:HHV720929 HRR720916:HRR720929 IBN720916:IBN720929 ILJ720916:ILJ720929 IVF720916:IVF720929 JFB720916:JFB720929 JOX720916:JOX720929 JYT720916:JYT720929 KIP720916:KIP720929 KSL720916:KSL720929 LCH720916:LCH720929 LMD720916:LMD720929 LVZ720916:LVZ720929 MFV720916:MFV720929 MPR720916:MPR720929 MZN720916:MZN720929 NJJ720916:NJJ720929 NTF720916:NTF720929 ODB720916:ODB720929 OMX720916:OMX720929 OWT720916:OWT720929 PGP720916:PGP720929 PQL720916:PQL720929 QAH720916:QAH720929 QKD720916:QKD720929 QTZ720916:QTZ720929 RDV720916:RDV720929 RNR720916:RNR720929 RXN720916:RXN720929 SHJ720916:SHJ720929 SRF720916:SRF720929 TBB720916:TBB720929 TKX720916:TKX720929 TUT720916:TUT720929 UEP720916:UEP720929 UOL720916:UOL720929 UYH720916:UYH720929 VID720916:VID720929 VRZ720916:VRZ720929 WBV720916:WBV720929 WLR720916:WLR720929 WVN720916:WVN720929 C786452:C786465 JB786452:JB786465 SX786452:SX786465 ACT786452:ACT786465 AMP786452:AMP786465 AWL786452:AWL786465 BGH786452:BGH786465 BQD786452:BQD786465 BZZ786452:BZZ786465 CJV786452:CJV786465 CTR786452:CTR786465 DDN786452:DDN786465 DNJ786452:DNJ786465 DXF786452:DXF786465 EHB786452:EHB786465 EQX786452:EQX786465 FAT786452:FAT786465 FKP786452:FKP786465 FUL786452:FUL786465 GEH786452:GEH786465 GOD786452:GOD786465 GXZ786452:GXZ786465 HHV786452:HHV786465 HRR786452:HRR786465 IBN786452:IBN786465 ILJ786452:ILJ786465 IVF786452:IVF786465 JFB786452:JFB786465 JOX786452:JOX786465 JYT786452:JYT786465 KIP786452:KIP786465 KSL786452:KSL786465 LCH786452:LCH786465 LMD786452:LMD786465 LVZ786452:LVZ786465 MFV786452:MFV786465 MPR786452:MPR786465 MZN786452:MZN786465 NJJ786452:NJJ786465 NTF786452:NTF786465 ODB786452:ODB786465 OMX786452:OMX786465 OWT786452:OWT786465 PGP786452:PGP786465 PQL786452:PQL786465 QAH786452:QAH786465 QKD786452:QKD786465 QTZ786452:QTZ786465 RDV786452:RDV786465 RNR786452:RNR786465 RXN786452:RXN786465 SHJ786452:SHJ786465 SRF786452:SRF786465 TBB786452:TBB786465 TKX786452:TKX786465 TUT786452:TUT786465 UEP786452:UEP786465 UOL786452:UOL786465 UYH786452:UYH786465 VID786452:VID786465 VRZ786452:VRZ786465 WBV786452:WBV786465 WLR786452:WLR786465 WVN786452:WVN786465 C851988:C852001 JB851988:JB852001 SX851988:SX852001 ACT851988:ACT852001 AMP851988:AMP852001 AWL851988:AWL852001 BGH851988:BGH852001 BQD851988:BQD852001 BZZ851988:BZZ852001 CJV851988:CJV852001 CTR851988:CTR852001 DDN851988:DDN852001 DNJ851988:DNJ852001 DXF851988:DXF852001 EHB851988:EHB852001 EQX851988:EQX852001 FAT851988:FAT852001 FKP851988:FKP852001 FUL851988:FUL852001 GEH851988:GEH852001 GOD851988:GOD852001 GXZ851988:GXZ852001 HHV851988:HHV852001 HRR851988:HRR852001 IBN851988:IBN852001 ILJ851988:ILJ852001 IVF851988:IVF852001 JFB851988:JFB852001 JOX851988:JOX852001 JYT851988:JYT852001 KIP851988:KIP852001 KSL851988:KSL852001 LCH851988:LCH852001 LMD851988:LMD852001 LVZ851988:LVZ852001 MFV851988:MFV852001 MPR851988:MPR852001 MZN851988:MZN852001 NJJ851988:NJJ852001 NTF851988:NTF852001 ODB851988:ODB852001 OMX851988:OMX852001 OWT851988:OWT852001 PGP851988:PGP852001 PQL851988:PQL852001 QAH851988:QAH852001 QKD851988:QKD852001 QTZ851988:QTZ852001 RDV851988:RDV852001 RNR851988:RNR852001 RXN851988:RXN852001 SHJ851988:SHJ852001 SRF851988:SRF852001 TBB851988:TBB852001 TKX851988:TKX852001 TUT851988:TUT852001 UEP851988:UEP852001 UOL851988:UOL852001 UYH851988:UYH852001 VID851988:VID852001 VRZ851988:VRZ852001 WBV851988:WBV852001 WLR851988:WLR852001 WVN851988:WVN852001 C917524:C917537 JB917524:JB917537 SX917524:SX917537 ACT917524:ACT917537 AMP917524:AMP917537 AWL917524:AWL917537 BGH917524:BGH917537 BQD917524:BQD917537 BZZ917524:BZZ917537 CJV917524:CJV917537 CTR917524:CTR917537 DDN917524:DDN917537 DNJ917524:DNJ917537 DXF917524:DXF917537 EHB917524:EHB917537 EQX917524:EQX917537 FAT917524:FAT917537 FKP917524:FKP917537 FUL917524:FUL917537 GEH917524:GEH917537 GOD917524:GOD917537 GXZ917524:GXZ917537 HHV917524:HHV917537 HRR917524:HRR917537 IBN917524:IBN917537 ILJ917524:ILJ917537 IVF917524:IVF917537 JFB917524:JFB917537 JOX917524:JOX917537 JYT917524:JYT917537 KIP917524:KIP917537 KSL917524:KSL917537 LCH917524:LCH917537 LMD917524:LMD917537 LVZ917524:LVZ917537 MFV917524:MFV917537 MPR917524:MPR917537 MZN917524:MZN917537 NJJ917524:NJJ917537 NTF917524:NTF917537 ODB917524:ODB917537 OMX917524:OMX917537 OWT917524:OWT917537 PGP917524:PGP917537 PQL917524:PQL917537 QAH917524:QAH917537 QKD917524:QKD917537 QTZ917524:QTZ917537 RDV917524:RDV917537 RNR917524:RNR917537 RXN917524:RXN917537 SHJ917524:SHJ917537 SRF917524:SRF917537 TBB917524:TBB917537 TKX917524:TKX917537 TUT917524:TUT917537 UEP917524:UEP917537 UOL917524:UOL917537 UYH917524:UYH917537 VID917524:VID917537 VRZ917524:VRZ917537 WBV917524:WBV917537 WLR917524:WLR917537 WVN917524:WVN917537 C983060:C983073 JB983060:JB983073 SX983060:SX983073 ACT983060:ACT983073 AMP983060:AMP983073 AWL983060:AWL983073 BGH983060:BGH983073 BQD983060:BQD983073 BZZ983060:BZZ983073 CJV983060:CJV983073 CTR983060:CTR983073 DDN983060:DDN983073 DNJ983060:DNJ983073 DXF983060:DXF983073 EHB983060:EHB983073 EQX983060:EQX983073 FAT983060:FAT983073 FKP983060:FKP983073 FUL983060:FUL983073 GEH983060:GEH983073 GOD983060:GOD983073 GXZ983060:GXZ983073 HHV983060:HHV983073 HRR983060:HRR983073 IBN983060:IBN983073 ILJ983060:ILJ983073 IVF983060:IVF983073 JFB983060:JFB983073 JOX983060:JOX983073 JYT983060:JYT983073 KIP983060:KIP983073 KSL983060:KSL983073 LCH983060:LCH983073 LMD983060:LMD983073 LVZ983060:LVZ983073 MFV983060:MFV983073 MPR983060:MPR983073 MZN983060:MZN983073 NJJ983060:NJJ983073 NTF983060:NTF983073 ODB983060:ODB983073 OMX983060:OMX983073 OWT983060:OWT983073 PGP983060:PGP983073 PQL983060:PQL983073 QAH983060:QAH983073 QKD983060:QKD983073 QTZ983060:QTZ983073 RDV983060:RDV983073 RNR983060:RNR983073 RXN983060:RXN983073 SHJ983060:SHJ983073 SRF983060:SRF983073 TBB983060:TBB983073 TKX983060:TKX983073 TUT983060:TUT983073 UEP983060:UEP983073 UOL983060:UOL983073 UYH983060:UYH983073 VID983060:VID983073 VRZ983060:VRZ983073 WBV983060:WBV983073 WLR983060:WLR983073">
      <formula1>"障害者支援施設,グループホーム,居宅介護,重度訪問介護,短期入所,重度障害者等包括支援,障害児入所施設"</formula1>
    </dataValidation>
    <dataValidation type="list" allowBlank="1" showDropDown="0" showInputMessage="1" showErrorMessage="1" sqref="WVS983060:WVS983073 JG6:JG30 TC6:TC30 ACY6:ACY30 AMU6:AMU30 AWQ6:AWQ30 BGM6:BGM30 BQI6:BQI30 CAE6:CAE30 CKA6:CKA30 CTW6:CTW30 DDS6:DDS30 DNO6:DNO30 DXK6:DXK30 EHG6:EHG30 ERC6:ERC30 FAY6:FAY30 FKU6:FKU30 FUQ6:FUQ30 GEM6:GEM30 GOI6:GOI30 GYE6:GYE30 HIA6:HIA30 HRW6:HRW30 IBS6:IBS30 ILO6:ILO30 IVK6:IVK30 JFG6:JFG30 JPC6:JPC30 JYY6:JYY30 KIU6:KIU30 KSQ6:KSQ30 LCM6:LCM30 LMI6:LMI30 LWE6:LWE30 MGA6:MGA30 MPW6:MPW30 MZS6:MZS30 NJO6:NJO30 NTK6:NTK30 ODG6:ODG30 ONC6:ONC30 OWY6:OWY30 PGU6:PGU30 PQQ6:PQQ30 QAM6:QAM30 QKI6:QKI30 QUE6:QUE30 REA6:REA30 RNW6:RNW30 RXS6:RXS30 SHO6:SHO30 SRK6:SRK30 TBG6:TBG30 TLC6:TLC30 TUY6:TUY30 UEU6:UEU30 UOQ6:UOQ30 UYM6:UYM30 VII6:VII30 VSE6:VSE30 WCA6:WCA30 WLW6:WLW30 WVS6:WVS30 M65556:M65569 JG65556:JG65569 TC65556:TC65569 ACY65556:ACY65569 AMU65556:AMU65569 AWQ65556:AWQ65569 BGM65556:BGM65569 BQI65556:BQI65569 CAE65556:CAE65569 CKA65556:CKA65569 CTW65556:CTW65569 DDS65556:DDS65569 DNO65556:DNO65569 DXK65556:DXK65569 EHG65556:EHG65569 ERC65556:ERC65569 FAY65556:FAY65569 FKU65556:FKU65569 FUQ65556:FUQ65569 GEM65556:GEM65569 GOI65556:GOI65569 GYE65556:GYE65569 HIA65556:HIA65569 HRW65556:HRW65569 IBS65556:IBS65569 ILO65556:ILO65569 IVK65556:IVK65569 JFG65556:JFG65569 JPC65556:JPC65569 JYY65556:JYY65569 KIU65556:KIU65569 KSQ65556:KSQ65569 LCM65556:LCM65569 LMI65556:LMI65569 LWE65556:LWE65569 MGA65556:MGA65569 MPW65556:MPW65569 MZS65556:MZS65569 NJO65556:NJO65569 NTK65556:NTK65569 ODG65556:ODG65569 ONC65556:ONC65569 OWY65556:OWY65569 PGU65556:PGU65569 PQQ65556:PQQ65569 QAM65556:QAM65569 QKI65556:QKI65569 QUE65556:QUE65569 REA65556:REA65569 RNW65556:RNW65569 RXS65556:RXS65569 SHO65556:SHO65569 SRK65556:SRK65569 TBG65556:TBG65569 TLC65556:TLC65569 TUY65556:TUY65569 UEU65556:UEU65569 UOQ65556:UOQ65569 UYM65556:UYM65569 VII65556:VII65569 VSE65556:VSE65569 WCA65556:WCA65569 WLW65556:WLW65569 WVS65556:WVS65569 M131092:M131105 JG131092:JG131105 TC131092:TC131105 ACY131092:ACY131105 AMU131092:AMU131105 AWQ131092:AWQ131105 BGM131092:BGM131105 BQI131092:BQI131105 CAE131092:CAE131105 CKA131092:CKA131105 CTW131092:CTW131105 DDS131092:DDS131105 DNO131092:DNO131105 DXK131092:DXK131105 EHG131092:EHG131105 ERC131092:ERC131105 FAY131092:FAY131105 FKU131092:FKU131105 FUQ131092:FUQ131105 GEM131092:GEM131105 GOI131092:GOI131105 GYE131092:GYE131105 HIA131092:HIA131105 HRW131092:HRW131105 IBS131092:IBS131105 ILO131092:ILO131105 IVK131092:IVK131105 JFG131092:JFG131105 JPC131092:JPC131105 JYY131092:JYY131105 KIU131092:KIU131105 KSQ131092:KSQ131105 LCM131092:LCM131105 LMI131092:LMI131105 LWE131092:LWE131105 MGA131092:MGA131105 MPW131092:MPW131105 MZS131092:MZS131105 NJO131092:NJO131105 NTK131092:NTK131105 ODG131092:ODG131105 ONC131092:ONC131105 OWY131092:OWY131105 PGU131092:PGU131105 PQQ131092:PQQ131105 QAM131092:QAM131105 QKI131092:QKI131105 QUE131092:QUE131105 REA131092:REA131105 RNW131092:RNW131105 RXS131092:RXS131105 SHO131092:SHO131105 SRK131092:SRK131105 TBG131092:TBG131105 TLC131092:TLC131105 TUY131092:TUY131105 UEU131092:UEU131105 UOQ131092:UOQ131105 UYM131092:UYM131105 VII131092:VII131105 VSE131092:VSE131105 WCA131092:WCA131105 WLW131092:WLW131105 WVS131092:WVS131105 M196628:M196641 JG196628:JG196641 TC196628:TC196641 ACY196628:ACY196641 AMU196628:AMU196641 AWQ196628:AWQ196641 BGM196628:BGM196641 BQI196628:BQI196641 CAE196628:CAE196641 CKA196628:CKA196641 CTW196628:CTW196641 DDS196628:DDS196641 DNO196628:DNO196641 DXK196628:DXK196641 EHG196628:EHG196641 ERC196628:ERC196641 FAY196628:FAY196641 FKU196628:FKU196641 FUQ196628:FUQ196641 GEM196628:GEM196641 GOI196628:GOI196641 GYE196628:GYE196641 HIA196628:HIA196641 HRW196628:HRW196641 IBS196628:IBS196641 ILO196628:ILO196641 IVK196628:IVK196641 JFG196628:JFG196641 JPC196628:JPC196641 JYY196628:JYY196641 KIU196628:KIU196641 KSQ196628:KSQ196641 LCM196628:LCM196641 LMI196628:LMI196641 LWE196628:LWE196641 MGA196628:MGA196641 MPW196628:MPW196641 MZS196628:MZS196641 NJO196628:NJO196641 NTK196628:NTK196641 ODG196628:ODG196641 ONC196628:ONC196641 OWY196628:OWY196641 PGU196628:PGU196641 PQQ196628:PQQ196641 QAM196628:QAM196641 QKI196628:QKI196641 QUE196628:QUE196641 REA196628:REA196641 RNW196628:RNW196641 RXS196628:RXS196641 SHO196628:SHO196641 SRK196628:SRK196641 TBG196628:TBG196641 TLC196628:TLC196641 TUY196628:TUY196641 UEU196628:UEU196641 UOQ196628:UOQ196641 UYM196628:UYM196641 VII196628:VII196641 VSE196628:VSE196641 WCA196628:WCA196641 WLW196628:WLW196641 WVS196628:WVS196641 M262164:M262177 JG262164:JG262177 TC262164:TC262177 ACY262164:ACY262177 AMU262164:AMU262177 AWQ262164:AWQ262177 BGM262164:BGM262177 BQI262164:BQI262177 CAE262164:CAE262177 CKA262164:CKA262177 CTW262164:CTW262177 DDS262164:DDS262177 DNO262164:DNO262177 DXK262164:DXK262177 EHG262164:EHG262177 ERC262164:ERC262177 FAY262164:FAY262177 FKU262164:FKU262177 FUQ262164:FUQ262177 GEM262164:GEM262177 GOI262164:GOI262177 GYE262164:GYE262177 HIA262164:HIA262177 HRW262164:HRW262177 IBS262164:IBS262177 ILO262164:ILO262177 IVK262164:IVK262177 JFG262164:JFG262177 JPC262164:JPC262177 JYY262164:JYY262177 KIU262164:KIU262177 KSQ262164:KSQ262177 LCM262164:LCM262177 LMI262164:LMI262177 LWE262164:LWE262177 MGA262164:MGA262177 MPW262164:MPW262177 MZS262164:MZS262177 NJO262164:NJO262177 NTK262164:NTK262177 ODG262164:ODG262177 ONC262164:ONC262177 OWY262164:OWY262177 PGU262164:PGU262177 PQQ262164:PQQ262177 QAM262164:QAM262177 QKI262164:QKI262177 QUE262164:QUE262177 REA262164:REA262177 RNW262164:RNW262177 RXS262164:RXS262177 SHO262164:SHO262177 SRK262164:SRK262177 TBG262164:TBG262177 TLC262164:TLC262177 TUY262164:TUY262177 UEU262164:UEU262177 UOQ262164:UOQ262177 UYM262164:UYM262177 VII262164:VII262177 VSE262164:VSE262177 WCA262164:WCA262177 WLW262164:WLW262177 WVS262164:WVS262177 M327700:M327713 JG327700:JG327713 TC327700:TC327713 ACY327700:ACY327713 AMU327700:AMU327713 AWQ327700:AWQ327713 BGM327700:BGM327713 BQI327700:BQI327713 CAE327700:CAE327713 CKA327700:CKA327713 CTW327700:CTW327713 DDS327700:DDS327713 DNO327700:DNO327713 DXK327700:DXK327713 EHG327700:EHG327713 ERC327700:ERC327713 FAY327700:FAY327713 FKU327700:FKU327713 FUQ327700:FUQ327713 GEM327700:GEM327713 GOI327700:GOI327713 GYE327700:GYE327713 HIA327700:HIA327713 HRW327700:HRW327713 IBS327700:IBS327713 ILO327700:ILO327713 IVK327700:IVK327713 JFG327700:JFG327713 JPC327700:JPC327713 JYY327700:JYY327713 KIU327700:KIU327713 KSQ327700:KSQ327713 LCM327700:LCM327713 LMI327700:LMI327713 LWE327700:LWE327713 MGA327700:MGA327713 MPW327700:MPW327713 MZS327700:MZS327713 NJO327700:NJO327713 NTK327700:NTK327713 ODG327700:ODG327713 ONC327700:ONC327713 OWY327700:OWY327713 PGU327700:PGU327713 PQQ327700:PQQ327713 QAM327700:QAM327713 QKI327700:QKI327713 QUE327700:QUE327713 REA327700:REA327713 RNW327700:RNW327713 RXS327700:RXS327713 SHO327700:SHO327713 SRK327700:SRK327713 TBG327700:TBG327713 TLC327700:TLC327713 TUY327700:TUY327713 UEU327700:UEU327713 UOQ327700:UOQ327713 UYM327700:UYM327713 VII327700:VII327713 VSE327700:VSE327713 WCA327700:WCA327713 WLW327700:WLW327713 WVS327700:WVS327713 M393236:M393249 JG393236:JG393249 TC393236:TC393249 ACY393236:ACY393249 AMU393236:AMU393249 AWQ393236:AWQ393249 BGM393236:BGM393249 BQI393236:BQI393249 CAE393236:CAE393249 CKA393236:CKA393249 CTW393236:CTW393249 DDS393236:DDS393249 DNO393236:DNO393249 DXK393236:DXK393249 EHG393236:EHG393249 ERC393236:ERC393249 FAY393236:FAY393249 FKU393236:FKU393249 FUQ393236:FUQ393249 GEM393236:GEM393249 GOI393236:GOI393249 GYE393236:GYE393249 HIA393236:HIA393249 HRW393236:HRW393249 IBS393236:IBS393249 ILO393236:ILO393249 IVK393236:IVK393249 JFG393236:JFG393249 JPC393236:JPC393249 JYY393236:JYY393249 KIU393236:KIU393249 KSQ393236:KSQ393249 LCM393236:LCM393249 LMI393236:LMI393249 LWE393236:LWE393249 MGA393236:MGA393249 MPW393236:MPW393249 MZS393236:MZS393249 NJO393236:NJO393249 NTK393236:NTK393249 ODG393236:ODG393249 ONC393236:ONC393249 OWY393236:OWY393249 PGU393236:PGU393249 PQQ393236:PQQ393249 QAM393236:QAM393249 QKI393236:QKI393249 QUE393236:QUE393249 REA393236:REA393249 RNW393236:RNW393249 RXS393236:RXS393249 SHO393236:SHO393249 SRK393236:SRK393249 TBG393236:TBG393249 TLC393236:TLC393249 TUY393236:TUY393249 UEU393236:UEU393249 UOQ393236:UOQ393249 UYM393236:UYM393249 VII393236:VII393249 VSE393236:VSE393249 WCA393236:WCA393249 WLW393236:WLW393249 WVS393236:WVS393249 M458772:M458785 JG458772:JG458785 TC458772:TC458785 ACY458772:ACY458785 AMU458772:AMU458785 AWQ458772:AWQ458785 BGM458772:BGM458785 BQI458772:BQI458785 CAE458772:CAE458785 CKA458772:CKA458785 CTW458772:CTW458785 DDS458772:DDS458785 DNO458772:DNO458785 DXK458772:DXK458785 EHG458772:EHG458785 ERC458772:ERC458785 FAY458772:FAY458785 FKU458772:FKU458785 FUQ458772:FUQ458785 GEM458772:GEM458785 GOI458772:GOI458785 GYE458772:GYE458785 HIA458772:HIA458785 HRW458772:HRW458785 IBS458772:IBS458785 ILO458772:ILO458785 IVK458772:IVK458785 JFG458772:JFG458785 JPC458772:JPC458785 JYY458772:JYY458785 KIU458772:KIU458785 KSQ458772:KSQ458785 LCM458772:LCM458785 LMI458772:LMI458785 LWE458772:LWE458785 MGA458772:MGA458785 MPW458772:MPW458785 MZS458772:MZS458785 NJO458772:NJO458785 NTK458772:NTK458785 ODG458772:ODG458785 ONC458772:ONC458785 OWY458772:OWY458785 PGU458772:PGU458785 PQQ458772:PQQ458785 QAM458772:QAM458785 QKI458772:QKI458785 QUE458772:QUE458785 REA458772:REA458785 RNW458772:RNW458785 RXS458772:RXS458785 SHO458772:SHO458785 SRK458772:SRK458785 TBG458772:TBG458785 TLC458772:TLC458785 TUY458772:TUY458785 UEU458772:UEU458785 UOQ458772:UOQ458785 UYM458772:UYM458785 VII458772:VII458785 VSE458772:VSE458785 WCA458772:WCA458785 WLW458772:WLW458785 WVS458772:WVS458785 M524308:M524321 JG524308:JG524321 TC524308:TC524321 ACY524308:ACY524321 AMU524308:AMU524321 AWQ524308:AWQ524321 BGM524308:BGM524321 BQI524308:BQI524321 CAE524308:CAE524321 CKA524308:CKA524321 CTW524308:CTW524321 DDS524308:DDS524321 DNO524308:DNO524321 DXK524308:DXK524321 EHG524308:EHG524321 ERC524308:ERC524321 FAY524308:FAY524321 FKU524308:FKU524321 FUQ524308:FUQ524321 GEM524308:GEM524321 GOI524308:GOI524321 GYE524308:GYE524321 HIA524308:HIA524321 HRW524308:HRW524321 IBS524308:IBS524321 ILO524308:ILO524321 IVK524308:IVK524321 JFG524308:JFG524321 JPC524308:JPC524321 JYY524308:JYY524321 KIU524308:KIU524321 KSQ524308:KSQ524321 LCM524308:LCM524321 LMI524308:LMI524321 LWE524308:LWE524321 MGA524308:MGA524321 MPW524308:MPW524321 MZS524308:MZS524321 NJO524308:NJO524321 NTK524308:NTK524321 ODG524308:ODG524321 ONC524308:ONC524321 OWY524308:OWY524321 PGU524308:PGU524321 PQQ524308:PQQ524321 QAM524308:QAM524321 QKI524308:QKI524321 QUE524308:QUE524321 REA524308:REA524321 RNW524308:RNW524321 RXS524308:RXS524321 SHO524308:SHO524321 SRK524308:SRK524321 TBG524308:TBG524321 TLC524308:TLC524321 TUY524308:TUY524321 UEU524308:UEU524321 UOQ524308:UOQ524321 UYM524308:UYM524321 VII524308:VII524321 VSE524308:VSE524321 WCA524308:WCA524321 WLW524308:WLW524321 WVS524308:WVS524321 M589844:M589857 JG589844:JG589857 TC589844:TC589857 ACY589844:ACY589857 AMU589844:AMU589857 AWQ589844:AWQ589857 BGM589844:BGM589857 BQI589844:BQI589857 CAE589844:CAE589857 CKA589844:CKA589857 CTW589844:CTW589857 DDS589844:DDS589857 DNO589844:DNO589857 DXK589844:DXK589857 EHG589844:EHG589857 ERC589844:ERC589857 FAY589844:FAY589857 FKU589844:FKU589857 FUQ589844:FUQ589857 GEM589844:GEM589857 GOI589844:GOI589857 GYE589844:GYE589857 HIA589844:HIA589857 HRW589844:HRW589857 IBS589844:IBS589857 ILO589844:ILO589857 IVK589844:IVK589857 JFG589844:JFG589857 JPC589844:JPC589857 JYY589844:JYY589857 KIU589844:KIU589857 KSQ589844:KSQ589857 LCM589844:LCM589857 LMI589844:LMI589857 LWE589844:LWE589857 MGA589844:MGA589857 MPW589844:MPW589857 MZS589844:MZS589857 NJO589844:NJO589857 NTK589844:NTK589857 ODG589844:ODG589857 ONC589844:ONC589857 OWY589844:OWY589857 PGU589844:PGU589857 PQQ589844:PQQ589857 QAM589844:QAM589857 QKI589844:QKI589857 QUE589844:QUE589857 REA589844:REA589857 RNW589844:RNW589857 RXS589844:RXS589857 SHO589844:SHO589857 SRK589844:SRK589857 TBG589844:TBG589857 TLC589844:TLC589857 TUY589844:TUY589857 UEU589844:UEU589857 UOQ589844:UOQ589857 UYM589844:UYM589857 VII589844:VII589857 VSE589844:VSE589857 WCA589844:WCA589857 WLW589844:WLW589857 WVS589844:WVS589857 M655380:M655393 JG655380:JG655393 TC655380:TC655393 ACY655380:ACY655393 AMU655380:AMU655393 AWQ655380:AWQ655393 BGM655380:BGM655393 BQI655380:BQI655393 CAE655380:CAE655393 CKA655380:CKA655393 CTW655380:CTW655393 DDS655380:DDS655393 DNO655380:DNO655393 DXK655380:DXK655393 EHG655380:EHG655393 ERC655380:ERC655393 FAY655380:FAY655393 FKU655380:FKU655393 FUQ655380:FUQ655393 GEM655380:GEM655393 GOI655380:GOI655393 GYE655380:GYE655393 HIA655380:HIA655393 HRW655380:HRW655393 IBS655380:IBS655393 ILO655380:ILO655393 IVK655380:IVK655393 JFG655380:JFG655393 JPC655380:JPC655393 JYY655380:JYY655393 KIU655380:KIU655393 KSQ655380:KSQ655393 LCM655380:LCM655393 LMI655380:LMI655393 LWE655380:LWE655393 MGA655380:MGA655393 MPW655380:MPW655393 MZS655380:MZS655393 NJO655380:NJO655393 NTK655380:NTK655393 ODG655380:ODG655393 ONC655380:ONC655393 OWY655380:OWY655393 PGU655380:PGU655393 PQQ655380:PQQ655393 QAM655380:QAM655393 QKI655380:QKI655393 QUE655380:QUE655393 REA655380:REA655393 RNW655380:RNW655393 RXS655380:RXS655393 SHO655380:SHO655393 SRK655380:SRK655393 TBG655380:TBG655393 TLC655380:TLC655393 TUY655380:TUY655393 UEU655380:UEU655393 UOQ655380:UOQ655393 UYM655380:UYM655393 VII655380:VII655393 VSE655380:VSE655393 WCA655380:WCA655393 WLW655380:WLW655393 WVS655380:WVS655393 M720916:M720929 JG720916:JG720929 TC720916:TC720929 ACY720916:ACY720929 AMU720916:AMU720929 AWQ720916:AWQ720929 BGM720916:BGM720929 BQI720916:BQI720929 CAE720916:CAE720929 CKA720916:CKA720929 CTW720916:CTW720929 DDS720916:DDS720929 DNO720916:DNO720929 DXK720916:DXK720929 EHG720916:EHG720929 ERC720916:ERC720929 FAY720916:FAY720929 FKU720916:FKU720929 FUQ720916:FUQ720929 GEM720916:GEM720929 GOI720916:GOI720929 GYE720916:GYE720929 HIA720916:HIA720929 HRW720916:HRW720929 IBS720916:IBS720929 ILO720916:ILO720929 IVK720916:IVK720929 JFG720916:JFG720929 JPC720916:JPC720929 JYY720916:JYY720929 KIU720916:KIU720929 KSQ720916:KSQ720929 LCM720916:LCM720929 LMI720916:LMI720929 LWE720916:LWE720929 MGA720916:MGA720929 MPW720916:MPW720929 MZS720916:MZS720929 NJO720916:NJO720929 NTK720916:NTK720929 ODG720916:ODG720929 ONC720916:ONC720929 OWY720916:OWY720929 PGU720916:PGU720929 PQQ720916:PQQ720929 QAM720916:QAM720929 QKI720916:QKI720929 QUE720916:QUE720929 REA720916:REA720929 RNW720916:RNW720929 RXS720916:RXS720929 SHO720916:SHO720929 SRK720916:SRK720929 TBG720916:TBG720929 TLC720916:TLC720929 TUY720916:TUY720929 UEU720916:UEU720929 UOQ720916:UOQ720929 UYM720916:UYM720929 VII720916:VII720929 VSE720916:VSE720929 WCA720916:WCA720929 WLW720916:WLW720929 WVS720916:WVS720929 M786452:M786465 JG786452:JG786465 TC786452:TC786465 ACY786452:ACY786465 AMU786452:AMU786465 AWQ786452:AWQ786465 BGM786452:BGM786465 BQI786452:BQI786465 CAE786452:CAE786465 CKA786452:CKA786465 CTW786452:CTW786465 DDS786452:DDS786465 DNO786452:DNO786465 DXK786452:DXK786465 EHG786452:EHG786465 ERC786452:ERC786465 FAY786452:FAY786465 FKU786452:FKU786465 FUQ786452:FUQ786465 GEM786452:GEM786465 GOI786452:GOI786465 GYE786452:GYE786465 HIA786452:HIA786465 HRW786452:HRW786465 IBS786452:IBS786465 ILO786452:ILO786465 IVK786452:IVK786465 JFG786452:JFG786465 JPC786452:JPC786465 JYY786452:JYY786465 KIU786452:KIU786465 KSQ786452:KSQ786465 LCM786452:LCM786465 LMI786452:LMI786465 LWE786452:LWE786465 MGA786452:MGA786465 MPW786452:MPW786465 MZS786452:MZS786465 NJO786452:NJO786465 NTK786452:NTK786465 ODG786452:ODG786465 ONC786452:ONC786465 OWY786452:OWY786465 PGU786452:PGU786465 PQQ786452:PQQ786465 QAM786452:QAM786465 QKI786452:QKI786465 QUE786452:QUE786465 REA786452:REA786465 RNW786452:RNW786465 RXS786452:RXS786465 SHO786452:SHO786465 SRK786452:SRK786465 TBG786452:TBG786465 TLC786452:TLC786465 TUY786452:TUY786465 UEU786452:UEU786465 UOQ786452:UOQ786465 UYM786452:UYM786465 VII786452:VII786465 VSE786452:VSE786465 WCA786452:WCA786465 WLW786452:WLW786465 WVS786452:WVS786465 M851988:M852001 JG851988:JG852001 TC851988:TC852001 ACY851988:ACY852001 AMU851988:AMU852001 AWQ851988:AWQ852001 BGM851988:BGM852001 BQI851988:BQI852001 CAE851988:CAE852001 CKA851988:CKA852001 CTW851988:CTW852001 DDS851988:DDS852001 DNO851988:DNO852001 DXK851988:DXK852001 EHG851988:EHG852001 ERC851988:ERC852001 FAY851988:FAY852001 FKU851988:FKU852001 FUQ851988:FUQ852001 GEM851988:GEM852001 GOI851988:GOI852001 GYE851988:GYE852001 HIA851988:HIA852001 HRW851988:HRW852001 IBS851988:IBS852001 ILO851988:ILO852001 IVK851988:IVK852001 JFG851988:JFG852001 JPC851988:JPC852001 JYY851988:JYY852001 KIU851988:KIU852001 KSQ851988:KSQ852001 LCM851988:LCM852001 LMI851988:LMI852001 LWE851988:LWE852001 MGA851988:MGA852001 MPW851988:MPW852001 MZS851988:MZS852001 NJO851988:NJO852001 NTK851988:NTK852001 ODG851988:ODG852001 ONC851988:ONC852001 OWY851988:OWY852001 PGU851988:PGU852001 PQQ851988:PQQ852001 QAM851988:QAM852001 QKI851988:QKI852001 QUE851988:QUE852001 REA851988:REA852001 RNW851988:RNW852001 RXS851988:RXS852001 SHO851988:SHO852001 SRK851988:SRK852001 TBG851988:TBG852001 TLC851988:TLC852001 TUY851988:TUY852001 UEU851988:UEU852001 UOQ851988:UOQ852001 UYM851988:UYM852001 VII851988:VII852001 VSE851988:VSE852001 WCA851988:WCA852001 WLW851988:WLW852001 WVS851988:WVS852001 M917524:M917537 JG917524:JG917537 TC917524:TC917537 ACY917524:ACY917537 AMU917524:AMU917537 AWQ917524:AWQ917537 BGM917524:BGM917537 BQI917524:BQI917537 CAE917524:CAE917537 CKA917524:CKA917537 CTW917524:CTW917537 DDS917524:DDS917537 DNO917524:DNO917537 DXK917524:DXK917537 EHG917524:EHG917537 ERC917524:ERC917537 FAY917524:FAY917537 FKU917524:FKU917537 FUQ917524:FUQ917537 GEM917524:GEM917537 GOI917524:GOI917537 GYE917524:GYE917537 HIA917524:HIA917537 HRW917524:HRW917537 IBS917524:IBS917537 ILO917524:ILO917537 IVK917524:IVK917537 JFG917524:JFG917537 JPC917524:JPC917537 JYY917524:JYY917537 KIU917524:KIU917537 KSQ917524:KSQ917537 LCM917524:LCM917537 LMI917524:LMI917537 LWE917524:LWE917537 MGA917524:MGA917537 MPW917524:MPW917537 MZS917524:MZS917537 NJO917524:NJO917537 NTK917524:NTK917537 ODG917524:ODG917537 ONC917524:ONC917537 OWY917524:OWY917537 PGU917524:PGU917537 PQQ917524:PQQ917537 QAM917524:QAM917537 QKI917524:QKI917537 QUE917524:QUE917537 REA917524:REA917537 RNW917524:RNW917537 RXS917524:RXS917537 SHO917524:SHO917537 SRK917524:SRK917537 TBG917524:TBG917537 TLC917524:TLC917537 TUY917524:TUY917537 UEU917524:UEU917537 UOQ917524:UOQ917537 UYM917524:UYM917537 VII917524:VII917537 VSE917524:VSE917537 WCA917524:WCA917537 WLW917524:WLW917537 WVS917524:WVS917537 M983060:M983073 JG983060:JG983073 TC983060:TC983073 ACY983060:ACY983073 AMU983060:AMU983073 AWQ983060:AWQ983073 BGM983060:BGM983073 BQI983060:BQI983073 CAE983060:CAE983073 CKA983060:CKA983073 CTW983060:CTW983073 DDS983060:DDS983073 DNO983060:DNO983073 DXK983060:DXK983073 EHG983060:EHG983073 ERC983060:ERC983073 FAY983060:FAY983073 FKU983060:FKU983073 FUQ983060:FUQ983073 GEM983060:GEM983073 GOI983060:GOI983073 GYE983060:GYE983073 HIA983060:HIA983073 HRW983060:HRW983073 IBS983060:IBS983073 ILO983060:ILO983073 IVK983060:IVK983073 JFG983060:JFG983073 JPC983060:JPC983073 JYY983060:JYY983073 KIU983060:KIU983073 KSQ983060:KSQ983073 LCM983060:LCM983073 LMI983060:LMI983073 LWE983060:LWE983073 MGA983060:MGA983073 MPW983060:MPW983073 MZS983060:MZS983073 NJO983060:NJO983073 NTK983060:NTK983073 ODG983060:ODG983073 ONC983060:ONC983073 OWY983060:OWY983073 PGU983060:PGU983073 PQQ983060:PQQ983073 QAM983060:QAM983073 QKI983060:QKI983073 QUE983060:QUE983073 REA983060:REA983073 RNW983060:RNW983073 RXS983060:RXS983073 SHO983060:SHO983073 SRK983060:SRK983073 TBG983060:TBG983073 TLC983060:TLC983073 TUY983060:TUY983073 UEU983060:UEU983073 UOQ983060:UOQ983073 UYM983060:UYM983073 VII983060:VII983073 VSE983060:VSE983073 WCA983060:WCA983073 WLW983060:WLW983073">
      <formula1>"移乗介護,移動支援,排泄支援,見守り・コミュニケーション,入浴支援"</formula1>
    </dataValidation>
    <dataValidation type="list" allowBlank="1" showDropDown="0" showInputMessage="1" showErrorMessage="1" sqref="M6:M30">
      <formula1>INDIRECT($C6)</formula1>
    </dataValidation>
    <dataValidation type="list" allowBlank="1" showDropDown="0" showInputMessage="1" showErrorMessage="1" sqref="C6:C30">
      <formula1>$D$47:$N$47</formula1>
    </dataValidation>
  </dataValidations>
  <printOptions horizontalCentered="1"/>
  <pageMargins left="0.19685039370078741" right="0.19685039370078741" top="0.39370078740157483" bottom="0.39370078740157483" header="0.51181102362204722" footer="0.51181102362204722"/>
  <pageSetup paperSize="9" scale="25" fitToWidth="1" fitToHeight="1" orientation="landscape" usePrinterDefaults="1" horizontalDpi="300"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AH57"/>
  <sheetViews>
    <sheetView showGridLines="0" showZeros="0" view="pageBreakPreview" topLeftCell="G1" zoomScale="55" zoomScaleNormal="55" zoomScaleSheetLayoutView="55" workbookViewId="0">
      <selection activeCell="Q41" sqref="Q41"/>
    </sheetView>
  </sheetViews>
  <sheetFormatPr defaultColWidth="8" defaultRowHeight="14.4"/>
  <cols>
    <col min="1" max="1" width="15.625" style="55" customWidth="1"/>
    <col min="2" max="2" width="13.125" style="55" customWidth="1"/>
    <col min="3" max="3" width="28" style="55" bestFit="1" customWidth="1"/>
    <col min="4" max="4" width="25.375" style="55" customWidth="1"/>
    <col min="5" max="5" width="32.875" style="55" customWidth="1"/>
    <col min="6" max="6" width="29.875" style="55" hidden="1" customWidth="1"/>
    <col min="7" max="11" width="29.875" style="55" customWidth="1"/>
    <col min="12" max="12" width="25.625" style="56" customWidth="1"/>
    <col min="13" max="13" width="28" style="56" customWidth="1"/>
    <col min="14" max="14" width="17.625" style="56" bestFit="1" customWidth="1"/>
    <col min="15" max="15" width="12" style="56" bestFit="1" customWidth="1"/>
    <col min="16" max="16" width="23.875" style="56" customWidth="1"/>
    <col min="17" max="17" width="32.375" style="56" customWidth="1"/>
    <col min="18" max="18" width="26.625" style="56" bestFit="1" customWidth="1"/>
    <col min="19" max="19" width="17.625" style="56" bestFit="1" customWidth="1"/>
    <col min="20" max="20" width="27.125" style="55" customWidth="1"/>
    <col min="21" max="21" width="27.875" style="55" customWidth="1"/>
    <col min="22" max="22" width="35" style="55" customWidth="1"/>
    <col min="23" max="23" width="30.625" style="55" customWidth="1"/>
    <col min="24" max="24" width="4.875" style="55" customWidth="1"/>
    <col min="25" max="25" width="8" style="55"/>
    <col min="26" max="28" width="8" style="55" hidden="1" customWidth="1"/>
    <col min="29" max="31" width="8" style="55"/>
    <col min="32" max="32" width="3.375" style="55" customWidth="1"/>
    <col min="33" max="33" width="11" style="55" customWidth="1"/>
    <col min="34" max="34" width="11.625" style="55" customWidth="1"/>
    <col min="35" max="35" width="15.875" style="55" customWidth="1"/>
    <col min="36" max="259" width="8" style="55"/>
    <col min="260" max="260" width="15.625" style="55" customWidth="1"/>
    <col min="261" max="261" width="13.125" style="55" customWidth="1"/>
    <col min="262" max="262" width="28" style="55" bestFit="1" customWidth="1"/>
    <col min="263" max="263" width="25.375" style="55" customWidth="1"/>
    <col min="264" max="264" width="32.875" style="55" customWidth="1"/>
    <col min="265" max="265" width="8" style="55" hidden="1" customWidth="1"/>
    <col min="266" max="266" width="25.625" style="55" customWidth="1"/>
    <col min="267" max="267" width="30.625" style="55" bestFit="1" customWidth="1"/>
    <col min="268" max="268" width="17.625" style="55" bestFit="1" customWidth="1"/>
    <col min="269" max="269" width="12" style="55" bestFit="1" customWidth="1"/>
    <col min="270" max="270" width="28.125" style="55" bestFit="1" customWidth="1"/>
    <col min="271" max="271" width="26.625" style="55" bestFit="1" customWidth="1"/>
    <col min="272" max="272" width="32.875" style="55" customWidth="1"/>
    <col min="273" max="273" width="32.125" style="55" bestFit="1" customWidth="1"/>
    <col min="274" max="274" width="17.625" style="55" bestFit="1" customWidth="1"/>
    <col min="275" max="275" width="28.5" style="55" bestFit="1" customWidth="1"/>
    <col min="276" max="276" width="29.875" style="55" customWidth="1"/>
    <col min="277" max="277" width="23.625" style="55" customWidth="1"/>
    <col min="278" max="287" width="8" style="55"/>
    <col min="288" max="291" width="8" style="55" hidden="1" customWidth="1"/>
    <col min="292" max="515" width="8" style="55"/>
    <col min="516" max="516" width="15.625" style="55" customWidth="1"/>
    <col min="517" max="517" width="13.125" style="55" customWidth="1"/>
    <col min="518" max="518" width="28" style="55" bestFit="1" customWidth="1"/>
    <col min="519" max="519" width="25.375" style="55" customWidth="1"/>
    <col min="520" max="520" width="32.875" style="55" customWidth="1"/>
    <col min="521" max="521" width="8" style="55" hidden="1" customWidth="1"/>
    <col min="522" max="522" width="25.625" style="55" customWidth="1"/>
    <col min="523" max="523" width="30.625" style="55" bestFit="1" customWidth="1"/>
    <col min="524" max="524" width="17.625" style="55" bestFit="1" customWidth="1"/>
    <col min="525" max="525" width="12" style="55" bestFit="1" customWidth="1"/>
    <col min="526" max="526" width="28.125" style="55" bestFit="1" customWidth="1"/>
    <col min="527" max="527" width="26.625" style="55" bestFit="1" customWidth="1"/>
    <col min="528" max="528" width="32.875" style="55" customWidth="1"/>
    <col min="529" max="529" width="32.125" style="55" bestFit="1" customWidth="1"/>
    <col min="530" max="530" width="17.625" style="55" bestFit="1" customWidth="1"/>
    <col min="531" max="531" width="28.5" style="55" bestFit="1" customWidth="1"/>
    <col min="532" max="532" width="29.875" style="55" customWidth="1"/>
    <col min="533" max="533" width="23.625" style="55" customWidth="1"/>
    <col min="534" max="543" width="8" style="55"/>
    <col min="544" max="547" width="8" style="55" hidden="1" customWidth="1"/>
    <col min="548" max="771" width="8" style="55"/>
    <col min="772" max="772" width="15.625" style="55" customWidth="1"/>
    <col min="773" max="773" width="13.125" style="55" customWidth="1"/>
    <col min="774" max="774" width="28" style="55" bestFit="1" customWidth="1"/>
    <col min="775" max="775" width="25.375" style="55" customWidth="1"/>
    <col min="776" max="776" width="32.875" style="55" customWidth="1"/>
    <col min="777" max="777" width="8" style="55" hidden="1" customWidth="1"/>
    <col min="778" max="778" width="25.625" style="55" customWidth="1"/>
    <col min="779" max="779" width="30.625" style="55" bestFit="1" customWidth="1"/>
    <col min="780" max="780" width="17.625" style="55" bestFit="1" customWidth="1"/>
    <col min="781" max="781" width="12" style="55" bestFit="1" customWidth="1"/>
    <col min="782" max="782" width="28.125" style="55" bestFit="1" customWidth="1"/>
    <col min="783" max="783" width="26.625" style="55" bestFit="1" customWidth="1"/>
    <col min="784" max="784" width="32.875" style="55" customWidth="1"/>
    <col min="785" max="785" width="32.125" style="55" bestFit="1" customWidth="1"/>
    <col min="786" max="786" width="17.625" style="55" bestFit="1" customWidth="1"/>
    <col min="787" max="787" width="28.5" style="55" bestFit="1" customWidth="1"/>
    <col min="788" max="788" width="29.875" style="55" customWidth="1"/>
    <col min="789" max="789" width="23.625" style="55" customWidth="1"/>
    <col min="790" max="799" width="8" style="55"/>
    <col min="800" max="803" width="8" style="55" hidden="1" customWidth="1"/>
    <col min="804" max="1027" width="8" style="55"/>
    <col min="1028" max="1028" width="15.625" style="55" customWidth="1"/>
    <col min="1029" max="1029" width="13.125" style="55" customWidth="1"/>
    <col min="1030" max="1030" width="28" style="55" bestFit="1" customWidth="1"/>
    <col min="1031" max="1031" width="25.375" style="55" customWidth="1"/>
    <col min="1032" max="1032" width="32.875" style="55" customWidth="1"/>
    <col min="1033" max="1033" width="8" style="55" hidden="1" customWidth="1"/>
    <col min="1034" max="1034" width="25.625" style="55" customWidth="1"/>
    <col min="1035" max="1035" width="30.625" style="55" bestFit="1" customWidth="1"/>
    <col min="1036" max="1036" width="17.625" style="55" bestFit="1" customWidth="1"/>
    <col min="1037" max="1037" width="12" style="55" bestFit="1" customWidth="1"/>
    <col min="1038" max="1038" width="28.125" style="55" bestFit="1" customWidth="1"/>
    <col min="1039" max="1039" width="26.625" style="55" bestFit="1" customWidth="1"/>
    <col min="1040" max="1040" width="32.875" style="55" customWidth="1"/>
    <col min="1041" max="1041" width="32.125" style="55" bestFit="1" customWidth="1"/>
    <col min="1042" max="1042" width="17.625" style="55" bestFit="1" customWidth="1"/>
    <col min="1043" max="1043" width="28.5" style="55" bestFit="1" customWidth="1"/>
    <col min="1044" max="1044" width="29.875" style="55" customWidth="1"/>
    <col min="1045" max="1045" width="23.625" style="55" customWidth="1"/>
    <col min="1046" max="1055" width="8" style="55"/>
    <col min="1056" max="1059" width="8" style="55" hidden="1" customWidth="1"/>
    <col min="1060" max="1283" width="8" style="55"/>
    <col min="1284" max="1284" width="15.625" style="55" customWidth="1"/>
    <col min="1285" max="1285" width="13.125" style="55" customWidth="1"/>
    <col min="1286" max="1286" width="28" style="55" bestFit="1" customWidth="1"/>
    <col min="1287" max="1287" width="25.375" style="55" customWidth="1"/>
    <col min="1288" max="1288" width="32.875" style="55" customWidth="1"/>
    <col min="1289" max="1289" width="8" style="55" hidden="1" customWidth="1"/>
    <col min="1290" max="1290" width="25.625" style="55" customWidth="1"/>
    <col min="1291" max="1291" width="30.625" style="55" bestFit="1" customWidth="1"/>
    <col min="1292" max="1292" width="17.625" style="55" bestFit="1" customWidth="1"/>
    <col min="1293" max="1293" width="12" style="55" bestFit="1" customWidth="1"/>
    <col min="1294" max="1294" width="28.125" style="55" bestFit="1" customWidth="1"/>
    <col min="1295" max="1295" width="26.625" style="55" bestFit="1" customWidth="1"/>
    <col min="1296" max="1296" width="32.875" style="55" customWidth="1"/>
    <col min="1297" max="1297" width="32.125" style="55" bestFit="1" customWidth="1"/>
    <col min="1298" max="1298" width="17.625" style="55" bestFit="1" customWidth="1"/>
    <col min="1299" max="1299" width="28.5" style="55" bestFit="1" customWidth="1"/>
    <col min="1300" max="1300" width="29.875" style="55" customWidth="1"/>
    <col min="1301" max="1301" width="23.625" style="55" customWidth="1"/>
    <col min="1302" max="1311" width="8" style="55"/>
    <col min="1312" max="1315" width="8" style="55" hidden="1" customWidth="1"/>
    <col min="1316" max="1539" width="8" style="55"/>
    <col min="1540" max="1540" width="15.625" style="55" customWidth="1"/>
    <col min="1541" max="1541" width="13.125" style="55" customWidth="1"/>
    <col min="1542" max="1542" width="28" style="55" bestFit="1" customWidth="1"/>
    <col min="1543" max="1543" width="25.375" style="55" customWidth="1"/>
    <col min="1544" max="1544" width="32.875" style="55" customWidth="1"/>
    <col min="1545" max="1545" width="8" style="55" hidden="1" customWidth="1"/>
    <col min="1546" max="1546" width="25.625" style="55" customWidth="1"/>
    <col min="1547" max="1547" width="30.625" style="55" bestFit="1" customWidth="1"/>
    <col min="1548" max="1548" width="17.625" style="55" bestFit="1" customWidth="1"/>
    <col min="1549" max="1549" width="12" style="55" bestFit="1" customWidth="1"/>
    <col min="1550" max="1550" width="28.125" style="55" bestFit="1" customWidth="1"/>
    <col min="1551" max="1551" width="26.625" style="55" bestFit="1" customWidth="1"/>
    <col min="1552" max="1552" width="32.875" style="55" customWidth="1"/>
    <col min="1553" max="1553" width="32.125" style="55" bestFit="1" customWidth="1"/>
    <col min="1554" max="1554" width="17.625" style="55" bestFit="1" customWidth="1"/>
    <col min="1555" max="1555" width="28.5" style="55" bestFit="1" customWidth="1"/>
    <col min="1556" max="1556" width="29.875" style="55" customWidth="1"/>
    <col min="1557" max="1557" width="23.625" style="55" customWidth="1"/>
    <col min="1558" max="1567" width="8" style="55"/>
    <col min="1568" max="1571" width="8" style="55" hidden="1" customWidth="1"/>
    <col min="1572" max="1795" width="8" style="55"/>
    <col min="1796" max="1796" width="15.625" style="55" customWidth="1"/>
    <col min="1797" max="1797" width="13.125" style="55" customWidth="1"/>
    <col min="1798" max="1798" width="28" style="55" bestFit="1" customWidth="1"/>
    <col min="1799" max="1799" width="25.375" style="55" customWidth="1"/>
    <col min="1800" max="1800" width="32.875" style="55" customWidth="1"/>
    <col min="1801" max="1801" width="8" style="55" hidden="1" customWidth="1"/>
    <col min="1802" max="1802" width="25.625" style="55" customWidth="1"/>
    <col min="1803" max="1803" width="30.625" style="55" bestFit="1" customWidth="1"/>
    <col min="1804" max="1804" width="17.625" style="55" bestFit="1" customWidth="1"/>
    <col min="1805" max="1805" width="12" style="55" bestFit="1" customWidth="1"/>
    <col min="1806" max="1806" width="28.125" style="55" bestFit="1" customWidth="1"/>
    <col min="1807" max="1807" width="26.625" style="55" bestFit="1" customWidth="1"/>
    <col min="1808" max="1808" width="32.875" style="55" customWidth="1"/>
    <col min="1809" max="1809" width="32.125" style="55" bestFit="1" customWidth="1"/>
    <col min="1810" max="1810" width="17.625" style="55" bestFit="1" customWidth="1"/>
    <col min="1811" max="1811" width="28.5" style="55" bestFit="1" customWidth="1"/>
    <col min="1812" max="1812" width="29.875" style="55" customWidth="1"/>
    <col min="1813" max="1813" width="23.625" style="55" customWidth="1"/>
    <col min="1814" max="1823" width="8" style="55"/>
    <col min="1824" max="1827" width="8" style="55" hidden="1" customWidth="1"/>
    <col min="1828" max="2051" width="8" style="55"/>
    <col min="2052" max="2052" width="15.625" style="55" customWidth="1"/>
    <col min="2053" max="2053" width="13.125" style="55" customWidth="1"/>
    <col min="2054" max="2054" width="28" style="55" bestFit="1" customWidth="1"/>
    <col min="2055" max="2055" width="25.375" style="55" customWidth="1"/>
    <col min="2056" max="2056" width="32.875" style="55" customWidth="1"/>
    <col min="2057" max="2057" width="8" style="55" hidden="1" customWidth="1"/>
    <col min="2058" max="2058" width="25.625" style="55" customWidth="1"/>
    <col min="2059" max="2059" width="30.625" style="55" bestFit="1" customWidth="1"/>
    <col min="2060" max="2060" width="17.625" style="55" bestFit="1" customWidth="1"/>
    <col min="2061" max="2061" width="12" style="55" bestFit="1" customWidth="1"/>
    <col min="2062" max="2062" width="28.125" style="55" bestFit="1" customWidth="1"/>
    <col min="2063" max="2063" width="26.625" style="55" bestFit="1" customWidth="1"/>
    <col min="2064" max="2064" width="32.875" style="55" customWidth="1"/>
    <col min="2065" max="2065" width="32.125" style="55" bestFit="1" customWidth="1"/>
    <col min="2066" max="2066" width="17.625" style="55" bestFit="1" customWidth="1"/>
    <col min="2067" max="2067" width="28.5" style="55" bestFit="1" customWidth="1"/>
    <col min="2068" max="2068" width="29.875" style="55" customWidth="1"/>
    <col min="2069" max="2069" width="23.625" style="55" customWidth="1"/>
    <col min="2070" max="2079" width="8" style="55"/>
    <col min="2080" max="2083" width="8" style="55" hidden="1" customWidth="1"/>
    <col min="2084" max="2307" width="8" style="55"/>
    <col min="2308" max="2308" width="15.625" style="55" customWidth="1"/>
    <col min="2309" max="2309" width="13.125" style="55" customWidth="1"/>
    <col min="2310" max="2310" width="28" style="55" bestFit="1" customWidth="1"/>
    <col min="2311" max="2311" width="25.375" style="55" customWidth="1"/>
    <col min="2312" max="2312" width="32.875" style="55" customWidth="1"/>
    <col min="2313" max="2313" width="8" style="55" hidden="1" customWidth="1"/>
    <col min="2314" max="2314" width="25.625" style="55" customWidth="1"/>
    <col min="2315" max="2315" width="30.625" style="55" bestFit="1" customWidth="1"/>
    <col min="2316" max="2316" width="17.625" style="55" bestFit="1" customWidth="1"/>
    <col min="2317" max="2317" width="12" style="55" bestFit="1" customWidth="1"/>
    <col min="2318" max="2318" width="28.125" style="55" bestFit="1" customWidth="1"/>
    <col min="2319" max="2319" width="26.625" style="55" bestFit="1" customWidth="1"/>
    <col min="2320" max="2320" width="32.875" style="55" customWidth="1"/>
    <col min="2321" max="2321" width="32.125" style="55" bestFit="1" customWidth="1"/>
    <col min="2322" max="2322" width="17.625" style="55" bestFit="1" customWidth="1"/>
    <col min="2323" max="2323" width="28.5" style="55" bestFit="1" customWidth="1"/>
    <col min="2324" max="2324" width="29.875" style="55" customWidth="1"/>
    <col min="2325" max="2325" width="23.625" style="55" customWidth="1"/>
    <col min="2326" max="2335" width="8" style="55"/>
    <col min="2336" max="2339" width="8" style="55" hidden="1" customWidth="1"/>
    <col min="2340" max="2563" width="8" style="55"/>
    <col min="2564" max="2564" width="15.625" style="55" customWidth="1"/>
    <col min="2565" max="2565" width="13.125" style="55" customWidth="1"/>
    <col min="2566" max="2566" width="28" style="55" bestFit="1" customWidth="1"/>
    <col min="2567" max="2567" width="25.375" style="55" customWidth="1"/>
    <col min="2568" max="2568" width="32.875" style="55" customWidth="1"/>
    <col min="2569" max="2569" width="8" style="55" hidden="1" customWidth="1"/>
    <col min="2570" max="2570" width="25.625" style="55" customWidth="1"/>
    <col min="2571" max="2571" width="30.625" style="55" bestFit="1" customWidth="1"/>
    <col min="2572" max="2572" width="17.625" style="55" bestFit="1" customWidth="1"/>
    <col min="2573" max="2573" width="12" style="55" bestFit="1" customWidth="1"/>
    <col min="2574" max="2574" width="28.125" style="55" bestFit="1" customWidth="1"/>
    <col min="2575" max="2575" width="26.625" style="55" bestFit="1" customWidth="1"/>
    <col min="2576" max="2576" width="32.875" style="55" customWidth="1"/>
    <col min="2577" max="2577" width="32.125" style="55" bestFit="1" customWidth="1"/>
    <col min="2578" max="2578" width="17.625" style="55" bestFit="1" customWidth="1"/>
    <col min="2579" max="2579" width="28.5" style="55" bestFit="1" customWidth="1"/>
    <col min="2580" max="2580" width="29.875" style="55" customWidth="1"/>
    <col min="2581" max="2581" width="23.625" style="55" customWidth="1"/>
    <col min="2582" max="2591" width="8" style="55"/>
    <col min="2592" max="2595" width="8" style="55" hidden="1" customWidth="1"/>
    <col min="2596" max="2819" width="8" style="55"/>
    <col min="2820" max="2820" width="15.625" style="55" customWidth="1"/>
    <col min="2821" max="2821" width="13.125" style="55" customWidth="1"/>
    <col min="2822" max="2822" width="28" style="55" bestFit="1" customWidth="1"/>
    <col min="2823" max="2823" width="25.375" style="55" customWidth="1"/>
    <col min="2824" max="2824" width="32.875" style="55" customWidth="1"/>
    <col min="2825" max="2825" width="8" style="55" hidden="1" customWidth="1"/>
    <col min="2826" max="2826" width="25.625" style="55" customWidth="1"/>
    <col min="2827" max="2827" width="30.625" style="55" bestFit="1" customWidth="1"/>
    <col min="2828" max="2828" width="17.625" style="55" bestFit="1" customWidth="1"/>
    <col min="2829" max="2829" width="12" style="55" bestFit="1" customWidth="1"/>
    <col min="2830" max="2830" width="28.125" style="55" bestFit="1" customWidth="1"/>
    <col min="2831" max="2831" width="26.625" style="55" bestFit="1" customWidth="1"/>
    <col min="2832" max="2832" width="32.875" style="55" customWidth="1"/>
    <col min="2833" max="2833" width="32.125" style="55" bestFit="1" customWidth="1"/>
    <col min="2834" max="2834" width="17.625" style="55" bestFit="1" customWidth="1"/>
    <col min="2835" max="2835" width="28.5" style="55" bestFit="1" customWidth="1"/>
    <col min="2836" max="2836" width="29.875" style="55" customWidth="1"/>
    <col min="2837" max="2837" width="23.625" style="55" customWidth="1"/>
    <col min="2838" max="2847" width="8" style="55"/>
    <col min="2848" max="2851" width="8" style="55" hidden="1" customWidth="1"/>
    <col min="2852" max="3075" width="8" style="55"/>
    <col min="3076" max="3076" width="15.625" style="55" customWidth="1"/>
    <col min="3077" max="3077" width="13.125" style="55" customWidth="1"/>
    <col min="3078" max="3078" width="28" style="55" bestFit="1" customWidth="1"/>
    <col min="3079" max="3079" width="25.375" style="55" customWidth="1"/>
    <col min="3080" max="3080" width="32.875" style="55" customWidth="1"/>
    <col min="3081" max="3081" width="8" style="55" hidden="1" customWidth="1"/>
    <col min="3082" max="3082" width="25.625" style="55" customWidth="1"/>
    <col min="3083" max="3083" width="30.625" style="55" bestFit="1" customWidth="1"/>
    <col min="3084" max="3084" width="17.625" style="55" bestFit="1" customWidth="1"/>
    <col min="3085" max="3085" width="12" style="55" bestFit="1" customWidth="1"/>
    <col min="3086" max="3086" width="28.125" style="55" bestFit="1" customWidth="1"/>
    <col min="3087" max="3087" width="26.625" style="55" bestFit="1" customWidth="1"/>
    <col min="3088" max="3088" width="32.875" style="55" customWidth="1"/>
    <col min="3089" max="3089" width="32.125" style="55" bestFit="1" customWidth="1"/>
    <col min="3090" max="3090" width="17.625" style="55" bestFit="1" customWidth="1"/>
    <col min="3091" max="3091" width="28.5" style="55" bestFit="1" customWidth="1"/>
    <col min="3092" max="3092" width="29.875" style="55" customWidth="1"/>
    <col min="3093" max="3093" width="23.625" style="55" customWidth="1"/>
    <col min="3094" max="3103" width="8" style="55"/>
    <col min="3104" max="3107" width="8" style="55" hidden="1" customWidth="1"/>
    <col min="3108" max="3331" width="8" style="55"/>
    <col min="3332" max="3332" width="15.625" style="55" customWidth="1"/>
    <col min="3333" max="3333" width="13.125" style="55" customWidth="1"/>
    <col min="3334" max="3334" width="28" style="55" bestFit="1" customWidth="1"/>
    <col min="3335" max="3335" width="25.375" style="55" customWidth="1"/>
    <col min="3336" max="3336" width="32.875" style="55" customWidth="1"/>
    <col min="3337" max="3337" width="8" style="55" hidden="1" customWidth="1"/>
    <col min="3338" max="3338" width="25.625" style="55" customWidth="1"/>
    <col min="3339" max="3339" width="30.625" style="55" bestFit="1" customWidth="1"/>
    <col min="3340" max="3340" width="17.625" style="55" bestFit="1" customWidth="1"/>
    <col min="3341" max="3341" width="12" style="55" bestFit="1" customWidth="1"/>
    <col min="3342" max="3342" width="28.125" style="55" bestFit="1" customWidth="1"/>
    <col min="3343" max="3343" width="26.625" style="55" bestFit="1" customWidth="1"/>
    <col min="3344" max="3344" width="32.875" style="55" customWidth="1"/>
    <col min="3345" max="3345" width="32.125" style="55" bestFit="1" customWidth="1"/>
    <col min="3346" max="3346" width="17.625" style="55" bestFit="1" customWidth="1"/>
    <col min="3347" max="3347" width="28.5" style="55" bestFit="1" customWidth="1"/>
    <col min="3348" max="3348" width="29.875" style="55" customWidth="1"/>
    <col min="3349" max="3349" width="23.625" style="55" customWidth="1"/>
    <col min="3350" max="3359" width="8" style="55"/>
    <col min="3360" max="3363" width="8" style="55" hidden="1" customWidth="1"/>
    <col min="3364" max="3587" width="8" style="55"/>
    <col min="3588" max="3588" width="15.625" style="55" customWidth="1"/>
    <col min="3589" max="3589" width="13.125" style="55" customWidth="1"/>
    <col min="3590" max="3590" width="28" style="55" bestFit="1" customWidth="1"/>
    <col min="3591" max="3591" width="25.375" style="55" customWidth="1"/>
    <col min="3592" max="3592" width="32.875" style="55" customWidth="1"/>
    <col min="3593" max="3593" width="8" style="55" hidden="1" customWidth="1"/>
    <col min="3594" max="3594" width="25.625" style="55" customWidth="1"/>
    <col min="3595" max="3595" width="30.625" style="55" bestFit="1" customWidth="1"/>
    <col min="3596" max="3596" width="17.625" style="55" bestFit="1" customWidth="1"/>
    <col min="3597" max="3597" width="12" style="55" bestFit="1" customWidth="1"/>
    <col min="3598" max="3598" width="28.125" style="55" bestFit="1" customWidth="1"/>
    <col min="3599" max="3599" width="26.625" style="55" bestFit="1" customWidth="1"/>
    <col min="3600" max="3600" width="32.875" style="55" customWidth="1"/>
    <col min="3601" max="3601" width="32.125" style="55" bestFit="1" customWidth="1"/>
    <col min="3602" max="3602" width="17.625" style="55" bestFit="1" customWidth="1"/>
    <col min="3603" max="3603" width="28.5" style="55" bestFit="1" customWidth="1"/>
    <col min="3604" max="3604" width="29.875" style="55" customWidth="1"/>
    <col min="3605" max="3605" width="23.625" style="55" customWidth="1"/>
    <col min="3606" max="3615" width="8" style="55"/>
    <col min="3616" max="3619" width="8" style="55" hidden="1" customWidth="1"/>
    <col min="3620" max="3843" width="8" style="55"/>
    <col min="3844" max="3844" width="15.625" style="55" customWidth="1"/>
    <col min="3845" max="3845" width="13.125" style="55" customWidth="1"/>
    <col min="3846" max="3846" width="28" style="55" bestFit="1" customWidth="1"/>
    <col min="3847" max="3847" width="25.375" style="55" customWidth="1"/>
    <col min="3848" max="3848" width="32.875" style="55" customWidth="1"/>
    <col min="3849" max="3849" width="8" style="55" hidden="1" customWidth="1"/>
    <col min="3850" max="3850" width="25.625" style="55" customWidth="1"/>
    <col min="3851" max="3851" width="30.625" style="55" bestFit="1" customWidth="1"/>
    <col min="3852" max="3852" width="17.625" style="55" bestFit="1" customWidth="1"/>
    <col min="3853" max="3853" width="12" style="55" bestFit="1" customWidth="1"/>
    <col min="3854" max="3854" width="28.125" style="55" bestFit="1" customWidth="1"/>
    <col min="3855" max="3855" width="26.625" style="55" bestFit="1" customWidth="1"/>
    <col min="3856" max="3856" width="32.875" style="55" customWidth="1"/>
    <col min="3857" max="3857" width="32.125" style="55" bestFit="1" customWidth="1"/>
    <col min="3858" max="3858" width="17.625" style="55" bestFit="1" customWidth="1"/>
    <col min="3859" max="3859" width="28.5" style="55" bestFit="1" customWidth="1"/>
    <col min="3860" max="3860" width="29.875" style="55" customWidth="1"/>
    <col min="3861" max="3861" width="23.625" style="55" customWidth="1"/>
    <col min="3862" max="3871" width="8" style="55"/>
    <col min="3872" max="3875" width="8" style="55" hidden="1" customWidth="1"/>
    <col min="3876" max="4099" width="8" style="55"/>
    <col min="4100" max="4100" width="15.625" style="55" customWidth="1"/>
    <col min="4101" max="4101" width="13.125" style="55" customWidth="1"/>
    <col min="4102" max="4102" width="28" style="55" bestFit="1" customWidth="1"/>
    <col min="4103" max="4103" width="25.375" style="55" customWidth="1"/>
    <col min="4104" max="4104" width="32.875" style="55" customWidth="1"/>
    <col min="4105" max="4105" width="8" style="55" hidden="1" customWidth="1"/>
    <col min="4106" max="4106" width="25.625" style="55" customWidth="1"/>
    <col min="4107" max="4107" width="30.625" style="55" bestFit="1" customWidth="1"/>
    <col min="4108" max="4108" width="17.625" style="55" bestFit="1" customWidth="1"/>
    <col min="4109" max="4109" width="12" style="55" bestFit="1" customWidth="1"/>
    <col min="4110" max="4110" width="28.125" style="55" bestFit="1" customWidth="1"/>
    <col min="4111" max="4111" width="26.625" style="55" bestFit="1" customWidth="1"/>
    <col min="4112" max="4112" width="32.875" style="55" customWidth="1"/>
    <col min="4113" max="4113" width="32.125" style="55" bestFit="1" customWidth="1"/>
    <col min="4114" max="4114" width="17.625" style="55" bestFit="1" customWidth="1"/>
    <col min="4115" max="4115" width="28.5" style="55" bestFit="1" customWidth="1"/>
    <col min="4116" max="4116" width="29.875" style="55" customWidth="1"/>
    <col min="4117" max="4117" width="23.625" style="55" customWidth="1"/>
    <col min="4118" max="4127" width="8" style="55"/>
    <col min="4128" max="4131" width="8" style="55" hidden="1" customWidth="1"/>
    <col min="4132" max="4355" width="8" style="55"/>
    <col min="4356" max="4356" width="15.625" style="55" customWidth="1"/>
    <col min="4357" max="4357" width="13.125" style="55" customWidth="1"/>
    <col min="4358" max="4358" width="28" style="55" bestFit="1" customWidth="1"/>
    <col min="4359" max="4359" width="25.375" style="55" customWidth="1"/>
    <col min="4360" max="4360" width="32.875" style="55" customWidth="1"/>
    <col min="4361" max="4361" width="8" style="55" hidden="1" customWidth="1"/>
    <col min="4362" max="4362" width="25.625" style="55" customWidth="1"/>
    <col min="4363" max="4363" width="30.625" style="55" bestFit="1" customWidth="1"/>
    <col min="4364" max="4364" width="17.625" style="55" bestFit="1" customWidth="1"/>
    <col min="4365" max="4365" width="12" style="55" bestFit="1" customWidth="1"/>
    <col min="4366" max="4366" width="28.125" style="55" bestFit="1" customWidth="1"/>
    <col min="4367" max="4367" width="26.625" style="55" bestFit="1" customWidth="1"/>
    <col min="4368" max="4368" width="32.875" style="55" customWidth="1"/>
    <col min="4369" max="4369" width="32.125" style="55" bestFit="1" customWidth="1"/>
    <col min="4370" max="4370" width="17.625" style="55" bestFit="1" customWidth="1"/>
    <col min="4371" max="4371" width="28.5" style="55" bestFit="1" customWidth="1"/>
    <col min="4372" max="4372" width="29.875" style="55" customWidth="1"/>
    <col min="4373" max="4373" width="23.625" style="55" customWidth="1"/>
    <col min="4374" max="4383" width="8" style="55"/>
    <col min="4384" max="4387" width="8" style="55" hidden="1" customWidth="1"/>
    <col min="4388" max="4611" width="8" style="55"/>
    <col min="4612" max="4612" width="15.625" style="55" customWidth="1"/>
    <col min="4613" max="4613" width="13.125" style="55" customWidth="1"/>
    <col min="4614" max="4614" width="28" style="55" bestFit="1" customWidth="1"/>
    <col min="4615" max="4615" width="25.375" style="55" customWidth="1"/>
    <col min="4616" max="4616" width="32.875" style="55" customWidth="1"/>
    <col min="4617" max="4617" width="8" style="55" hidden="1" customWidth="1"/>
    <col min="4618" max="4618" width="25.625" style="55" customWidth="1"/>
    <col min="4619" max="4619" width="30.625" style="55" bestFit="1" customWidth="1"/>
    <col min="4620" max="4620" width="17.625" style="55" bestFit="1" customWidth="1"/>
    <col min="4621" max="4621" width="12" style="55" bestFit="1" customWidth="1"/>
    <col min="4622" max="4622" width="28.125" style="55" bestFit="1" customWidth="1"/>
    <col min="4623" max="4623" width="26.625" style="55" bestFit="1" customWidth="1"/>
    <col min="4624" max="4624" width="32.875" style="55" customWidth="1"/>
    <col min="4625" max="4625" width="32.125" style="55" bestFit="1" customWidth="1"/>
    <col min="4626" max="4626" width="17.625" style="55" bestFit="1" customWidth="1"/>
    <col min="4627" max="4627" width="28.5" style="55" bestFit="1" customWidth="1"/>
    <col min="4628" max="4628" width="29.875" style="55" customWidth="1"/>
    <col min="4629" max="4629" width="23.625" style="55" customWidth="1"/>
    <col min="4630" max="4639" width="8" style="55"/>
    <col min="4640" max="4643" width="8" style="55" hidden="1" customWidth="1"/>
    <col min="4644" max="4867" width="8" style="55"/>
    <col min="4868" max="4868" width="15.625" style="55" customWidth="1"/>
    <col min="4869" max="4869" width="13.125" style="55" customWidth="1"/>
    <col min="4870" max="4870" width="28" style="55" bestFit="1" customWidth="1"/>
    <col min="4871" max="4871" width="25.375" style="55" customWidth="1"/>
    <col min="4872" max="4872" width="32.875" style="55" customWidth="1"/>
    <col min="4873" max="4873" width="8" style="55" hidden="1" customWidth="1"/>
    <col min="4874" max="4874" width="25.625" style="55" customWidth="1"/>
    <col min="4875" max="4875" width="30.625" style="55" bestFit="1" customWidth="1"/>
    <col min="4876" max="4876" width="17.625" style="55" bestFit="1" customWidth="1"/>
    <col min="4877" max="4877" width="12" style="55" bestFit="1" customWidth="1"/>
    <col min="4878" max="4878" width="28.125" style="55" bestFit="1" customWidth="1"/>
    <col min="4879" max="4879" width="26.625" style="55" bestFit="1" customWidth="1"/>
    <col min="4880" max="4880" width="32.875" style="55" customWidth="1"/>
    <col min="4881" max="4881" width="32.125" style="55" bestFit="1" customWidth="1"/>
    <col min="4882" max="4882" width="17.625" style="55" bestFit="1" customWidth="1"/>
    <col min="4883" max="4883" width="28.5" style="55" bestFit="1" customWidth="1"/>
    <col min="4884" max="4884" width="29.875" style="55" customWidth="1"/>
    <col min="4885" max="4885" width="23.625" style="55" customWidth="1"/>
    <col min="4886" max="4895" width="8" style="55"/>
    <col min="4896" max="4899" width="8" style="55" hidden="1" customWidth="1"/>
    <col min="4900" max="5123" width="8" style="55"/>
    <col min="5124" max="5124" width="15.625" style="55" customWidth="1"/>
    <col min="5125" max="5125" width="13.125" style="55" customWidth="1"/>
    <col min="5126" max="5126" width="28" style="55" bestFit="1" customWidth="1"/>
    <col min="5127" max="5127" width="25.375" style="55" customWidth="1"/>
    <col min="5128" max="5128" width="32.875" style="55" customWidth="1"/>
    <col min="5129" max="5129" width="8" style="55" hidden="1" customWidth="1"/>
    <col min="5130" max="5130" width="25.625" style="55" customWidth="1"/>
    <col min="5131" max="5131" width="30.625" style="55" bestFit="1" customWidth="1"/>
    <col min="5132" max="5132" width="17.625" style="55" bestFit="1" customWidth="1"/>
    <col min="5133" max="5133" width="12" style="55" bestFit="1" customWidth="1"/>
    <col min="5134" max="5134" width="28.125" style="55" bestFit="1" customWidth="1"/>
    <col min="5135" max="5135" width="26.625" style="55" bestFit="1" customWidth="1"/>
    <col min="5136" max="5136" width="32.875" style="55" customWidth="1"/>
    <col min="5137" max="5137" width="32.125" style="55" bestFit="1" customWidth="1"/>
    <col min="5138" max="5138" width="17.625" style="55" bestFit="1" customWidth="1"/>
    <col min="5139" max="5139" width="28.5" style="55" bestFit="1" customWidth="1"/>
    <col min="5140" max="5140" width="29.875" style="55" customWidth="1"/>
    <col min="5141" max="5141" width="23.625" style="55" customWidth="1"/>
    <col min="5142" max="5151" width="8" style="55"/>
    <col min="5152" max="5155" width="8" style="55" hidden="1" customWidth="1"/>
    <col min="5156" max="5379" width="8" style="55"/>
    <col min="5380" max="5380" width="15.625" style="55" customWidth="1"/>
    <col min="5381" max="5381" width="13.125" style="55" customWidth="1"/>
    <col min="5382" max="5382" width="28" style="55" bestFit="1" customWidth="1"/>
    <col min="5383" max="5383" width="25.375" style="55" customWidth="1"/>
    <col min="5384" max="5384" width="32.875" style="55" customWidth="1"/>
    <col min="5385" max="5385" width="8" style="55" hidden="1" customWidth="1"/>
    <col min="5386" max="5386" width="25.625" style="55" customWidth="1"/>
    <col min="5387" max="5387" width="30.625" style="55" bestFit="1" customWidth="1"/>
    <col min="5388" max="5388" width="17.625" style="55" bestFit="1" customWidth="1"/>
    <col min="5389" max="5389" width="12" style="55" bestFit="1" customWidth="1"/>
    <col min="5390" max="5390" width="28.125" style="55" bestFit="1" customWidth="1"/>
    <col min="5391" max="5391" width="26.625" style="55" bestFit="1" customWidth="1"/>
    <col min="5392" max="5392" width="32.875" style="55" customWidth="1"/>
    <col min="5393" max="5393" width="32.125" style="55" bestFit="1" customWidth="1"/>
    <col min="5394" max="5394" width="17.625" style="55" bestFit="1" customWidth="1"/>
    <col min="5395" max="5395" width="28.5" style="55" bestFit="1" customWidth="1"/>
    <col min="5396" max="5396" width="29.875" style="55" customWidth="1"/>
    <col min="5397" max="5397" width="23.625" style="55" customWidth="1"/>
    <col min="5398" max="5407" width="8" style="55"/>
    <col min="5408" max="5411" width="8" style="55" hidden="1" customWidth="1"/>
    <col min="5412" max="5635" width="8" style="55"/>
    <col min="5636" max="5636" width="15.625" style="55" customWidth="1"/>
    <col min="5637" max="5637" width="13.125" style="55" customWidth="1"/>
    <col min="5638" max="5638" width="28" style="55" bestFit="1" customWidth="1"/>
    <col min="5639" max="5639" width="25.375" style="55" customWidth="1"/>
    <col min="5640" max="5640" width="32.875" style="55" customWidth="1"/>
    <col min="5641" max="5641" width="8" style="55" hidden="1" customWidth="1"/>
    <col min="5642" max="5642" width="25.625" style="55" customWidth="1"/>
    <col min="5643" max="5643" width="30.625" style="55" bestFit="1" customWidth="1"/>
    <col min="5644" max="5644" width="17.625" style="55" bestFit="1" customWidth="1"/>
    <col min="5645" max="5645" width="12" style="55" bestFit="1" customWidth="1"/>
    <col min="5646" max="5646" width="28.125" style="55" bestFit="1" customWidth="1"/>
    <col min="5647" max="5647" width="26.625" style="55" bestFit="1" customWidth="1"/>
    <col min="5648" max="5648" width="32.875" style="55" customWidth="1"/>
    <col min="5649" max="5649" width="32.125" style="55" bestFit="1" customWidth="1"/>
    <col min="5650" max="5650" width="17.625" style="55" bestFit="1" customWidth="1"/>
    <col min="5651" max="5651" width="28.5" style="55" bestFit="1" customWidth="1"/>
    <col min="5652" max="5652" width="29.875" style="55" customWidth="1"/>
    <col min="5653" max="5653" width="23.625" style="55" customWidth="1"/>
    <col min="5654" max="5663" width="8" style="55"/>
    <col min="5664" max="5667" width="8" style="55" hidden="1" customWidth="1"/>
    <col min="5668" max="5891" width="8" style="55"/>
    <col min="5892" max="5892" width="15.625" style="55" customWidth="1"/>
    <col min="5893" max="5893" width="13.125" style="55" customWidth="1"/>
    <col min="5894" max="5894" width="28" style="55" bestFit="1" customWidth="1"/>
    <col min="5895" max="5895" width="25.375" style="55" customWidth="1"/>
    <col min="5896" max="5896" width="32.875" style="55" customWidth="1"/>
    <col min="5897" max="5897" width="8" style="55" hidden="1" customWidth="1"/>
    <col min="5898" max="5898" width="25.625" style="55" customWidth="1"/>
    <col min="5899" max="5899" width="30.625" style="55" bestFit="1" customWidth="1"/>
    <col min="5900" max="5900" width="17.625" style="55" bestFit="1" customWidth="1"/>
    <col min="5901" max="5901" width="12" style="55" bestFit="1" customWidth="1"/>
    <col min="5902" max="5902" width="28.125" style="55" bestFit="1" customWidth="1"/>
    <col min="5903" max="5903" width="26.625" style="55" bestFit="1" customWidth="1"/>
    <col min="5904" max="5904" width="32.875" style="55" customWidth="1"/>
    <col min="5905" max="5905" width="32.125" style="55" bestFit="1" customWidth="1"/>
    <col min="5906" max="5906" width="17.625" style="55" bestFit="1" customWidth="1"/>
    <col min="5907" max="5907" width="28.5" style="55" bestFit="1" customWidth="1"/>
    <col min="5908" max="5908" width="29.875" style="55" customWidth="1"/>
    <col min="5909" max="5909" width="23.625" style="55" customWidth="1"/>
    <col min="5910" max="5919" width="8" style="55"/>
    <col min="5920" max="5923" width="8" style="55" hidden="1" customWidth="1"/>
    <col min="5924" max="6147" width="8" style="55"/>
    <col min="6148" max="6148" width="15.625" style="55" customWidth="1"/>
    <col min="6149" max="6149" width="13.125" style="55" customWidth="1"/>
    <col min="6150" max="6150" width="28" style="55" bestFit="1" customWidth="1"/>
    <col min="6151" max="6151" width="25.375" style="55" customWidth="1"/>
    <col min="6152" max="6152" width="32.875" style="55" customWidth="1"/>
    <col min="6153" max="6153" width="8" style="55" hidden="1" customWidth="1"/>
    <col min="6154" max="6154" width="25.625" style="55" customWidth="1"/>
    <col min="6155" max="6155" width="30.625" style="55" bestFit="1" customWidth="1"/>
    <col min="6156" max="6156" width="17.625" style="55" bestFit="1" customWidth="1"/>
    <col min="6157" max="6157" width="12" style="55" bestFit="1" customWidth="1"/>
    <col min="6158" max="6158" width="28.125" style="55" bestFit="1" customWidth="1"/>
    <col min="6159" max="6159" width="26.625" style="55" bestFit="1" customWidth="1"/>
    <col min="6160" max="6160" width="32.875" style="55" customWidth="1"/>
    <col min="6161" max="6161" width="32.125" style="55" bestFit="1" customWidth="1"/>
    <col min="6162" max="6162" width="17.625" style="55" bestFit="1" customWidth="1"/>
    <col min="6163" max="6163" width="28.5" style="55" bestFit="1" customWidth="1"/>
    <col min="6164" max="6164" width="29.875" style="55" customWidth="1"/>
    <col min="6165" max="6165" width="23.625" style="55" customWidth="1"/>
    <col min="6166" max="6175" width="8" style="55"/>
    <col min="6176" max="6179" width="8" style="55" hidden="1" customWidth="1"/>
    <col min="6180" max="6403" width="8" style="55"/>
    <col min="6404" max="6404" width="15.625" style="55" customWidth="1"/>
    <col min="6405" max="6405" width="13.125" style="55" customWidth="1"/>
    <col min="6406" max="6406" width="28" style="55" bestFit="1" customWidth="1"/>
    <col min="6407" max="6407" width="25.375" style="55" customWidth="1"/>
    <col min="6408" max="6408" width="32.875" style="55" customWidth="1"/>
    <col min="6409" max="6409" width="8" style="55" hidden="1" customWidth="1"/>
    <col min="6410" max="6410" width="25.625" style="55" customWidth="1"/>
    <col min="6411" max="6411" width="30.625" style="55" bestFit="1" customWidth="1"/>
    <col min="6412" max="6412" width="17.625" style="55" bestFit="1" customWidth="1"/>
    <col min="6413" max="6413" width="12" style="55" bestFit="1" customWidth="1"/>
    <col min="6414" max="6414" width="28.125" style="55" bestFit="1" customWidth="1"/>
    <col min="6415" max="6415" width="26.625" style="55" bestFit="1" customWidth="1"/>
    <col min="6416" max="6416" width="32.875" style="55" customWidth="1"/>
    <col min="6417" max="6417" width="32.125" style="55" bestFit="1" customWidth="1"/>
    <col min="6418" max="6418" width="17.625" style="55" bestFit="1" customWidth="1"/>
    <col min="6419" max="6419" width="28.5" style="55" bestFit="1" customWidth="1"/>
    <col min="6420" max="6420" width="29.875" style="55" customWidth="1"/>
    <col min="6421" max="6421" width="23.625" style="55" customWidth="1"/>
    <col min="6422" max="6431" width="8" style="55"/>
    <col min="6432" max="6435" width="8" style="55" hidden="1" customWidth="1"/>
    <col min="6436" max="6659" width="8" style="55"/>
    <col min="6660" max="6660" width="15.625" style="55" customWidth="1"/>
    <col min="6661" max="6661" width="13.125" style="55" customWidth="1"/>
    <col min="6662" max="6662" width="28" style="55" bestFit="1" customWidth="1"/>
    <col min="6663" max="6663" width="25.375" style="55" customWidth="1"/>
    <col min="6664" max="6664" width="32.875" style="55" customWidth="1"/>
    <col min="6665" max="6665" width="8" style="55" hidden="1" customWidth="1"/>
    <col min="6666" max="6666" width="25.625" style="55" customWidth="1"/>
    <col min="6667" max="6667" width="30.625" style="55" bestFit="1" customWidth="1"/>
    <col min="6668" max="6668" width="17.625" style="55" bestFit="1" customWidth="1"/>
    <col min="6669" max="6669" width="12" style="55" bestFit="1" customWidth="1"/>
    <col min="6670" max="6670" width="28.125" style="55" bestFit="1" customWidth="1"/>
    <col min="6671" max="6671" width="26.625" style="55" bestFit="1" customWidth="1"/>
    <col min="6672" max="6672" width="32.875" style="55" customWidth="1"/>
    <col min="6673" max="6673" width="32.125" style="55" bestFit="1" customWidth="1"/>
    <col min="6674" max="6674" width="17.625" style="55" bestFit="1" customWidth="1"/>
    <col min="6675" max="6675" width="28.5" style="55" bestFit="1" customWidth="1"/>
    <col min="6676" max="6676" width="29.875" style="55" customWidth="1"/>
    <col min="6677" max="6677" width="23.625" style="55" customWidth="1"/>
    <col min="6678" max="6687" width="8" style="55"/>
    <col min="6688" max="6691" width="8" style="55" hidden="1" customWidth="1"/>
    <col min="6692" max="6915" width="8" style="55"/>
    <col min="6916" max="6916" width="15.625" style="55" customWidth="1"/>
    <col min="6917" max="6917" width="13.125" style="55" customWidth="1"/>
    <col min="6918" max="6918" width="28" style="55" bestFit="1" customWidth="1"/>
    <col min="6919" max="6919" width="25.375" style="55" customWidth="1"/>
    <col min="6920" max="6920" width="32.875" style="55" customWidth="1"/>
    <col min="6921" max="6921" width="8" style="55" hidden="1" customWidth="1"/>
    <col min="6922" max="6922" width="25.625" style="55" customWidth="1"/>
    <col min="6923" max="6923" width="30.625" style="55" bestFit="1" customWidth="1"/>
    <col min="6924" max="6924" width="17.625" style="55" bestFit="1" customWidth="1"/>
    <col min="6925" max="6925" width="12" style="55" bestFit="1" customWidth="1"/>
    <col min="6926" max="6926" width="28.125" style="55" bestFit="1" customWidth="1"/>
    <col min="6927" max="6927" width="26.625" style="55" bestFit="1" customWidth="1"/>
    <col min="6928" max="6928" width="32.875" style="55" customWidth="1"/>
    <col min="6929" max="6929" width="32.125" style="55" bestFit="1" customWidth="1"/>
    <col min="6930" max="6930" width="17.625" style="55" bestFit="1" customWidth="1"/>
    <col min="6931" max="6931" width="28.5" style="55" bestFit="1" customWidth="1"/>
    <col min="6932" max="6932" width="29.875" style="55" customWidth="1"/>
    <col min="6933" max="6933" width="23.625" style="55" customWidth="1"/>
    <col min="6934" max="6943" width="8" style="55"/>
    <col min="6944" max="6947" width="8" style="55" hidden="1" customWidth="1"/>
    <col min="6948" max="7171" width="8" style="55"/>
    <col min="7172" max="7172" width="15.625" style="55" customWidth="1"/>
    <col min="7173" max="7173" width="13.125" style="55" customWidth="1"/>
    <col min="7174" max="7174" width="28" style="55" bestFit="1" customWidth="1"/>
    <col min="7175" max="7175" width="25.375" style="55" customWidth="1"/>
    <col min="7176" max="7176" width="32.875" style="55" customWidth="1"/>
    <col min="7177" max="7177" width="8" style="55" hidden="1" customWidth="1"/>
    <col min="7178" max="7178" width="25.625" style="55" customWidth="1"/>
    <col min="7179" max="7179" width="30.625" style="55" bestFit="1" customWidth="1"/>
    <col min="7180" max="7180" width="17.625" style="55" bestFit="1" customWidth="1"/>
    <col min="7181" max="7181" width="12" style="55" bestFit="1" customWidth="1"/>
    <col min="7182" max="7182" width="28.125" style="55" bestFit="1" customWidth="1"/>
    <col min="7183" max="7183" width="26.625" style="55" bestFit="1" customWidth="1"/>
    <col min="7184" max="7184" width="32.875" style="55" customWidth="1"/>
    <col min="7185" max="7185" width="32.125" style="55" bestFit="1" customWidth="1"/>
    <col min="7186" max="7186" width="17.625" style="55" bestFit="1" customWidth="1"/>
    <col min="7187" max="7187" width="28.5" style="55" bestFit="1" customWidth="1"/>
    <col min="7188" max="7188" width="29.875" style="55" customWidth="1"/>
    <col min="7189" max="7189" width="23.625" style="55" customWidth="1"/>
    <col min="7190" max="7199" width="8" style="55"/>
    <col min="7200" max="7203" width="8" style="55" hidden="1" customWidth="1"/>
    <col min="7204" max="7427" width="8" style="55"/>
    <col min="7428" max="7428" width="15.625" style="55" customWidth="1"/>
    <col min="7429" max="7429" width="13.125" style="55" customWidth="1"/>
    <col min="7430" max="7430" width="28" style="55" bestFit="1" customWidth="1"/>
    <col min="7431" max="7431" width="25.375" style="55" customWidth="1"/>
    <col min="7432" max="7432" width="32.875" style="55" customWidth="1"/>
    <col min="7433" max="7433" width="8" style="55" hidden="1" customWidth="1"/>
    <col min="7434" max="7434" width="25.625" style="55" customWidth="1"/>
    <col min="7435" max="7435" width="30.625" style="55" bestFit="1" customWidth="1"/>
    <col min="7436" max="7436" width="17.625" style="55" bestFit="1" customWidth="1"/>
    <col min="7437" max="7437" width="12" style="55" bestFit="1" customWidth="1"/>
    <col min="7438" max="7438" width="28.125" style="55" bestFit="1" customWidth="1"/>
    <col min="7439" max="7439" width="26.625" style="55" bestFit="1" customWidth="1"/>
    <col min="7440" max="7440" width="32.875" style="55" customWidth="1"/>
    <col min="7441" max="7441" width="32.125" style="55" bestFit="1" customWidth="1"/>
    <col min="7442" max="7442" width="17.625" style="55" bestFit="1" customWidth="1"/>
    <col min="7443" max="7443" width="28.5" style="55" bestFit="1" customWidth="1"/>
    <col min="7444" max="7444" width="29.875" style="55" customWidth="1"/>
    <col min="7445" max="7445" width="23.625" style="55" customWidth="1"/>
    <col min="7446" max="7455" width="8" style="55"/>
    <col min="7456" max="7459" width="8" style="55" hidden="1" customWidth="1"/>
    <col min="7460" max="7683" width="8" style="55"/>
    <col min="7684" max="7684" width="15.625" style="55" customWidth="1"/>
    <col min="7685" max="7685" width="13.125" style="55" customWidth="1"/>
    <col min="7686" max="7686" width="28" style="55" bestFit="1" customWidth="1"/>
    <col min="7687" max="7687" width="25.375" style="55" customWidth="1"/>
    <col min="7688" max="7688" width="32.875" style="55" customWidth="1"/>
    <col min="7689" max="7689" width="8" style="55" hidden="1" customWidth="1"/>
    <col min="7690" max="7690" width="25.625" style="55" customWidth="1"/>
    <col min="7691" max="7691" width="30.625" style="55" bestFit="1" customWidth="1"/>
    <col min="7692" max="7692" width="17.625" style="55" bestFit="1" customWidth="1"/>
    <col min="7693" max="7693" width="12" style="55" bestFit="1" customWidth="1"/>
    <col min="7694" max="7694" width="28.125" style="55" bestFit="1" customWidth="1"/>
    <col min="7695" max="7695" width="26.625" style="55" bestFit="1" customWidth="1"/>
    <col min="7696" max="7696" width="32.875" style="55" customWidth="1"/>
    <col min="7697" max="7697" width="32.125" style="55" bestFit="1" customWidth="1"/>
    <col min="7698" max="7698" width="17.625" style="55" bestFit="1" customWidth="1"/>
    <col min="7699" max="7699" width="28.5" style="55" bestFit="1" customWidth="1"/>
    <col min="7700" max="7700" width="29.875" style="55" customWidth="1"/>
    <col min="7701" max="7701" width="23.625" style="55" customWidth="1"/>
    <col min="7702" max="7711" width="8" style="55"/>
    <col min="7712" max="7715" width="8" style="55" hidden="1" customWidth="1"/>
    <col min="7716" max="7939" width="8" style="55"/>
    <col min="7940" max="7940" width="15.625" style="55" customWidth="1"/>
    <col min="7941" max="7941" width="13.125" style="55" customWidth="1"/>
    <col min="7942" max="7942" width="28" style="55" bestFit="1" customWidth="1"/>
    <col min="7943" max="7943" width="25.375" style="55" customWidth="1"/>
    <col min="7944" max="7944" width="32.875" style="55" customWidth="1"/>
    <col min="7945" max="7945" width="8" style="55" hidden="1" customWidth="1"/>
    <col min="7946" max="7946" width="25.625" style="55" customWidth="1"/>
    <col min="7947" max="7947" width="30.625" style="55" bestFit="1" customWidth="1"/>
    <col min="7948" max="7948" width="17.625" style="55" bestFit="1" customWidth="1"/>
    <col min="7949" max="7949" width="12" style="55" bestFit="1" customWidth="1"/>
    <col min="7950" max="7950" width="28.125" style="55" bestFit="1" customWidth="1"/>
    <col min="7951" max="7951" width="26.625" style="55" bestFit="1" customWidth="1"/>
    <col min="7952" max="7952" width="32.875" style="55" customWidth="1"/>
    <col min="7953" max="7953" width="32.125" style="55" bestFit="1" customWidth="1"/>
    <col min="7954" max="7954" width="17.625" style="55" bestFit="1" customWidth="1"/>
    <col min="7955" max="7955" width="28.5" style="55" bestFit="1" customWidth="1"/>
    <col min="7956" max="7956" width="29.875" style="55" customWidth="1"/>
    <col min="7957" max="7957" width="23.625" style="55" customWidth="1"/>
    <col min="7958" max="7967" width="8" style="55"/>
    <col min="7968" max="7971" width="8" style="55" hidden="1" customWidth="1"/>
    <col min="7972" max="8195" width="8" style="55"/>
    <col min="8196" max="8196" width="15.625" style="55" customWidth="1"/>
    <col min="8197" max="8197" width="13.125" style="55" customWidth="1"/>
    <col min="8198" max="8198" width="28" style="55" bestFit="1" customWidth="1"/>
    <col min="8199" max="8199" width="25.375" style="55" customWidth="1"/>
    <col min="8200" max="8200" width="32.875" style="55" customWidth="1"/>
    <col min="8201" max="8201" width="8" style="55" hidden="1" customWidth="1"/>
    <col min="8202" max="8202" width="25.625" style="55" customWidth="1"/>
    <col min="8203" max="8203" width="30.625" style="55" bestFit="1" customWidth="1"/>
    <col min="8204" max="8204" width="17.625" style="55" bestFit="1" customWidth="1"/>
    <col min="8205" max="8205" width="12" style="55" bestFit="1" customWidth="1"/>
    <col min="8206" max="8206" width="28.125" style="55" bestFit="1" customWidth="1"/>
    <col min="8207" max="8207" width="26.625" style="55" bestFit="1" customWidth="1"/>
    <col min="8208" max="8208" width="32.875" style="55" customWidth="1"/>
    <col min="8209" max="8209" width="32.125" style="55" bestFit="1" customWidth="1"/>
    <col min="8210" max="8210" width="17.625" style="55" bestFit="1" customWidth="1"/>
    <col min="8211" max="8211" width="28.5" style="55" bestFit="1" customWidth="1"/>
    <col min="8212" max="8212" width="29.875" style="55" customWidth="1"/>
    <col min="8213" max="8213" width="23.625" style="55" customWidth="1"/>
    <col min="8214" max="8223" width="8" style="55"/>
    <col min="8224" max="8227" width="8" style="55" hidden="1" customWidth="1"/>
    <col min="8228" max="8451" width="8" style="55"/>
    <col min="8452" max="8452" width="15.625" style="55" customWidth="1"/>
    <col min="8453" max="8453" width="13.125" style="55" customWidth="1"/>
    <col min="8454" max="8454" width="28" style="55" bestFit="1" customWidth="1"/>
    <col min="8455" max="8455" width="25.375" style="55" customWidth="1"/>
    <col min="8456" max="8456" width="32.875" style="55" customWidth="1"/>
    <col min="8457" max="8457" width="8" style="55" hidden="1" customWidth="1"/>
    <col min="8458" max="8458" width="25.625" style="55" customWidth="1"/>
    <col min="8459" max="8459" width="30.625" style="55" bestFit="1" customWidth="1"/>
    <col min="8460" max="8460" width="17.625" style="55" bestFit="1" customWidth="1"/>
    <col min="8461" max="8461" width="12" style="55" bestFit="1" customWidth="1"/>
    <col min="8462" max="8462" width="28.125" style="55" bestFit="1" customWidth="1"/>
    <col min="8463" max="8463" width="26.625" style="55" bestFit="1" customWidth="1"/>
    <col min="8464" max="8464" width="32.875" style="55" customWidth="1"/>
    <col min="8465" max="8465" width="32.125" style="55" bestFit="1" customWidth="1"/>
    <col min="8466" max="8466" width="17.625" style="55" bestFit="1" customWidth="1"/>
    <col min="8467" max="8467" width="28.5" style="55" bestFit="1" customWidth="1"/>
    <col min="8468" max="8468" width="29.875" style="55" customWidth="1"/>
    <col min="8469" max="8469" width="23.625" style="55" customWidth="1"/>
    <col min="8470" max="8479" width="8" style="55"/>
    <col min="8480" max="8483" width="8" style="55" hidden="1" customWidth="1"/>
    <col min="8484" max="8707" width="8" style="55"/>
    <col min="8708" max="8708" width="15.625" style="55" customWidth="1"/>
    <col min="8709" max="8709" width="13.125" style="55" customWidth="1"/>
    <col min="8710" max="8710" width="28" style="55" bestFit="1" customWidth="1"/>
    <col min="8711" max="8711" width="25.375" style="55" customWidth="1"/>
    <col min="8712" max="8712" width="32.875" style="55" customWidth="1"/>
    <col min="8713" max="8713" width="8" style="55" hidden="1" customWidth="1"/>
    <col min="8714" max="8714" width="25.625" style="55" customWidth="1"/>
    <col min="8715" max="8715" width="30.625" style="55" bestFit="1" customWidth="1"/>
    <col min="8716" max="8716" width="17.625" style="55" bestFit="1" customWidth="1"/>
    <col min="8717" max="8717" width="12" style="55" bestFit="1" customWidth="1"/>
    <col min="8718" max="8718" width="28.125" style="55" bestFit="1" customWidth="1"/>
    <col min="8719" max="8719" width="26.625" style="55" bestFit="1" customWidth="1"/>
    <col min="8720" max="8720" width="32.875" style="55" customWidth="1"/>
    <col min="8721" max="8721" width="32.125" style="55" bestFit="1" customWidth="1"/>
    <col min="8722" max="8722" width="17.625" style="55" bestFit="1" customWidth="1"/>
    <col min="8723" max="8723" width="28.5" style="55" bestFit="1" customWidth="1"/>
    <col min="8724" max="8724" width="29.875" style="55" customWidth="1"/>
    <col min="8725" max="8725" width="23.625" style="55" customWidth="1"/>
    <col min="8726" max="8735" width="8" style="55"/>
    <col min="8736" max="8739" width="8" style="55" hidden="1" customWidth="1"/>
    <col min="8740" max="8963" width="8" style="55"/>
    <col min="8964" max="8964" width="15.625" style="55" customWidth="1"/>
    <col min="8965" max="8965" width="13.125" style="55" customWidth="1"/>
    <col min="8966" max="8966" width="28" style="55" bestFit="1" customWidth="1"/>
    <col min="8967" max="8967" width="25.375" style="55" customWidth="1"/>
    <col min="8968" max="8968" width="32.875" style="55" customWidth="1"/>
    <col min="8969" max="8969" width="8" style="55" hidden="1" customWidth="1"/>
    <col min="8970" max="8970" width="25.625" style="55" customWidth="1"/>
    <col min="8971" max="8971" width="30.625" style="55" bestFit="1" customWidth="1"/>
    <col min="8972" max="8972" width="17.625" style="55" bestFit="1" customWidth="1"/>
    <col min="8973" max="8973" width="12" style="55" bestFit="1" customWidth="1"/>
    <col min="8974" max="8974" width="28.125" style="55" bestFit="1" customWidth="1"/>
    <col min="8975" max="8975" width="26.625" style="55" bestFit="1" customWidth="1"/>
    <col min="8976" max="8976" width="32.875" style="55" customWidth="1"/>
    <col min="8977" max="8977" width="32.125" style="55" bestFit="1" customWidth="1"/>
    <col min="8978" max="8978" width="17.625" style="55" bestFit="1" customWidth="1"/>
    <col min="8979" max="8979" width="28.5" style="55" bestFit="1" customWidth="1"/>
    <col min="8980" max="8980" width="29.875" style="55" customWidth="1"/>
    <col min="8981" max="8981" width="23.625" style="55" customWidth="1"/>
    <col min="8982" max="8991" width="8" style="55"/>
    <col min="8992" max="8995" width="8" style="55" hidden="1" customWidth="1"/>
    <col min="8996" max="9219" width="8" style="55"/>
    <col min="9220" max="9220" width="15.625" style="55" customWidth="1"/>
    <col min="9221" max="9221" width="13.125" style="55" customWidth="1"/>
    <col min="9222" max="9222" width="28" style="55" bestFit="1" customWidth="1"/>
    <col min="9223" max="9223" width="25.375" style="55" customWidth="1"/>
    <col min="9224" max="9224" width="32.875" style="55" customWidth="1"/>
    <col min="9225" max="9225" width="8" style="55" hidden="1" customWidth="1"/>
    <col min="9226" max="9226" width="25.625" style="55" customWidth="1"/>
    <col min="9227" max="9227" width="30.625" style="55" bestFit="1" customWidth="1"/>
    <col min="9228" max="9228" width="17.625" style="55" bestFit="1" customWidth="1"/>
    <col min="9229" max="9229" width="12" style="55" bestFit="1" customWidth="1"/>
    <col min="9230" max="9230" width="28.125" style="55" bestFit="1" customWidth="1"/>
    <col min="9231" max="9231" width="26.625" style="55" bestFit="1" customWidth="1"/>
    <col min="9232" max="9232" width="32.875" style="55" customWidth="1"/>
    <col min="9233" max="9233" width="32.125" style="55" bestFit="1" customWidth="1"/>
    <col min="9234" max="9234" width="17.625" style="55" bestFit="1" customWidth="1"/>
    <col min="9235" max="9235" width="28.5" style="55" bestFit="1" customWidth="1"/>
    <col min="9236" max="9236" width="29.875" style="55" customWidth="1"/>
    <col min="9237" max="9237" width="23.625" style="55" customWidth="1"/>
    <col min="9238" max="9247" width="8" style="55"/>
    <col min="9248" max="9251" width="8" style="55" hidden="1" customWidth="1"/>
    <col min="9252" max="9475" width="8" style="55"/>
    <col min="9476" max="9476" width="15.625" style="55" customWidth="1"/>
    <col min="9477" max="9477" width="13.125" style="55" customWidth="1"/>
    <col min="9478" max="9478" width="28" style="55" bestFit="1" customWidth="1"/>
    <col min="9479" max="9479" width="25.375" style="55" customWidth="1"/>
    <col min="9480" max="9480" width="32.875" style="55" customWidth="1"/>
    <col min="9481" max="9481" width="8" style="55" hidden="1" customWidth="1"/>
    <col min="9482" max="9482" width="25.625" style="55" customWidth="1"/>
    <col min="9483" max="9483" width="30.625" style="55" bestFit="1" customWidth="1"/>
    <col min="9484" max="9484" width="17.625" style="55" bestFit="1" customWidth="1"/>
    <col min="9485" max="9485" width="12" style="55" bestFit="1" customWidth="1"/>
    <col min="9486" max="9486" width="28.125" style="55" bestFit="1" customWidth="1"/>
    <col min="9487" max="9487" width="26.625" style="55" bestFit="1" customWidth="1"/>
    <col min="9488" max="9488" width="32.875" style="55" customWidth="1"/>
    <col min="9489" max="9489" width="32.125" style="55" bestFit="1" customWidth="1"/>
    <col min="9490" max="9490" width="17.625" style="55" bestFit="1" customWidth="1"/>
    <col min="9491" max="9491" width="28.5" style="55" bestFit="1" customWidth="1"/>
    <col min="9492" max="9492" width="29.875" style="55" customWidth="1"/>
    <col min="9493" max="9493" width="23.625" style="55" customWidth="1"/>
    <col min="9494" max="9503" width="8" style="55"/>
    <col min="9504" max="9507" width="8" style="55" hidden="1" customWidth="1"/>
    <col min="9508" max="9731" width="8" style="55"/>
    <col min="9732" max="9732" width="15.625" style="55" customWidth="1"/>
    <col min="9733" max="9733" width="13.125" style="55" customWidth="1"/>
    <col min="9734" max="9734" width="28" style="55" bestFit="1" customWidth="1"/>
    <col min="9735" max="9735" width="25.375" style="55" customWidth="1"/>
    <col min="9736" max="9736" width="32.875" style="55" customWidth="1"/>
    <col min="9737" max="9737" width="8" style="55" hidden="1" customWidth="1"/>
    <col min="9738" max="9738" width="25.625" style="55" customWidth="1"/>
    <col min="9739" max="9739" width="30.625" style="55" bestFit="1" customWidth="1"/>
    <col min="9740" max="9740" width="17.625" style="55" bestFit="1" customWidth="1"/>
    <col min="9741" max="9741" width="12" style="55" bestFit="1" customWidth="1"/>
    <col min="9742" max="9742" width="28.125" style="55" bestFit="1" customWidth="1"/>
    <col min="9743" max="9743" width="26.625" style="55" bestFit="1" customWidth="1"/>
    <col min="9744" max="9744" width="32.875" style="55" customWidth="1"/>
    <col min="9745" max="9745" width="32.125" style="55" bestFit="1" customWidth="1"/>
    <col min="9746" max="9746" width="17.625" style="55" bestFit="1" customWidth="1"/>
    <col min="9747" max="9747" width="28.5" style="55" bestFit="1" customWidth="1"/>
    <col min="9748" max="9748" width="29.875" style="55" customWidth="1"/>
    <col min="9749" max="9749" width="23.625" style="55" customWidth="1"/>
    <col min="9750" max="9759" width="8" style="55"/>
    <col min="9760" max="9763" width="8" style="55" hidden="1" customWidth="1"/>
    <col min="9764" max="9987" width="8" style="55"/>
    <col min="9988" max="9988" width="15.625" style="55" customWidth="1"/>
    <col min="9989" max="9989" width="13.125" style="55" customWidth="1"/>
    <col min="9990" max="9990" width="28" style="55" bestFit="1" customWidth="1"/>
    <col min="9991" max="9991" width="25.375" style="55" customWidth="1"/>
    <col min="9992" max="9992" width="32.875" style="55" customWidth="1"/>
    <col min="9993" max="9993" width="8" style="55" hidden="1" customWidth="1"/>
    <col min="9994" max="9994" width="25.625" style="55" customWidth="1"/>
    <col min="9995" max="9995" width="30.625" style="55" bestFit="1" customWidth="1"/>
    <col min="9996" max="9996" width="17.625" style="55" bestFit="1" customWidth="1"/>
    <col min="9997" max="9997" width="12" style="55" bestFit="1" customWidth="1"/>
    <col min="9998" max="9998" width="28.125" style="55" bestFit="1" customWidth="1"/>
    <col min="9999" max="9999" width="26.625" style="55" bestFit="1" customWidth="1"/>
    <col min="10000" max="10000" width="32.875" style="55" customWidth="1"/>
    <col min="10001" max="10001" width="32.125" style="55" bestFit="1" customWidth="1"/>
    <col min="10002" max="10002" width="17.625" style="55" bestFit="1" customWidth="1"/>
    <col min="10003" max="10003" width="28.5" style="55" bestFit="1" customWidth="1"/>
    <col min="10004" max="10004" width="29.875" style="55" customWidth="1"/>
    <col min="10005" max="10005" width="23.625" style="55" customWidth="1"/>
    <col min="10006" max="10015" width="8" style="55"/>
    <col min="10016" max="10019" width="8" style="55" hidden="1" customWidth="1"/>
    <col min="10020" max="10243" width="8" style="55"/>
    <col min="10244" max="10244" width="15.625" style="55" customWidth="1"/>
    <col min="10245" max="10245" width="13.125" style="55" customWidth="1"/>
    <col min="10246" max="10246" width="28" style="55" bestFit="1" customWidth="1"/>
    <col min="10247" max="10247" width="25.375" style="55" customWidth="1"/>
    <col min="10248" max="10248" width="32.875" style="55" customWidth="1"/>
    <col min="10249" max="10249" width="8" style="55" hidden="1" customWidth="1"/>
    <col min="10250" max="10250" width="25.625" style="55" customWidth="1"/>
    <col min="10251" max="10251" width="30.625" style="55" bestFit="1" customWidth="1"/>
    <col min="10252" max="10252" width="17.625" style="55" bestFit="1" customWidth="1"/>
    <col min="10253" max="10253" width="12" style="55" bestFit="1" customWidth="1"/>
    <col min="10254" max="10254" width="28.125" style="55" bestFit="1" customWidth="1"/>
    <col min="10255" max="10255" width="26.625" style="55" bestFit="1" customWidth="1"/>
    <col min="10256" max="10256" width="32.875" style="55" customWidth="1"/>
    <col min="10257" max="10257" width="32.125" style="55" bestFit="1" customWidth="1"/>
    <col min="10258" max="10258" width="17.625" style="55" bestFit="1" customWidth="1"/>
    <col min="10259" max="10259" width="28.5" style="55" bestFit="1" customWidth="1"/>
    <col min="10260" max="10260" width="29.875" style="55" customWidth="1"/>
    <col min="10261" max="10261" width="23.625" style="55" customWidth="1"/>
    <col min="10262" max="10271" width="8" style="55"/>
    <col min="10272" max="10275" width="8" style="55" hidden="1" customWidth="1"/>
    <col min="10276" max="10499" width="8" style="55"/>
    <col min="10500" max="10500" width="15.625" style="55" customWidth="1"/>
    <col min="10501" max="10501" width="13.125" style="55" customWidth="1"/>
    <col min="10502" max="10502" width="28" style="55" bestFit="1" customWidth="1"/>
    <col min="10503" max="10503" width="25.375" style="55" customWidth="1"/>
    <col min="10504" max="10504" width="32.875" style="55" customWidth="1"/>
    <col min="10505" max="10505" width="8" style="55" hidden="1" customWidth="1"/>
    <col min="10506" max="10506" width="25.625" style="55" customWidth="1"/>
    <col min="10507" max="10507" width="30.625" style="55" bestFit="1" customWidth="1"/>
    <col min="10508" max="10508" width="17.625" style="55" bestFit="1" customWidth="1"/>
    <col min="10509" max="10509" width="12" style="55" bestFit="1" customWidth="1"/>
    <col min="10510" max="10510" width="28.125" style="55" bestFit="1" customWidth="1"/>
    <col min="10511" max="10511" width="26.625" style="55" bestFit="1" customWidth="1"/>
    <col min="10512" max="10512" width="32.875" style="55" customWidth="1"/>
    <col min="10513" max="10513" width="32.125" style="55" bestFit="1" customWidth="1"/>
    <col min="10514" max="10514" width="17.625" style="55" bestFit="1" customWidth="1"/>
    <col min="10515" max="10515" width="28.5" style="55" bestFit="1" customWidth="1"/>
    <col min="10516" max="10516" width="29.875" style="55" customWidth="1"/>
    <col min="10517" max="10517" width="23.625" style="55" customWidth="1"/>
    <col min="10518" max="10527" width="8" style="55"/>
    <col min="10528" max="10531" width="8" style="55" hidden="1" customWidth="1"/>
    <col min="10532" max="10755" width="8" style="55"/>
    <col min="10756" max="10756" width="15.625" style="55" customWidth="1"/>
    <col min="10757" max="10757" width="13.125" style="55" customWidth="1"/>
    <col min="10758" max="10758" width="28" style="55" bestFit="1" customWidth="1"/>
    <col min="10759" max="10759" width="25.375" style="55" customWidth="1"/>
    <col min="10760" max="10760" width="32.875" style="55" customWidth="1"/>
    <col min="10761" max="10761" width="8" style="55" hidden="1" customWidth="1"/>
    <col min="10762" max="10762" width="25.625" style="55" customWidth="1"/>
    <col min="10763" max="10763" width="30.625" style="55" bestFit="1" customWidth="1"/>
    <col min="10764" max="10764" width="17.625" style="55" bestFit="1" customWidth="1"/>
    <col min="10765" max="10765" width="12" style="55" bestFit="1" customWidth="1"/>
    <col min="10766" max="10766" width="28.125" style="55" bestFit="1" customWidth="1"/>
    <col min="10767" max="10767" width="26.625" style="55" bestFit="1" customWidth="1"/>
    <col min="10768" max="10768" width="32.875" style="55" customWidth="1"/>
    <col min="10769" max="10769" width="32.125" style="55" bestFit="1" customWidth="1"/>
    <col min="10770" max="10770" width="17.625" style="55" bestFit="1" customWidth="1"/>
    <col min="10771" max="10771" width="28.5" style="55" bestFit="1" customWidth="1"/>
    <col min="10772" max="10772" width="29.875" style="55" customWidth="1"/>
    <col min="10773" max="10773" width="23.625" style="55" customWidth="1"/>
    <col min="10774" max="10783" width="8" style="55"/>
    <col min="10784" max="10787" width="8" style="55" hidden="1" customWidth="1"/>
    <col min="10788" max="11011" width="8" style="55"/>
    <col min="11012" max="11012" width="15.625" style="55" customWidth="1"/>
    <col min="11013" max="11013" width="13.125" style="55" customWidth="1"/>
    <col min="11014" max="11014" width="28" style="55" bestFit="1" customWidth="1"/>
    <col min="11015" max="11015" width="25.375" style="55" customWidth="1"/>
    <col min="11016" max="11016" width="32.875" style="55" customWidth="1"/>
    <col min="11017" max="11017" width="8" style="55" hidden="1" customWidth="1"/>
    <col min="11018" max="11018" width="25.625" style="55" customWidth="1"/>
    <col min="11019" max="11019" width="30.625" style="55" bestFit="1" customWidth="1"/>
    <col min="11020" max="11020" width="17.625" style="55" bestFit="1" customWidth="1"/>
    <col min="11021" max="11021" width="12" style="55" bestFit="1" customWidth="1"/>
    <col min="11022" max="11022" width="28.125" style="55" bestFit="1" customWidth="1"/>
    <col min="11023" max="11023" width="26.625" style="55" bestFit="1" customWidth="1"/>
    <col min="11024" max="11024" width="32.875" style="55" customWidth="1"/>
    <col min="11025" max="11025" width="32.125" style="55" bestFit="1" customWidth="1"/>
    <col min="11026" max="11026" width="17.625" style="55" bestFit="1" customWidth="1"/>
    <col min="11027" max="11027" width="28.5" style="55" bestFit="1" customWidth="1"/>
    <col min="11028" max="11028" width="29.875" style="55" customWidth="1"/>
    <col min="11029" max="11029" width="23.625" style="55" customWidth="1"/>
    <col min="11030" max="11039" width="8" style="55"/>
    <col min="11040" max="11043" width="8" style="55" hidden="1" customWidth="1"/>
    <col min="11044" max="11267" width="8" style="55"/>
    <col min="11268" max="11268" width="15.625" style="55" customWidth="1"/>
    <col min="11269" max="11269" width="13.125" style="55" customWidth="1"/>
    <col min="11270" max="11270" width="28" style="55" bestFit="1" customWidth="1"/>
    <col min="11271" max="11271" width="25.375" style="55" customWidth="1"/>
    <col min="11272" max="11272" width="32.875" style="55" customWidth="1"/>
    <col min="11273" max="11273" width="8" style="55" hidden="1" customWidth="1"/>
    <col min="11274" max="11274" width="25.625" style="55" customWidth="1"/>
    <col min="11275" max="11275" width="30.625" style="55" bestFit="1" customWidth="1"/>
    <col min="11276" max="11276" width="17.625" style="55" bestFit="1" customWidth="1"/>
    <col min="11277" max="11277" width="12" style="55" bestFit="1" customWidth="1"/>
    <col min="11278" max="11278" width="28.125" style="55" bestFit="1" customWidth="1"/>
    <col min="11279" max="11279" width="26.625" style="55" bestFit="1" customWidth="1"/>
    <col min="11280" max="11280" width="32.875" style="55" customWidth="1"/>
    <col min="11281" max="11281" width="32.125" style="55" bestFit="1" customWidth="1"/>
    <col min="11282" max="11282" width="17.625" style="55" bestFit="1" customWidth="1"/>
    <col min="11283" max="11283" width="28.5" style="55" bestFit="1" customWidth="1"/>
    <col min="11284" max="11284" width="29.875" style="55" customWidth="1"/>
    <col min="11285" max="11285" width="23.625" style="55" customWidth="1"/>
    <col min="11286" max="11295" width="8" style="55"/>
    <col min="11296" max="11299" width="8" style="55" hidden="1" customWidth="1"/>
    <col min="11300" max="11523" width="8" style="55"/>
    <col min="11524" max="11524" width="15.625" style="55" customWidth="1"/>
    <col min="11525" max="11525" width="13.125" style="55" customWidth="1"/>
    <col min="11526" max="11526" width="28" style="55" bestFit="1" customWidth="1"/>
    <col min="11527" max="11527" width="25.375" style="55" customWidth="1"/>
    <col min="11528" max="11528" width="32.875" style="55" customWidth="1"/>
    <col min="11529" max="11529" width="8" style="55" hidden="1" customWidth="1"/>
    <col min="11530" max="11530" width="25.625" style="55" customWidth="1"/>
    <col min="11531" max="11531" width="30.625" style="55" bestFit="1" customWidth="1"/>
    <col min="11532" max="11532" width="17.625" style="55" bestFit="1" customWidth="1"/>
    <col min="11533" max="11533" width="12" style="55" bestFit="1" customWidth="1"/>
    <col min="11534" max="11534" width="28.125" style="55" bestFit="1" customWidth="1"/>
    <col min="11535" max="11535" width="26.625" style="55" bestFit="1" customWidth="1"/>
    <col min="11536" max="11536" width="32.875" style="55" customWidth="1"/>
    <col min="11537" max="11537" width="32.125" style="55" bestFit="1" customWidth="1"/>
    <col min="11538" max="11538" width="17.625" style="55" bestFit="1" customWidth="1"/>
    <col min="11539" max="11539" width="28.5" style="55" bestFit="1" customWidth="1"/>
    <col min="11540" max="11540" width="29.875" style="55" customWidth="1"/>
    <col min="11541" max="11541" width="23.625" style="55" customWidth="1"/>
    <col min="11542" max="11551" width="8" style="55"/>
    <col min="11552" max="11555" width="8" style="55" hidden="1" customWidth="1"/>
    <col min="11556" max="11779" width="8" style="55"/>
    <col min="11780" max="11780" width="15.625" style="55" customWidth="1"/>
    <col min="11781" max="11781" width="13.125" style="55" customWidth="1"/>
    <col min="11782" max="11782" width="28" style="55" bestFit="1" customWidth="1"/>
    <col min="11783" max="11783" width="25.375" style="55" customWidth="1"/>
    <col min="11784" max="11784" width="32.875" style="55" customWidth="1"/>
    <col min="11785" max="11785" width="8" style="55" hidden="1" customWidth="1"/>
    <col min="11786" max="11786" width="25.625" style="55" customWidth="1"/>
    <col min="11787" max="11787" width="30.625" style="55" bestFit="1" customWidth="1"/>
    <col min="11788" max="11788" width="17.625" style="55" bestFit="1" customWidth="1"/>
    <col min="11789" max="11789" width="12" style="55" bestFit="1" customWidth="1"/>
    <col min="11790" max="11790" width="28.125" style="55" bestFit="1" customWidth="1"/>
    <col min="11791" max="11791" width="26.625" style="55" bestFit="1" customWidth="1"/>
    <col min="11792" max="11792" width="32.875" style="55" customWidth="1"/>
    <col min="11793" max="11793" width="32.125" style="55" bestFit="1" customWidth="1"/>
    <col min="11794" max="11794" width="17.625" style="55" bestFit="1" customWidth="1"/>
    <col min="11795" max="11795" width="28.5" style="55" bestFit="1" customWidth="1"/>
    <col min="11796" max="11796" width="29.875" style="55" customWidth="1"/>
    <col min="11797" max="11797" width="23.625" style="55" customWidth="1"/>
    <col min="11798" max="11807" width="8" style="55"/>
    <col min="11808" max="11811" width="8" style="55" hidden="1" customWidth="1"/>
    <col min="11812" max="12035" width="8" style="55"/>
    <col min="12036" max="12036" width="15.625" style="55" customWidth="1"/>
    <col min="12037" max="12037" width="13.125" style="55" customWidth="1"/>
    <col min="12038" max="12038" width="28" style="55" bestFit="1" customWidth="1"/>
    <col min="12039" max="12039" width="25.375" style="55" customWidth="1"/>
    <col min="12040" max="12040" width="32.875" style="55" customWidth="1"/>
    <col min="12041" max="12041" width="8" style="55" hidden="1" customWidth="1"/>
    <col min="12042" max="12042" width="25.625" style="55" customWidth="1"/>
    <col min="12043" max="12043" width="30.625" style="55" bestFit="1" customWidth="1"/>
    <col min="12044" max="12044" width="17.625" style="55" bestFit="1" customWidth="1"/>
    <col min="12045" max="12045" width="12" style="55" bestFit="1" customWidth="1"/>
    <col min="12046" max="12046" width="28.125" style="55" bestFit="1" customWidth="1"/>
    <col min="12047" max="12047" width="26.625" style="55" bestFit="1" customWidth="1"/>
    <col min="12048" max="12048" width="32.875" style="55" customWidth="1"/>
    <col min="12049" max="12049" width="32.125" style="55" bestFit="1" customWidth="1"/>
    <col min="12050" max="12050" width="17.625" style="55" bestFit="1" customWidth="1"/>
    <col min="12051" max="12051" width="28.5" style="55" bestFit="1" customWidth="1"/>
    <col min="12052" max="12052" width="29.875" style="55" customWidth="1"/>
    <col min="12053" max="12053" width="23.625" style="55" customWidth="1"/>
    <col min="12054" max="12063" width="8" style="55"/>
    <col min="12064" max="12067" width="8" style="55" hidden="1" customWidth="1"/>
    <col min="12068" max="12291" width="8" style="55"/>
    <col min="12292" max="12292" width="15.625" style="55" customWidth="1"/>
    <col min="12293" max="12293" width="13.125" style="55" customWidth="1"/>
    <col min="12294" max="12294" width="28" style="55" bestFit="1" customWidth="1"/>
    <col min="12295" max="12295" width="25.375" style="55" customWidth="1"/>
    <col min="12296" max="12296" width="32.875" style="55" customWidth="1"/>
    <col min="12297" max="12297" width="8" style="55" hidden="1" customWidth="1"/>
    <col min="12298" max="12298" width="25.625" style="55" customWidth="1"/>
    <col min="12299" max="12299" width="30.625" style="55" bestFit="1" customWidth="1"/>
    <col min="12300" max="12300" width="17.625" style="55" bestFit="1" customWidth="1"/>
    <col min="12301" max="12301" width="12" style="55" bestFit="1" customWidth="1"/>
    <col min="12302" max="12302" width="28.125" style="55" bestFit="1" customWidth="1"/>
    <col min="12303" max="12303" width="26.625" style="55" bestFit="1" customWidth="1"/>
    <col min="12304" max="12304" width="32.875" style="55" customWidth="1"/>
    <col min="12305" max="12305" width="32.125" style="55" bestFit="1" customWidth="1"/>
    <col min="12306" max="12306" width="17.625" style="55" bestFit="1" customWidth="1"/>
    <col min="12307" max="12307" width="28.5" style="55" bestFit="1" customWidth="1"/>
    <col min="12308" max="12308" width="29.875" style="55" customWidth="1"/>
    <col min="12309" max="12309" width="23.625" style="55" customWidth="1"/>
    <col min="12310" max="12319" width="8" style="55"/>
    <col min="12320" max="12323" width="8" style="55" hidden="1" customWidth="1"/>
    <col min="12324" max="12547" width="8" style="55"/>
    <col min="12548" max="12548" width="15.625" style="55" customWidth="1"/>
    <col min="12549" max="12549" width="13.125" style="55" customWidth="1"/>
    <col min="12550" max="12550" width="28" style="55" bestFit="1" customWidth="1"/>
    <col min="12551" max="12551" width="25.375" style="55" customWidth="1"/>
    <col min="12552" max="12552" width="32.875" style="55" customWidth="1"/>
    <col min="12553" max="12553" width="8" style="55" hidden="1" customWidth="1"/>
    <col min="12554" max="12554" width="25.625" style="55" customWidth="1"/>
    <col min="12555" max="12555" width="30.625" style="55" bestFit="1" customWidth="1"/>
    <col min="12556" max="12556" width="17.625" style="55" bestFit="1" customWidth="1"/>
    <col min="12557" max="12557" width="12" style="55" bestFit="1" customWidth="1"/>
    <col min="12558" max="12558" width="28.125" style="55" bestFit="1" customWidth="1"/>
    <col min="12559" max="12559" width="26.625" style="55" bestFit="1" customWidth="1"/>
    <col min="12560" max="12560" width="32.875" style="55" customWidth="1"/>
    <col min="12561" max="12561" width="32.125" style="55" bestFit="1" customWidth="1"/>
    <col min="12562" max="12562" width="17.625" style="55" bestFit="1" customWidth="1"/>
    <col min="12563" max="12563" width="28.5" style="55" bestFit="1" customWidth="1"/>
    <col min="12564" max="12564" width="29.875" style="55" customWidth="1"/>
    <col min="12565" max="12565" width="23.625" style="55" customWidth="1"/>
    <col min="12566" max="12575" width="8" style="55"/>
    <col min="12576" max="12579" width="8" style="55" hidden="1" customWidth="1"/>
    <col min="12580" max="12803" width="8" style="55"/>
    <col min="12804" max="12804" width="15.625" style="55" customWidth="1"/>
    <col min="12805" max="12805" width="13.125" style="55" customWidth="1"/>
    <col min="12806" max="12806" width="28" style="55" bestFit="1" customWidth="1"/>
    <col min="12807" max="12807" width="25.375" style="55" customWidth="1"/>
    <col min="12808" max="12808" width="32.875" style="55" customWidth="1"/>
    <col min="12809" max="12809" width="8" style="55" hidden="1" customWidth="1"/>
    <col min="12810" max="12810" width="25.625" style="55" customWidth="1"/>
    <col min="12811" max="12811" width="30.625" style="55" bestFit="1" customWidth="1"/>
    <col min="12812" max="12812" width="17.625" style="55" bestFit="1" customWidth="1"/>
    <col min="12813" max="12813" width="12" style="55" bestFit="1" customWidth="1"/>
    <col min="12814" max="12814" width="28.125" style="55" bestFit="1" customWidth="1"/>
    <col min="12815" max="12815" width="26.625" style="55" bestFit="1" customWidth="1"/>
    <col min="12816" max="12816" width="32.875" style="55" customWidth="1"/>
    <col min="12817" max="12817" width="32.125" style="55" bestFit="1" customWidth="1"/>
    <col min="12818" max="12818" width="17.625" style="55" bestFit="1" customWidth="1"/>
    <col min="12819" max="12819" width="28.5" style="55" bestFit="1" customWidth="1"/>
    <col min="12820" max="12820" width="29.875" style="55" customWidth="1"/>
    <col min="12821" max="12821" width="23.625" style="55" customWidth="1"/>
    <col min="12822" max="12831" width="8" style="55"/>
    <col min="12832" max="12835" width="8" style="55" hidden="1" customWidth="1"/>
    <col min="12836" max="13059" width="8" style="55"/>
    <col min="13060" max="13060" width="15.625" style="55" customWidth="1"/>
    <col min="13061" max="13061" width="13.125" style="55" customWidth="1"/>
    <col min="13062" max="13062" width="28" style="55" bestFit="1" customWidth="1"/>
    <col min="13063" max="13063" width="25.375" style="55" customWidth="1"/>
    <col min="13064" max="13064" width="32.875" style="55" customWidth="1"/>
    <col min="13065" max="13065" width="8" style="55" hidden="1" customWidth="1"/>
    <col min="13066" max="13066" width="25.625" style="55" customWidth="1"/>
    <col min="13067" max="13067" width="30.625" style="55" bestFit="1" customWidth="1"/>
    <col min="13068" max="13068" width="17.625" style="55" bestFit="1" customWidth="1"/>
    <col min="13069" max="13069" width="12" style="55" bestFit="1" customWidth="1"/>
    <col min="13070" max="13070" width="28.125" style="55" bestFit="1" customWidth="1"/>
    <col min="13071" max="13071" width="26.625" style="55" bestFit="1" customWidth="1"/>
    <col min="13072" max="13072" width="32.875" style="55" customWidth="1"/>
    <col min="13073" max="13073" width="32.125" style="55" bestFit="1" customWidth="1"/>
    <col min="13074" max="13074" width="17.625" style="55" bestFit="1" customWidth="1"/>
    <col min="13075" max="13075" width="28.5" style="55" bestFit="1" customWidth="1"/>
    <col min="13076" max="13076" width="29.875" style="55" customWidth="1"/>
    <col min="13077" max="13077" width="23.625" style="55" customWidth="1"/>
    <col min="13078" max="13087" width="8" style="55"/>
    <col min="13088" max="13091" width="8" style="55" hidden="1" customWidth="1"/>
    <col min="13092" max="13315" width="8" style="55"/>
    <col min="13316" max="13316" width="15.625" style="55" customWidth="1"/>
    <col min="13317" max="13317" width="13.125" style="55" customWidth="1"/>
    <col min="13318" max="13318" width="28" style="55" bestFit="1" customWidth="1"/>
    <col min="13319" max="13319" width="25.375" style="55" customWidth="1"/>
    <col min="13320" max="13320" width="32.875" style="55" customWidth="1"/>
    <col min="13321" max="13321" width="8" style="55" hidden="1" customWidth="1"/>
    <col min="13322" max="13322" width="25.625" style="55" customWidth="1"/>
    <col min="13323" max="13323" width="30.625" style="55" bestFit="1" customWidth="1"/>
    <col min="13324" max="13324" width="17.625" style="55" bestFit="1" customWidth="1"/>
    <col min="13325" max="13325" width="12" style="55" bestFit="1" customWidth="1"/>
    <col min="13326" max="13326" width="28.125" style="55" bestFit="1" customWidth="1"/>
    <col min="13327" max="13327" width="26.625" style="55" bestFit="1" customWidth="1"/>
    <col min="13328" max="13328" width="32.875" style="55" customWidth="1"/>
    <col min="13329" max="13329" width="32.125" style="55" bestFit="1" customWidth="1"/>
    <col min="13330" max="13330" width="17.625" style="55" bestFit="1" customWidth="1"/>
    <col min="13331" max="13331" width="28.5" style="55" bestFit="1" customWidth="1"/>
    <col min="13332" max="13332" width="29.875" style="55" customWidth="1"/>
    <col min="13333" max="13333" width="23.625" style="55" customWidth="1"/>
    <col min="13334" max="13343" width="8" style="55"/>
    <col min="13344" max="13347" width="8" style="55" hidden="1" customWidth="1"/>
    <col min="13348" max="13571" width="8" style="55"/>
    <col min="13572" max="13572" width="15.625" style="55" customWidth="1"/>
    <col min="13573" max="13573" width="13.125" style="55" customWidth="1"/>
    <col min="13574" max="13574" width="28" style="55" bestFit="1" customWidth="1"/>
    <col min="13575" max="13575" width="25.375" style="55" customWidth="1"/>
    <col min="13576" max="13576" width="32.875" style="55" customWidth="1"/>
    <col min="13577" max="13577" width="8" style="55" hidden="1" customWidth="1"/>
    <col min="13578" max="13578" width="25.625" style="55" customWidth="1"/>
    <col min="13579" max="13579" width="30.625" style="55" bestFit="1" customWidth="1"/>
    <col min="13580" max="13580" width="17.625" style="55" bestFit="1" customWidth="1"/>
    <col min="13581" max="13581" width="12" style="55" bestFit="1" customWidth="1"/>
    <col min="13582" max="13582" width="28.125" style="55" bestFit="1" customWidth="1"/>
    <col min="13583" max="13583" width="26.625" style="55" bestFit="1" customWidth="1"/>
    <col min="13584" max="13584" width="32.875" style="55" customWidth="1"/>
    <col min="13585" max="13585" width="32.125" style="55" bestFit="1" customWidth="1"/>
    <col min="13586" max="13586" width="17.625" style="55" bestFit="1" customWidth="1"/>
    <col min="13587" max="13587" width="28.5" style="55" bestFit="1" customWidth="1"/>
    <col min="13588" max="13588" width="29.875" style="55" customWidth="1"/>
    <col min="13589" max="13589" width="23.625" style="55" customWidth="1"/>
    <col min="13590" max="13599" width="8" style="55"/>
    <col min="13600" max="13603" width="8" style="55" hidden="1" customWidth="1"/>
    <col min="13604" max="13827" width="8" style="55"/>
    <col min="13828" max="13828" width="15.625" style="55" customWidth="1"/>
    <col min="13829" max="13829" width="13.125" style="55" customWidth="1"/>
    <col min="13830" max="13830" width="28" style="55" bestFit="1" customWidth="1"/>
    <col min="13831" max="13831" width="25.375" style="55" customWidth="1"/>
    <col min="13832" max="13832" width="32.875" style="55" customWidth="1"/>
    <col min="13833" max="13833" width="8" style="55" hidden="1" customWidth="1"/>
    <col min="13834" max="13834" width="25.625" style="55" customWidth="1"/>
    <col min="13835" max="13835" width="30.625" style="55" bestFit="1" customWidth="1"/>
    <col min="13836" max="13836" width="17.625" style="55" bestFit="1" customWidth="1"/>
    <col min="13837" max="13837" width="12" style="55" bestFit="1" customWidth="1"/>
    <col min="13838" max="13838" width="28.125" style="55" bestFit="1" customWidth="1"/>
    <col min="13839" max="13839" width="26.625" style="55" bestFit="1" customWidth="1"/>
    <col min="13840" max="13840" width="32.875" style="55" customWidth="1"/>
    <col min="13841" max="13841" width="32.125" style="55" bestFit="1" customWidth="1"/>
    <col min="13842" max="13842" width="17.625" style="55" bestFit="1" customWidth="1"/>
    <col min="13843" max="13843" width="28.5" style="55" bestFit="1" customWidth="1"/>
    <col min="13844" max="13844" width="29.875" style="55" customWidth="1"/>
    <col min="13845" max="13845" width="23.625" style="55" customWidth="1"/>
    <col min="13846" max="13855" width="8" style="55"/>
    <col min="13856" max="13859" width="8" style="55" hidden="1" customWidth="1"/>
    <col min="13860" max="14083" width="8" style="55"/>
    <col min="14084" max="14084" width="15.625" style="55" customWidth="1"/>
    <col min="14085" max="14085" width="13.125" style="55" customWidth="1"/>
    <col min="14086" max="14086" width="28" style="55" bestFit="1" customWidth="1"/>
    <col min="14087" max="14087" width="25.375" style="55" customWidth="1"/>
    <col min="14088" max="14088" width="32.875" style="55" customWidth="1"/>
    <col min="14089" max="14089" width="8" style="55" hidden="1" customWidth="1"/>
    <col min="14090" max="14090" width="25.625" style="55" customWidth="1"/>
    <col min="14091" max="14091" width="30.625" style="55" bestFit="1" customWidth="1"/>
    <col min="14092" max="14092" width="17.625" style="55" bestFit="1" customWidth="1"/>
    <col min="14093" max="14093" width="12" style="55" bestFit="1" customWidth="1"/>
    <col min="14094" max="14094" width="28.125" style="55" bestFit="1" customWidth="1"/>
    <col min="14095" max="14095" width="26.625" style="55" bestFit="1" customWidth="1"/>
    <col min="14096" max="14096" width="32.875" style="55" customWidth="1"/>
    <col min="14097" max="14097" width="32.125" style="55" bestFit="1" customWidth="1"/>
    <col min="14098" max="14098" width="17.625" style="55" bestFit="1" customWidth="1"/>
    <col min="14099" max="14099" width="28.5" style="55" bestFit="1" customWidth="1"/>
    <col min="14100" max="14100" width="29.875" style="55" customWidth="1"/>
    <col min="14101" max="14101" width="23.625" style="55" customWidth="1"/>
    <col min="14102" max="14111" width="8" style="55"/>
    <col min="14112" max="14115" width="8" style="55" hidden="1" customWidth="1"/>
    <col min="14116" max="14339" width="8" style="55"/>
    <col min="14340" max="14340" width="15.625" style="55" customWidth="1"/>
    <col min="14341" max="14341" width="13.125" style="55" customWidth="1"/>
    <col min="14342" max="14342" width="28" style="55" bestFit="1" customWidth="1"/>
    <col min="14343" max="14343" width="25.375" style="55" customWidth="1"/>
    <col min="14344" max="14344" width="32.875" style="55" customWidth="1"/>
    <col min="14345" max="14345" width="8" style="55" hidden="1" customWidth="1"/>
    <col min="14346" max="14346" width="25.625" style="55" customWidth="1"/>
    <col min="14347" max="14347" width="30.625" style="55" bestFit="1" customWidth="1"/>
    <col min="14348" max="14348" width="17.625" style="55" bestFit="1" customWidth="1"/>
    <col min="14349" max="14349" width="12" style="55" bestFit="1" customWidth="1"/>
    <col min="14350" max="14350" width="28.125" style="55" bestFit="1" customWidth="1"/>
    <col min="14351" max="14351" width="26.625" style="55" bestFit="1" customWidth="1"/>
    <col min="14352" max="14352" width="32.875" style="55" customWidth="1"/>
    <col min="14353" max="14353" width="32.125" style="55" bestFit="1" customWidth="1"/>
    <col min="14354" max="14354" width="17.625" style="55" bestFit="1" customWidth="1"/>
    <col min="14355" max="14355" width="28.5" style="55" bestFit="1" customWidth="1"/>
    <col min="14356" max="14356" width="29.875" style="55" customWidth="1"/>
    <col min="14357" max="14357" width="23.625" style="55" customWidth="1"/>
    <col min="14358" max="14367" width="8" style="55"/>
    <col min="14368" max="14371" width="8" style="55" hidden="1" customWidth="1"/>
    <col min="14372" max="14595" width="8" style="55"/>
    <col min="14596" max="14596" width="15.625" style="55" customWidth="1"/>
    <col min="14597" max="14597" width="13.125" style="55" customWidth="1"/>
    <col min="14598" max="14598" width="28" style="55" bestFit="1" customWidth="1"/>
    <col min="14599" max="14599" width="25.375" style="55" customWidth="1"/>
    <col min="14600" max="14600" width="32.875" style="55" customWidth="1"/>
    <col min="14601" max="14601" width="8" style="55" hidden="1" customWidth="1"/>
    <col min="14602" max="14602" width="25.625" style="55" customWidth="1"/>
    <col min="14603" max="14603" width="30.625" style="55" bestFit="1" customWidth="1"/>
    <col min="14604" max="14604" width="17.625" style="55" bestFit="1" customWidth="1"/>
    <col min="14605" max="14605" width="12" style="55" bestFit="1" customWidth="1"/>
    <col min="14606" max="14606" width="28.125" style="55" bestFit="1" customWidth="1"/>
    <col min="14607" max="14607" width="26.625" style="55" bestFit="1" customWidth="1"/>
    <col min="14608" max="14608" width="32.875" style="55" customWidth="1"/>
    <col min="14609" max="14609" width="32.125" style="55" bestFit="1" customWidth="1"/>
    <col min="14610" max="14610" width="17.625" style="55" bestFit="1" customWidth="1"/>
    <col min="14611" max="14611" width="28.5" style="55" bestFit="1" customWidth="1"/>
    <col min="14612" max="14612" width="29.875" style="55" customWidth="1"/>
    <col min="14613" max="14613" width="23.625" style="55" customWidth="1"/>
    <col min="14614" max="14623" width="8" style="55"/>
    <col min="14624" max="14627" width="8" style="55" hidden="1" customWidth="1"/>
    <col min="14628" max="14851" width="8" style="55"/>
    <col min="14852" max="14852" width="15.625" style="55" customWidth="1"/>
    <col min="14853" max="14853" width="13.125" style="55" customWidth="1"/>
    <col min="14854" max="14854" width="28" style="55" bestFit="1" customWidth="1"/>
    <col min="14855" max="14855" width="25.375" style="55" customWidth="1"/>
    <col min="14856" max="14856" width="32.875" style="55" customWidth="1"/>
    <col min="14857" max="14857" width="8" style="55" hidden="1" customWidth="1"/>
    <col min="14858" max="14858" width="25.625" style="55" customWidth="1"/>
    <col min="14859" max="14859" width="30.625" style="55" bestFit="1" customWidth="1"/>
    <col min="14860" max="14860" width="17.625" style="55" bestFit="1" customWidth="1"/>
    <col min="14861" max="14861" width="12" style="55" bestFit="1" customWidth="1"/>
    <col min="14862" max="14862" width="28.125" style="55" bestFit="1" customWidth="1"/>
    <col min="14863" max="14863" width="26.625" style="55" bestFit="1" customWidth="1"/>
    <col min="14864" max="14864" width="32.875" style="55" customWidth="1"/>
    <col min="14865" max="14865" width="32.125" style="55" bestFit="1" customWidth="1"/>
    <col min="14866" max="14866" width="17.625" style="55" bestFit="1" customWidth="1"/>
    <col min="14867" max="14867" width="28.5" style="55" bestFit="1" customWidth="1"/>
    <col min="14868" max="14868" width="29.875" style="55" customWidth="1"/>
    <col min="14869" max="14869" width="23.625" style="55" customWidth="1"/>
    <col min="14870" max="14879" width="8" style="55"/>
    <col min="14880" max="14883" width="8" style="55" hidden="1" customWidth="1"/>
    <col min="14884" max="15107" width="8" style="55"/>
    <col min="15108" max="15108" width="15.625" style="55" customWidth="1"/>
    <col min="15109" max="15109" width="13.125" style="55" customWidth="1"/>
    <col min="15110" max="15110" width="28" style="55" bestFit="1" customWidth="1"/>
    <col min="15111" max="15111" width="25.375" style="55" customWidth="1"/>
    <col min="15112" max="15112" width="32.875" style="55" customWidth="1"/>
    <col min="15113" max="15113" width="8" style="55" hidden="1" customWidth="1"/>
    <col min="15114" max="15114" width="25.625" style="55" customWidth="1"/>
    <col min="15115" max="15115" width="30.625" style="55" bestFit="1" customWidth="1"/>
    <col min="15116" max="15116" width="17.625" style="55" bestFit="1" customWidth="1"/>
    <col min="15117" max="15117" width="12" style="55" bestFit="1" customWidth="1"/>
    <col min="15118" max="15118" width="28.125" style="55" bestFit="1" customWidth="1"/>
    <col min="15119" max="15119" width="26.625" style="55" bestFit="1" customWidth="1"/>
    <col min="15120" max="15120" width="32.875" style="55" customWidth="1"/>
    <col min="15121" max="15121" width="32.125" style="55" bestFit="1" customWidth="1"/>
    <col min="15122" max="15122" width="17.625" style="55" bestFit="1" customWidth="1"/>
    <col min="15123" max="15123" width="28.5" style="55" bestFit="1" customWidth="1"/>
    <col min="15124" max="15124" width="29.875" style="55" customWidth="1"/>
    <col min="15125" max="15125" width="23.625" style="55" customWidth="1"/>
    <col min="15126" max="15135" width="8" style="55"/>
    <col min="15136" max="15139" width="8" style="55" hidden="1" customWidth="1"/>
    <col min="15140" max="15363" width="8" style="55"/>
    <col min="15364" max="15364" width="15.625" style="55" customWidth="1"/>
    <col min="15365" max="15365" width="13.125" style="55" customWidth="1"/>
    <col min="15366" max="15366" width="28" style="55" bestFit="1" customWidth="1"/>
    <col min="15367" max="15367" width="25.375" style="55" customWidth="1"/>
    <col min="15368" max="15368" width="32.875" style="55" customWidth="1"/>
    <col min="15369" max="15369" width="8" style="55" hidden="1" customWidth="1"/>
    <col min="15370" max="15370" width="25.625" style="55" customWidth="1"/>
    <col min="15371" max="15371" width="30.625" style="55" bestFit="1" customWidth="1"/>
    <col min="15372" max="15372" width="17.625" style="55" bestFit="1" customWidth="1"/>
    <col min="15373" max="15373" width="12" style="55" bestFit="1" customWidth="1"/>
    <col min="15374" max="15374" width="28.125" style="55" bestFit="1" customWidth="1"/>
    <col min="15375" max="15375" width="26.625" style="55" bestFit="1" customWidth="1"/>
    <col min="15376" max="15376" width="32.875" style="55" customWidth="1"/>
    <col min="15377" max="15377" width="32.125" style="55" bestFit="1" customWidth="1"/>
    <col min="15378" max="15378" width="17.625" style="55" bestFit="1" customWidth="1"/>
    <col min="15379" max="15379" width="28.5" style="55" bestFit="1" customWidth="1"/>
    <col min="15380" max="15380" width="29.875" style="55" customWidth="1"/>
    <col min="15381" max="15381" width="23.625" style="55" customWidth="1"/>
    <col min="15382" max="15391" width="8" style="55"/>
    <col min="15392" max="15395" width="8" style="55" hidden="1" customWidth="1"/>
    <col min="15396" max="15619" width="8" style="55"/>
    <col min="15620" max="15620" width="15.625" style="55" customWidth="1"/>
    <col min="15621" max="15621" width="13.125" style="55" customWidth="1"/>
    <col min="15622" max="15622" width="28" style="55" bestFit="1" customWidth="1"/>
    <col min="15623" max="15623" width="25.375" style="55" customWidth="1"/>
    <col min="15624" max="15624" width="32.875" style="55" customWidth="1"/>
    <col min="15625" max="15625" width="8" style="55" hidden="1" customWidth="1"/>
    <col min="15626" max="15626" width="25.625" style="55" customWidth="1"/>
    <col min="15627" max="15627" width="30.625" style="55" bestFit="1" customWidth="1"/>
    <col min="15628" max="15628" width="17.625" style="55" bestFit="1" customWidth="1"/>
    <col min="15629" max="15629" width="12" style="55" bestFit="1" customWidth="1"/>
    <col min="15630" max="15630" width="28.125" style="55" bestFit="1" customWidth="1"/>
    <col min="15631" max="15631" width="26.625" style="55" bestFit="1" customWidth="1"/>
    <col min="15632" max="15632" width="32.875" style="55" customWidth="1"/>
    <col min="15633" max="15633" width="32.125" style="55" bestFit="1" customWidth="1"/>
    <col min="15634" max="15634" width="17.625" style="55" bestFit="1" customWidth="1"/>
    <col min="15635" max="15635" width="28.5" style="55" bestFit="1" customWidth="1"/>
    <col min="15636" max="15636" width="29.875" style="55" customWidth="1"/>
    <col min="15637" max="15637" width="23.625" style="55" customWidth="1"/>
    <col min="15638" max="15647" width="8" style="55"/>
    <col min="15648" max="15651" width="8" style="55" hidden="1" customWidth="1"/>
    <col min="15652" max="15875" width="8" style="55"/>
    <col min="15876" max="15876" width="15.625" style="55" customWidth="1"/>
    <col min="15877" max="15877" width="13.125" style="55" customWidth="1"/>
    <col min="15878" max="15878" width="28" style="55" bestFit="1" customWidth="1"/>
    <col min="15879" max="15879" width="25.375" style="55" customWidth="1"/>
    <col min="15880" max="15880" width="32.875" style="55" customWidth="1"/>
    <col min="15881" max="15881" width="8" style="55" hidden="1" customWidth="1"/>
    <col min="15882" max="15882" width="25.625" style="55" customWidth="1"/>
    <col min="15883" max="15883" width="30.625" style="55" bestFit="1" customWidth="1"/>
    <col min="15884" max="15884" width="17.625" style="55" bestFit="1" customWidth="1"/>
    <col min="15885" max="15885" width="12" style="55" bestFit="1" customWidth="1"/>
    <col min="15886" max="15886" width="28.125" style="55" bestFit="1" customWidth="1"/>
    <col min="15887" max="15887" width="26.625" style="55" bestFit="1" customWidth="1"/>
    <col min="15888" max="15888" width="32.875" style="55" customWidth="1"/>
    <col min="15889" max="15889" width="32.125" style="55" bestFit="1" customWidth="1"/>
    <col min="15890" max="15890" width="17.625" style="55" bestFit="1" customWidth="1"/>
    <col min="15891" max="15891" width="28.5" style="55" bestFit="1" customWidth="1"/>
    <col min="15892" max="15892" width="29.875" style="55" customWidth="1"/>
    <col min="15893" max="15893" width="23.625" style="55" customWidth="1"/>
    <col min="15894" max="15903" width="8" style="55"/>
    <col min="15904" max="15907" width="8" style="55" hidden="1" customWidth="1"/>
    <col min="15908" max="16131" width="8" style="55"/>
    <col min="16132" max="16132" width="15.625" style="55" customWidth="1"/>
    <col min="16133" max="16133" width="13.125" style="55" customWidth="1"/>
    <col min="16134" max="16134" width="28" style="55" bestFit="1" customWidth="1"/>
    <col min="16135" max="16135" width="25.375" style="55" customWidth="1"/>
    <col min="16136" max="16136" width="32.875" style="55" customWidth="1"/>
    <col min="16137" max="16137" width="8" style="55" hidden="1" customWidth="1"/>
    <col min="16138" max="16138" width="25.625" style="55" customWidth="1"/>
    <col min="16139" max="16139" width="30.625" style="55" bestFit="1" customWidth="1"/>
    <col min="16140" max="16140" width="17.625" style="55" bestFit="1" customWidth="1"/>
    <col min="16141" max="16141" width="12" style="55" bestFit="1" customWidth="1"/>
    <col min="16142" max="16142" width="28.125" style="55" bestFit="1" customWidth="1"/>
    <col min="16143" max="16143" width="26.625" style="55" bestFit="1" customWidth="1"/>
    <col min="16144" max="16144" width="32.875" style="55" customWidth="1"/>
    <col min="16145" max="16145" width="32.125" style="55" bestFit="1" customWidth="1"/>
    <col min="16146" max="16146" width="17.625" style="55" bestFit="1" customWidth="1"/>
    <col min="16147" max="16147" width="28.5" style="55" bestFit="1" customWidth="1"/>
    <col min="16148" max="16148" width="29.875" style="55" customWidth="1"/>
    <col min="16149" max="16149" width="23.625" style="55" customWidth="1"/>
    <col min="16150" max="16159" width="8" style="55"/>
    <col min="16160" max="16163" width="8" style="55" hidden="1" customWidth="1"/>
    <col min="16164" max="16384" width="8" style="55"/>
  </cols>
  <sheetData>
    <row r="1" spans="1:34" ht="30" customHeight="1">
      <c r="A1" s="57" t="s">
        <v>213</v>
      </c>
      <c r="D1" s="77"/>
      <c r="M1" s="69"/>
      <c r="N1" s="69"/>
      <c r="O1" s="69"/>
      <c r="P1" s="69"/>
      <c r="Q1" s="69"/>
      <c r="R1" s="69"/>
      <c r="S1" s="69"/>
    </row>
    <row r="2" spans="1:34" ht="44.25" customHeight="1">
      <c r="A2" s="496" t="s">
        <v>344</v>
      </c>
      <c r="B2" s="496"/>
      <c r="C2" s="496"/>
      <c r="D2" s="496"/>
      <c r="E2" s="496"/>
      <c r="F2" s="496"/>
      <c r="G2" s="496"/>
      <c r="H2" s="496"/>
      <c r="I2" s="496"/>
      <c r="J2" s="496"/>
      <c r="K2" s="496"/>
      <c r="L2" s="496"/>
      <c r="M2" s="496"/>
      <c r="N2" s="496"/>
      <c r="O2" s="496"/>
      <c r="P2" s="496"/>
      <c r="Q2" s="496"/>
      <c r="R2" s="496"/>
      <c r="S2" s="496"/>
      <c r="T2" s="496"/>
      <c r="U2" s="496"/>
    </row>
    <row r="3" spans="1:34" ht="36.75" customHeight="1">
      <c r="B3" s="500">
        <f>IF(SUM(COUNTIF(AB6:AB30,"エラー"))&gt;0,"入力エラー：「介護ロボット等の種別（A）」で「見守り・コミュニケーション」以外を選択した事業所で、「見守り機器の導入に伴う通信環境整備に係る費用（E）」に金額の入力があります。（注４）をご参照ください。",0)</f>
        <v>0</v>
      </c>
      <c r="L3" s="85"/>
      <c r="M3" s="85"/>
      <c r="N3" s="85"/>
      <c r="O3" s="85"/>
      <c r="P3" s="85"/>
      <c r="Q3" s="85"/>
      <c r="R3" s="85"/>
      <c r="S3" s="85"/>
      <c r="T3" s="85"/>
      <c r="U3" s="112"/>
      <c r="W3" s="112"/>
    </row>
    <row r="4" spans="1:34" ht="35.1" customHeight="1">
      <c r="B4" s="501"/>
      <c r="L4" s="517" t="s">
        <v>102</v>
      </c>
      <c r="M4" s="524"/>
      <c r="N4" s="524"/>
      <c r="O4" s="524"/>
      <c r="P4" s="524"/>
      <c r="Q4" s="524"/>
      <c r="R4" s="524"/>
      <c r="S4" s="524"/>
      <c r="T4" s="534"/>
      <c r="U4" s="538" t="s">
        <v>121</v>
      </c>
      <c r="W4" s="112" t="s">
        <v>78</v>
      </c>
    </row>
    <row r="5" spans="1:34" ht="108" customHeight="1">
      <c r="A5" s="497" t="s">
        <v>81</v>
      </c>
      <c r="B5" s="502"/>
      <c r="C5" s="504" t="s">
        <v>82</v>
      </c>
      <c r="D5" s="507" t="s">
        <v>85</v>
      </c>
      <c r="E5" s="508" t="s">
        <v>11</v>
      </c>
      <c r="F5" s="511" t="s">
        <v>88</v>
      </c>
      <c r="G5" s="78" t="s">
        <v>247</v>
      </c>
      <c r="H5" s="78" t="s">
        <v>249</v>
      </c>
      <c r="I5" s="78" t="s">
        <v>250</v>
      </c>
      <c r="J5" s="78" t="s">
        <v>251</v>
      </c>
      <c r="K5" s="78" t="s">
        <v>137</v>
      </c>
      <c r="L5" s="518" t="s">
        <v>313</v>
      </c>
      <c r="M5" s="525" t="s">
        <v>69</v>
      </c>
      <c r="N5" s="526" t="s">
        <v>90</v>
      </c>
      <c r="O5" s="525" t="s">
        <v>51</v>
      </c>
      <c r="P5" s="525" t="s">
        <v>20</v>
      </c>
      <c r="Q5" s="529" t="s">
        <v>238</v>
      </c>
      <c r="R5" s="525" t="s">
        <v>314</v>
      </c>
      <c r="S5" s="526" t="s">
        <v>139</v>
      </c>
      <c r="T5" s="535" t="s">
        <v>323</v>
      </c>
      <c r="U5" s="539" t="s">
        <v>212</v>
      </c>
      <c r="V5" s="542" t="s">
        <v>264</v>
      </c>
      <c r="W5" s="548" t="s">
        <v>282</v>
      </c>
      <c r="AG5" s="118"/>
      <c r="AH5" s="118"/>
    </row>
    <row r="6" spans="1:34" ht="45" customHeight="1">
      <c r="A6" s="398">
        <v>1</v>
      </c>
      <c r="B6" s="401"/>
      <c r="C6" s="505"/>
      <c r="D6" s="79"/>
      <c r="E6" s="509"/>
      <c r="F6" s="512" t="str">
        <f t="shared" ref="F6:F30" si="0">D6&amp;E6</f>
        <v/>
      </c>
      <c r="G6" s="515"/>
      <c r="H6" s="515"/>
      <c r="I6" s="515"/>
      <c r="J6" s="515"/>
      <c r="K6" s="515"/>
      <c r="L6" s="519"/>
      <c r="M6" s="79"/>
      <c r="N6" s="90"/>
      <c r="O6" s="93"/>
      <c r="P6" s="93"/>
      <c r="Q6" s="93"/>
      <c r="R6" s="530" t="str">
        <f t="shared" ref="R6:R30" si="1">IFERROR((N6+P6/O6),"")</f>
        <v/>
      </c>
      <c r="S6" s="532" t="str">
        <f t="shared" ref="S6:S30" si="2">IFERROR((O6*R6+Q6),"")</f>
        <v/>
      </c>
      <c r="T6" s="536">
        <f>SUMIF($F6:$F30,F6,$S6:$S30)</f>
        <v>0</v>
      </c>
      <c r="U6" s="540"/>
      <c r="V6" s="543">
        <f t="shared" ref="V6:V30" si="3">SUM(T6,U6)</f>
        <v>0</v>
      </c>
      <c r="W6" s="549">
        <f t="shared" ref="W6:W30" si="4">IF(V6&gt;10000000,10000000,V6)</f>
        <v>0</v>
      </c>
      <c r="Z6" s="552">
        <f t="shared" ref="Z6:Z30" si="5">IF(M6="見守り・コミュニケーション",1,2)</f>
        <v>2</v>
      </c>
      <c r="AA6" s="552">
        <f t="shared" ref="AA6:AA30" si="6">IF(ISNUMBER(Q6),1,2)</f>
        <v>2</v>
      </c>
      <c r="AB6" s="552" t="str">
        <f t="shared" ref="AB6:AB30" si="7">IF(AND(Z6=2,AA6=1),"エラー","")</f>
        <v/>
      </c>
      <c r="AG6" s="118"/>
      <c r="AH6" s="119"/>
    </row>
    <row r="7" spans="1:34" ht="45" customHeight="1">
      <c r="A7" s="398">
        <v>2</v>
      </c>
      <c r="B7" s="401"/>
      <c r="C7" s="73"/>
      <c r="D7" s="79"/>
      <c r="E7" s="509"/>
      <c r="F7" s="512" t="str">
        <f t="shared" si="0"/>
        <v/>
      </c>
      <c r="G7" s="515"/>
      <c r="H7" s="515"/>
      <c r="I7" s="515"/>
      <c r="J7" s="515"/>
      <c r="K7" s="515"/>
      <c r="L7" s="520"/>
      <c r="M7" s="79"/>
      <c r="N7" s="90"/>
      <c r="O7" s="93"/>
      <c r="P7" s="93"/>
      <c r="Q7" s="93"/>
      <c r="R7" s="530" t="str">
        <f t="shared" si="1"/>
        <v/>
      </c>
      <c r="S7" s="532" t="str">
        <f t="shared" si="2"/>
        <v/>
      </c>
      <c r="T7" s="536" t="str">
        <f>IF($F$7=$F$6,"",SUMIF($F$6:$F$30,F7,$S$6:$S$29))</f>
        <v/>
      </c>
      <c r="U7" s="541"/>
      <c r="V7" s="544">
        <f t="shared" si="3"/>
        <v>0</v>
      </c>
      <c r="W7" s="550">
        <f t="shared" si="4"/>
        <v>0</v>
      </c>
      <c r="Z7" s="552">
        <f t="shared" si="5"/>
        <v>2</v>
      </c>
      <c r="AA7" s="552">
        <f t="shared" si="6"/>
        <v>2</v>
      </c>
      <c r="AB7" s="552" t="str">
        <f t="shared" si="7"/>
        <v/>
      </c>
      <c r="AG7" s="118"/>
      <c r="AH7" s="119"/>
    </row>
    <row r="8" spans="1:34" ht="45" customHeight="1">
      <c r="A8" s="398">
        <v>3</v>
      </c>
      <c r="B8" s="401"/>
      <c r="C8" s="73"/>
      <c r="D8" s="79"/>
      <c r="E8" s="509"/>
      <c r="F8" s="512" t="str">
        <f t="shared" si="0"/>
        <v/>
      </c>
      <c r="G8" s="515"/>
      <c r="H8" s="515"/>
      <c r="I8" s="515"/>
      <c r="J8" s="515"/>
      <c r="K8" s="515"/>
      <c r="L8" s="519"/>
      <c r="M8" s="79"/>
      <c r="N8" s="90"/>
      <c r="O8" s="93"/>
      <c r="P8" s="93"/>
      <c r="Q8" s="93"/>
      <c r="R8" s="530" t="str">
        <f t="shared" si="1"/>
        <v/>
      </c>
      <c r="S8" s="532" t="str">
        <f t="shared" si="2"/>
        <v/>
      </c>
      <c r="T8" s="536" t="str">
        <f>IF(OR(F8=$F$6,F8=$F$7),"",SUMIF($F$6:$F$30,F8,$S$6:$S$30))</f>
        <v/>
      </c>
      <c r="U8" s="541"/>
      <c r="V8" s="544">
        <f t="shared" si="3"/>
        <v>0</v>
      </c>
      <c r="W8" s="550">
        <f t="shared" si="4"/>
        <v>0</v>
      </c>
      <c r="Z8" s="552">
        <f t="shared" si="5"/>
        <v>2</v>
      </c>
      <c r="AA8" s="552">
        <f t="shared" si="6"/>
        <v>2</v>
      </c>
      <c r="AB8" s="552" t="str">
        <f t="shared" si="7"/>
        <v/>
      </c>
      <c r="AG8" s="118"/>
      <c r="AH8" s="119"/>
    </row>
    <row r="9" spans="1:34" ht="45" customHeight="1">
      <c r="A9" s="398">
        <v>4</v>
      </c>
      <c r="B9" s="401"/>
      <c r="C9" s="73"/>
      <c r="D9" s="79"/>
      <c r="E9" s="509"/>
      <c r="F9" s="513" t="str">
        <f t="shared" si="0"/>
        <v/>
      </c>
      <c r="G9" s="515"/>
      <c r="H9" s="515"/>
      <c r="I9" s="515"/>
      <c r="J9" s="515"/>
      <c r="K9" s="515"/>
      <c r="L9" s="520"/>
      <c r="M9" s="79"/>
      <c r="N9" s="90"/>
      <c r="O9" s="93"/>
      <c r="P9" s="93"/>
      <c r="Q9" s="93"/>
      <c r="R9" s="530" t="str">
        <f t="shared" si="1"/>
        <v/>
      </c>
      <c r="S9" s="532" t="str">
        <f t="shared" si="2"/>
        <v/>
      </c>
      <c r="T9" s="536" t="str">
        <f>IF(OR(F9=$F$6,F9=$F$7,F9=$F$8),"",SUMIF($F$6:$F$30,F9,$S$6:$S$30))</f>
        <v/>
      </c>
      <c r="U9" s="541"/>
      <c r="V9" s="544">
        <f t="shared" si="3"/>
        <v>0</v>
      </c>
      <c r="W9" s="550">
        <f t="shared" si="4"/>
        <v>0</v>
      </c>
      <c r="Z9" s="552">
        <f t="shared" si="5"/>
        <v>2</v>
      </c>
      <c r="AA9" s="552">
        <f t="shared" si="6"/>
        <v>2</v>
      </c>
      <c r="AB9" s="552" t="str">
        <f t="shared" si="7"/>
        <v/>
      </c>
      <c r="AG9" s="118"/>
      <c r="AH9" s="119"/>
    </row>
    <row r="10" spans="1:34" ht="45" customHeight="1">
      <c r="A10" s="398">
        <v>5</v>
      </c>
      <c r="B10" s="401"/>
      <c r="C10" s="73"/>
      <c r="D10" s="79"/>
      <c r="E10" s="509"/>
      <c r="F10" s="513" t="str">
        <f t="shared" si="0"/>
        <v/>
      </c>
      <c r="G10" s="515"/>
      <c r="H10" s="515"/>
      <c r="I10" s="515"/>
      <c r="J10" s="515"/>
      <c r="K10" s="515"/>
      <c r="L10" s="519"/>
      <c r="M10" s="79"/>
      <c r="N10" s="90"/>
      <c r="O10" s="93"/>
      <c r="P10" s="93"/>
      <c r="Q10" s="93"/>
      <c r="R10" s="530" t="str">
        <f t="shared" si="1"/>
        <v/>
      </c>
      <c r="S10" s="532" t="str">
        <f t="shared" si="2"/>
        <v/>
      </c>
      <c r="T10" s="536" t="str">
        <f>IF(OR(F10=$F$6,F10=$F$7,F10=$F$8,F10=$F$9),"",SUMIF($F$6:$F$30,F10,$S$6:$S$30))</f>
        <v/>
      </c>
      <c r="U10" s="541"/>
      <c r="V10" s="544">
        <f t="shared" si="3"/>
        <v>0</v>
      </c>
      <c r="W10" s="550">
        <f t="shared" si="4"/>
        <v>0</v>
      </c>
      <c r="Z10" s="552">
        <f t="shared" si="5"/>
        <v>2</v>
      </c>
      <c r="AA10" s="552">
        <f t="shared" si="6"/>
        <v>2</v>
      </c>
      <c r="AB10" s="552" t="str">
        <f t="shared" si="7"/>
        <v/>
      </c>
      <c r="AG10" s="118"/>
      <c r="AH10" s="119"/>
    </row>
    <row r="11" spans="1:34" ht="45" customHeight="1">
      <c r="A11" s="398">
        <v>6</v>
      </c>
      <c r="B11" s="401"/>
      <c r="C11" s="73"/>
      <c r="D11" s="79"/>
      <c r="E11" s="509"/>
      <c r="F11" s="513" t="str">
        <f t="shared" si="0"/>
        <v/>
      </c>
      <c r="G11" s="515"/>
      <c r="H11" s="515"/>
      <c r="I11" s="515"/>
      <c r="J11" s="515"/>
      <c r="K11" s="515"/>
      <c r="L11" s="520"/>
      <c r="M11" s="79"/>
      <c r="N11" s="90"/>
      <c r="O11" s="93"/>
      <c r="P11" s="93"/>
      <c r="Q11" s="93"/>
      <c r="R11" s="530" t="str">
        <f t="shared" si="1"/>
        <v/>
      </c>
      <c r="S11" s="532" t="str">
        <f t="shared" si="2"/>
        <v/>
      </c>
      <c r="T11" s="536" t="str">
        <f>IF(OR(F11=$F$6,F11=$F$7,F11=$F$8,F11=$F$9,F11=$F$10),"",SUMIF($F$6:$F$30,F11,$S$6:$S$30))</f>
        <v/>
      </c>
      <c r="U11" s="541"/>
      <c r="V11" s="544">
        <f t="shared" si="3"/>
        <v>0</v>
      </c>
      <c r="W11" s="550">
        <f t="shared" si="4"/>
        <v>0</v>
      </c>
      <c r="Z11" s="552">
        <f t="shared" si="5"/>
        <v>2</v>
      </c>
      <c r="AA11" s="552">
        <f t="shared" si="6"/>
        <v>2</v>
      </c>
      <c r="AB11" s="552" t="str">
        <f t="shared" si="7"/>
        <v/>
      </c>
      <c r="AH11" s="119"/>
    </row>
    <row r="12" spans="1:34" ht="45" customHeight="1">
      <c r="A12" s="398">
        <v>7</v>
      </c>
      <c r="B12" s="401"/>
      <c r="C12" s="73"/>
      <c r="D12" s="79"/>
      <c r="E12" s="509"/>
      <c r="F12" s="513" t="str">
        <f t="shared" si="0"/>
        <v/>
      </c>
      <c r="G12" s="515"/>
      <c r="H12" s="515"/>
      <c r="I12" s="515"/>
      <c r="J12" s="515"/>
      <c r="K12" s="515"/>
      <c r="L12" s="519"/>
      <c r="M12" s="79"/>
      <c r="N12" s="90"/>
      <c r="O12" s="93"/>
      <c r="P12" s="93"/>
      <c r="Q12" s="93"/>
      <c r="R12" s="530" t="str">
        <f t="shared" si="1"/>
        <v/>
      </c>
      <c r="S12" s="532" t="str">
        <f t="shared" si="2"/>
        <v/>
      </c>
      <c r="T12" s="536" t="str">
        <f>IF(OR(F12=$F$6,F12=$F$7,F12=$F$8,F12=$F$9,F12=$F$10,F12=$F$11),"",SUMIF($F$6:$F$30,F12,$S$6:$S$30))</f>
        <v/>
      </c>
      <c r="U12" s="541"/>
      <c r="V12" s="544">
        <f t="shared" si="3"/>
        <v>0</v>
      </c>
      <c r="W12" s="550">
        <f t="shared" si="4"/>
        <v>0</v>
      </c>
      <c r="Z12" s="552">
        <f t="shared" si="5"/>
        <v>2</v>
      </c>
      <c r="AA12" s="552">
        <f t="shared" si="6"/>
        <v>2</v>
      </c>
      <c r="AB12" s="552" t="str">
        <f t="shared" si="7"/>
        <v/>
      </c>
      <c r="AH12" s="119"/>
    </row>
    <row r="13" spans="1:34" ht="45" customHeight="1">
      <c r="A13" s="398">
        <v>8</v>
      </c>
      <c r="B13" s="401"/>
      <c r="C13" s="73"/>
      <c r="D13" s="79"/>
      <c r="E13" s="509"/>
      <c r="F13" s="513" t="str">
        <f t="shared" si="0"/>
        <v/>
      </c>
      <c r="G13" s="515"/>
      <c r="H13" s="515"/>
      <c r="I13" s="515"/>
      <c r="J13" s="515"/>
      <c r="K13" s="515"/>
      <c r="L13" s="520"/>
      <c r="M13" s="79"/>
      <c r="N13" s="90"/>
      <c r="O13" s="93"/>
      <c r="P13" s="93"/>
      <c r="Q13" s="93"/>
      <c r="R13" s="530" t="str">
        <f t="shared" si="1"/>
        <v/>
      </c>
      <c r="S13" s="532" t="str">
        <f t="shared" si="2"/>
        <v/>
      </c>
      <c r="T13" s="536" t="str">
        <f>IF(OR(F13=$F$6,F13=$F$7,F13=$F$8,F13=$F$9,F13=$F$10,F13=$F$11,F13=$F$12),"",SUMIF($F$6:$F$30,F13,$S$6:$S$30))</f>
        <v/>
      </c>
      <c r="U13" s="541"/>
      <c r="V13" s="544">
        <f t="shared" si="3"/>
        <v>0</v>
      </c>
      <c r="W13" s="550">
        <f t="shared" si="4"/>
        <v>0</v>
      </c>
      <c r="Z13" s="552">
        <f t="shared" si="5"/>
        <v>2</v>
      </c>
      <c r="AA13" s="552">
        <f t="shared" si="6"/>
        <v>2</v>
      </c>
      <c r="AB13" s="552" t="str">
        <f t="shared" si="7"/>
        <v/>
      </c>
    </row>
    <row r="14" spans="1:34" ht="45" customHeight="1">
      <c r="A14" s="398">
        <v>9</v>
      </c>
      <c r="B14" s="401"/>
      <c r="C14" s="73"/>
      <c r="D14" s="79"/>
      <c r="E14" s="509"/>
      <c r="F14" s="513" t="str">
        <f t="shared" si="0"/>
        <v/>
      </c>
      <c r="G14" s="515"/>
      <c r="H14" s="515"/>
      <c r="I14" s="515"/>
      <c r="J14" s="515"/>
      <c r="K14" s="515"/>
      <c r="L14" s="519"/>
      <c r="M14" s="79"/>
      <c r="N14" s="90"/>
      <c r="O14" s="93"/>
      <c r="P14" s="93"/>
      <c r="Q14" s="93"/>
      <c r="R14" s="530" t="str">
        <f t="shared" si="1"/>
        <v/>
      </c>
      <c r="S14" s="532" t="str">
        <f t="shared" si="2"/>
        <v/>
      </c>
      <c r="T14" s="536" t="str">
        <f>IF(OR(F14=$F$6,F14=$F$7,F14=$F$8,F14=$F$9,F14=$F$10,F14=$F$11,F14=$F$12,F14=$F$13),"",SUMIF($F$6:$F$30,F14,$S$6:$S$30))</f>
        <v/>
      </c>
      <c r="U14" s="541"/>
      <c r="V14" s="544">
        <f t="shared" si="3"/>
        <v>0</v>
      </c>
      <c r="W14" s="550">
        <f t="shared" si="4"/>
        <v>0</v>
      </c>
      <c r="Z14" s="552">
        <f t="shared" si="5"/>
        <v>2</v>
      </c>
      <c r="AA14" s="552">
        <f t="shared" si="6"/>
        <v>2</v>
      </c>
      <c r="AB14" s="552" t="str">
        <f t="shared" si="7"/>
        <v/>
      </c>
    </row>
    <row r="15" spans="1:34" ht="45" customHeight="1">
      <c r="A15" s="398">
        <v>10</v>
      </c>
      <c r="B15" s="401"/>
      <c r="C15" s="73"/>
      <c r="D15" s="79"/>
      <c r="E15" s="509"/>
      <c r="F15" s="513" t="str">
        <f t="shared" si="0"/>
        <v/>
      </c>
      <c r="G15" s="515"/>
      <c r="H15" s="515"/>
      <c r="I15" s="515"/>
      <c r="J15" s="515"/>
      <c r="K15" s="515"/>
      <c r="L15" s="520"/>
      <c r="M15" s="79"/>
      <c r="N15" s="90"/>
      <c r="O15" s="93"/>
      <c r="P15" s="93"/>
      <c r="Q15" s="93"/>
      <c r="R15" s="530" t="str">
        <f t="shared" si="1"/>
        <v/>
      </c>
      <c r="S15" s="532" t="str">
        <f t="shared" si="2"/>
        <v/>
      </c>
      <c r="T15" s="536" t="str">
        <f>IF(OR(F15=$F$6,F15=$F$7,F15=$F$8,F15=$F$9,F15=$F$10,F15=$F$11,F15=$F$12,F15=$F$13,F15=$F$14),"",SUMIF($F$6:$F$30,F15,$S$6:$S$30))</f>
        <v/>
      </c>
      <c r="U15" s="541"/>
      <c r="V15" s="544">
        <f t="shared" si="3"/>
        <v>0</v>
      </c>
      <c r="W15" s="550">
        <f t="shared" si="4"/>
        <v>0</v>
      </c>
      <c r="Z15" s="552">
        <f t="shared" si="5"/>
        <v>2</v>
      </c>
      <c r="AA15" s="552">
        <f t="shared" si="6"/>
        <v>2</v>
      </c>
      <c r="AB15" s="552" t="str">
        <f t="shared" si="7"/>
        <v/>
      </c>
    </row>
    <row r="16" spans="1:34" ht="45" customHeight="1">
      <c r="A16" s="398">
        <v>11</v>
      </c>
      <c r="B16" s="401"/>
      <c r="C16" s="73"/>
      <c r="D16" s="79"/>
      <c r="E16" s="509"/>
      <c r="F16" s="513" t="str">
        <f t="shared" si="0"/>
        <v/>
      </c>
      <c r="G16" s="515"/>
      <c r="H16" s="515"/>
      <c r="I16" s="515"/>
      <c r="J16" s="515"/>
      <c r="K16" s="515"/>
      <c r="L16" s="519"/>
      <c r="M16" s="79"/>
      <c r="N16" s="90"/>
      <c r="O16" s="93"/>
      <c r="P16" s="93"/>
      <c r="Q16" s="93"/>
      <c r="R16" s="530" t="str">
        <f t="shared" si="1"/>
        <v/>
      </c>
      <c r="S16" s="532" t="str">
        <f t="shared" si="2"/>
        <v/>
      </c>
      <c r="T16" s="536" t="str">
        <f>IF(OR(F16=$F$6,F16=$F$7,F16=$F$8,F16=$F$9,F16=$F$10,F16=$F$11,F16=$F$12,F16=$F$13,F16=$F$14,F16=$F$15),"",SUMIF($F$6:$F$30,F16,$S$6:$S$30))</f>
        <v/>
      </c>
      <c r="U16" s="541"/>
      <c r="V16" s="544">
        <f t="shared" si="3"/>
        <v>0</v>
      </c>
      <c r="W16" s="550">
        <f t="shared" si="4"/>
        <v>0</v>
      </c>
      <c r="Z16" s="552">
        <f t="shared" si="5"/>
        <v>2</v>
      </c>
      <c r="AA16" s="552">
        <f t="shared" si="6"/>
        <v>2</v>
      </c>
      <c r="AB16" s="552" t="str">
        <f t="shared" si="7"/>
        <v/>
      </c>
    </row>
    <row r="17" spans="1:28" ht="45" customHeight="1">
      <c r="A17" s="398">
        <v>12</v>
      </c>
      <c r="B17" s="401"/>
      <c r="C17" s="73"/>
      <c r="D17" s="79"/>
      <c r="E17" s="509"/>
      <c r="F17" s="513" t="str">
        <f t="shared" si="0"/>
        <v/>
      </c>
      <c r="G17" s="515"/>
      <c r="H17" s="515"/>
      <c r="I17" s="515"/>
      <c r="J17" s="515"/>
      <c r="K17" s="515"/>
      <c r="L17" s="520"/>
      <c r="M17" s="79"/>
      <c r="N17" s="90"/>
      <c r="O17" s="93"/>
      <c r="P17" s="93"/>
      <c r="Q17" s="93"/>
      <c r="R17" s="530" t="str">
        <f t="shared" si="1"/>
        <v/>
      </c>
      <c r="S17" s="532" t="str">
        <f t="shared" si="2"/>
        <v/>
      </c>
      <c r="T17" s="536" t="str">
        <f>IF(OR(F17=$F$6,F17=$F$7,F17=$F$8,F17=$F$9,F17=$F$10,F17=$F$11,F17=$F$12,F17=$F$13,F17=$F$14,F17=$F$15,F17=$F$16),"",SUMIF($F$6:$F$30,F17,$S$6:$S$30))</f>
        <v/>
      </c>
      <c r="U17" s="541"/>
      <c r="V17" s="544">
        <f t="shared" si="3"/>
        <v>0</v>
      </c>
      <c r="W17" s="550">
        <f t="shared" si="4"/>
        <v>0</v>
      </c>
      <c r="Z17" s="552">
        <f t="shared" si="5"/>
        <v>2</v>
      </c>
      <c r="AA17" s="552">
        <f t="shared" si="6"/>
        <v>2</v>
      </c>
      <c r="AB17" s="552" t="str">
        <f t="shared" si="7"/>
        <v/>
      </c>
    </row>
    <row r="18" spans="1:28" ht="45" customHeight="1">
      <c r="A18" s="398">
        <v>13</v>
      </c>
      <c r="B18" s="401"/>
      <c r="C18" s="73"/>
      <c r="D18" s="79"/>
      <c r="E18" s="509"/>
      <c r="F18" s="513" t="str">
        <f t="shared" si="0"/>
        <v/>
      </c>
      <c r="G18" s="515"/>
      <c r="H18" s="515"/>
      <c r="I18" s="515"/>
      <c r="J18" s="515"/>
      <c r="K18" s="515"/>
      <c r="L18" s="519"/>
      <c r="M18" s="79"/>
      <c r="N18" s="90"/>
      <c r="O18" s="93"/>
      <c r="P18" s="93"/>
      <c r="Q18" s="93"/>
      <c r="R18" s="530" t="str">
        <f t="shared" si="1"/>
        <v/>
      </c>
      <c r="S18" s="532" t="str">
        <f t="shared" si="2"/>
        <v/>
      </c>
      <c r="T18" s="536" t="str">
        <f>IF(OR(F18=$F$6,F18=$F$7,F18=$F$8,F18=$F$9,F18=$F$10,F18=$F$11,F18=$F$12,F18=$F$13,F18=$F$14,F18=$F$15,F18=$F$16,F18=$F$17),"",SUMIF($F$6:$F$30,F18,$S$6:$S$30))</f>
        <v/>
      </c>
      <c r="U18" s="541"/>
      <c r="V18" s="544">
        <f t="shared" si="3"/>
        <v>0</v>
      </c>
      <c r="W18" s="550">
        <f t="shared" si="4"/>
        <v>0</v>
      </c>
      <c r="Z18" s="552">
        <f t="shared" si="5"/>
        <v>2</v>
      </c>
      <c r="AA18" s="552">
        <f t="shared" si="6"/>
        <v>2</v>
      </c>
      <c r="AB18" s="552" t="str">
        <f t="shared" si="7"/>
        <v/>
      </c>
    </row>
    <row r="19" spans="1:28" ht="45" customHeight="1">
      <c r="A19" s="398">
        <v>14</v>
      </c>
      <c r="B19" s="401"/>
      <c r="C19" s="73"/>
      <c r="D19" s="79"/>
      <c r="E19" s="509"/>
      <c r="F19" s="513" t="str">
        <f t="shared" si="0"/>
        <v/>
      </c>
      <c r="G19" s="515"/>
      <c r="H19" s="515"/>
      <c r="I19" s="515"/>
      <c r="J19" s="515"/>
      <c r="K19" s="515"/>
      <c r="L19" s="519"/>
      <c r="M19" s="79"/>
      <c r="N19" s="90"/>
      <c r="O19" s="93"/>
      <c r="P19" s="93"/>
      <c r="Q19" s="93"/>
      <c r="R19" s="530" t="str">
        <f t="shared" si="1"/>
        <v/>
      </c>
      <c r="S19" s="532" t="str">
        <f t="shared" si="2"/>
        <v/>
      </c>
      <c r="T19" s="536" t="str">
        <f>IF(OR(F19=$F$6,F19=$F$7,F19=$F$8,F19=$F$9,F19=$F$10,F19=$F$11,F19=$F$12,F19=$F$13,F19=$F$14,F19=$F$15,F19=$F$16,F19=$F$17,F19=$F$18),"",SUMIF($F$6:$F$30,F19,$S$6:$S$30))</f>
        <v/>
      </c>
      <c r="U19" s="541"/>
      <c r="V19" s="544">
        <f t="shared" si="3"/>
        <v>0</v>
      </c>
      <c r="W19" s="550">
        <f t="shared" si="4"/>
        <v>0</v>
      </c>
      <c r="Z19" s="552">
        <f t="shared" si="5"/>
        <v>2</v>
      </c>
      <c r="AA19" s="552">
        <f t="shared" si="6"/>
        <v>2</v>
      </c>
      <c r="AB19" s="552" t="str">
        <f t="shared" si="7"/>
        <v/>
      </c>
    </row>
    <row r="20" spans="1:28" ht="45" customHeight="1">
      <c r="A20" s="398">
        <v>15</v>
      </c>
      <c r="B20" s="401"/>
      <c r="C20" s="73"/>
      <c r="D20" s="79"/>
      <c r="E20" s="509"/>
      <c r="F20" s="513" t="str">
        <f t="shared" si="0"/>
        <v/>
      </c>
      <c r="G20" s="515"/>
      <c r="H20" s="515"/>
      <c r="I20" s="515"/>
      <c r="J20" s="515"/>
      <c r="K20" s="515"/>
      <c r="L20" s="519"/>
      <c r="M20" s="79"/>
      <c r="N20" s="90"/>
      <c r="O20" s="93"/>
      <c r="P20" s="93"/>
      <c r="Q20" s="93"/>
      <c r="R20" s="530" t="str">
        <f t="shared" si="1"/>
        <v/>
      </c>
      <c r="S20" s="532" t="str">
        <f t="shared" si="2"/>
        <v/>
      </c>
      <c r="T20" s="536" t="str">
        <f>IF(OR(F20=$F$6,F20=$F$7,F20=$F$8,F20=$F$9,F20=$F$10,F20=$F$11,F20=$F$12,F20=$F$13,F20=$F$14,F20=$F$15,F20=$F$16,F20=$F$17,F20=$F$18,F20=$F$19),"",SUMIF($F$6:$F$30,F20,$S$6:$S$30))</f>
        <v/>
      </c>
      <c r="U20" s="541"/>
      <c r="V20" s="544">
        <f t="shared" si="3"/>
        <v>0</v>
      </c>
      <c r="W20" s="550">
        <f t="shared" si="4"/>
        <v>0</v>
      </c>
      <c r="Z20" s="552">
        <f t="shared" si="5"/>
        <v>2</v>
      </c>
      <c r="AA20" s="552">
        <f t="shared" si="6"/>
        <v>2</v>
      </c>
      <c r="AB20" s="552" t="str">
        <f t="shared" si="7"/>
        <v/>
      </c>
    </row>
    <row r="21" spans="1:28" ht="45" customHeight="1">
      <c r="A21" s="398">
        <v>16</v>
      </c>
      <c r="B21" s="401"/>
      <c r="C21" s="73"/>
      <c r="D21" s="79"/>
      <c r="E21" s="509"/>
      <c r="F21" s="513" t="str">
        <f t="shared" si="0"/>
        <v/>
      </c>
      <c r="G21" s="515"/>
      <c r="H21" s="515"/>
      <c r="I21" s="515"/>
      <c r="J21" s="515"/>
      <c r="K21" s="515"/>
      <c r="L21" s="519"/>
      <c r="M21" s="79"/>
      <c r="N21" s="90"/>
      <c r="O21" s="93"/>
      <c r="P21" s="93"/>
      <c r="Q21" s="93"/>
      <c r="R21" s="530" t="str">
        <f t="shared" si="1"/>
        <v/>
      </c>
      <c r="S21" s="532" t="str">
        <f t="shared" si="2"/>
        <v/>
      </c>
      <c r="T21" s="536" t="str">
        <f>IF(OR(F21=$F$6,F21=$F$7,F21=$F$8,F21=$F$9,F21=$F$10,F21=$F$11,F21=$F$12,F21=$F$13,F21=$F$14,F21=$F$15,F21=$F$16,F21=$F$17,F21=$F$18,F21=$F$19,F21=$F$20),"",SUMIF($F$6:$F$30,F21,$S$6:$S$30))</f>
        <v/>
      </c>
      <c r="U21" s="541"/>
      <c r="V21" s="544">
        <f t="shared" si="3"/>
        <v>0</v>
      </c>
      <c r="W21" s="550">
        <f t="shared" si="4"/>
        <v>0</v>
      </c>
      <c r="Z21" s="552">
        <f t="shared" si="5"/>
        <v>2</v>
      </c>
      <c r="AA21" s="552">
        <f t="shared" si="6"/>
        <v>2</v>
      </c>
      <c r="AB21" s="552" t="str">
        <f t="shared" si="7"/>
        <v/>
      </c>
    </row>
    <row r="22" spans="1:28" ht="45" customHeight="1">
      <c r="A22" s="398">
        <v>17</v>
      </c>
      <c r="B22" s="401"/>
      <c r="C22" s="73"/>
      <c r="D22" s="79"/>
      <c r="E22" s="509"/>
      <c r="F22" s="513" t="str">
        <f t="shared" si="0"/>
        <v/>
      </c>
      <c r="G22" s="515"/>
      <c r="H22" s="515"/>
      <c r="I22" s="515"/>
      <c r="J22" s="515"/>
      <c r="K22" s="515"/>
      <c r="L22" s="519"/>
      <c r="M22" s="79"/>
      <c r="N22" s="90"/>
      <c r="O22" s="93"/>
      <c r="P22" s="93"/>
      <c r="Q22" s="93"/>
      <c r="R22" s="530" t="str">
        <f t="shared" si="1"/>
        <v/>
      </c>
      <c r="S22" s="532" t="str">
        <f t="shared" si="2"/>
        <v/>
      </c>
      <c r="T22" s="536" t="str">
        <f>IF(OR(F22=$F$6,F22=$F$7,F22=$F$8,F22=$F$9,F22=$F$10,F22=$F$11,F22=$F$12,F22=$F$13,F22=$F$14,F22=$F$15,F22=$F$16,F22=$F$17,F22=$F$18,F22=$F$19,F22=$F$20,F22=$F$21),"",SUMIF($F$6:$F$30,F22,$S$6:$S$30))</f>
        <v/>
      </c>
      <c r="U22" s="541"/>
      <c r="V22" s="544">
        <f t="shared" si="3"/>
        <v>0</v>
      </c>
      <c r="W22" s="550">
        <f t="shared" si="4"/>
        <v>0</v>
      </c>
      <c r="Z22" s="552">
        <f t="shared" si="5"/>
        <v>2</v>
      </c>
      <c r="AA22" s="552">
        <f t="shared" si="6"/>
        <v>2</v>
      </c>
      <c r="AB22" s="552" t="str">
        <f t="shared" si="7"/>
        <v/>
      </c>
    </row>
    <row r="23" spans="1:28" ht="45" customHeight="1">
      <c r="A23" s="398">
        <v>18</v>
      </c>
      <c r="B23" s="401"/>
      <c r="C23" s="73"/>
      <c r="D23" s="79"/>
      <c r="E23" s="509"/>
      <c r="F23" s="513" t="str">
        <f t="shared" si="0"/>
        <v/>
      </c>
      <c r="G23" s="515"/>
      <c r="H23" s="515"/>
      <c r="I23" s="515"/>
      <c r="J23" s="515"/>
      <c r="K23" s="515"/>
      <c r="L23" s="519"/>
      <c r="M23" s="79"/>
      <c r="N23" s="90"/>
      <c r="O23" s="93"/>
      <c r="P23" s="93"/>
      <c r="Q23" s="93"/>
      <c r="R23" s="530" t="str">
        <f t="shared" si="1"/>
        <v/>
      </c>
      <c r="S23" s="532" t="str">
        <f t="shared" si="2"/>
        <v/>
      </c>
      <c r="T23" s="536" t="str">
        <f>IF(OR(F23=$F$6,F23=$F$7,F23=$F$8,F23=$F$9,F23=$F$10,F23=$F$11,F23=$F$12,F23=$F$13,F23=$F$14,F23=$F$15,F23=$F$16,F23=$F$17,F23=$F$18,F23=$F$19,F23=$F$20,F23=$F$21,F23=$F$22),"",SUMIF($F$6:$F$30,F23,$S$6:$S$30))</f>
        <v/>
      </c>
      <c r="U23" s="541"/>
      <c r="V23" s="544">
        <f t="shared" si="3"/>
        <v>0</v>
      </c>
      <c r="W23" s="550">
        <f t="shared" si="4"/>
        <v>0</v>
      </c>
      <c r="Z23" s="552">
        <f t="shared" si="5"/>
        <v>2</v>
      </c>
      <c r="AA23" s="552">
        <f t="shared" si="6"/>
        <v>2</v>
      </c>
      <c r="AB23" s="552" t="str">
        <f t="shared" si="7"/>
        <v/>
      </c>
    </row>
    <row r="24" spans="1:28" ht="45" customHeight="1">
      <c r="A24" s="398">
        <v>19</v>
      </c>
      <c r="B24" s="401"/>
      <c r="C24" s="73"/>
      <c r="D24" s="79"/>
      <c r="E24" s="509"/>
      <c r="F24" s="513" t="str">
        <f t="shared" si="0"/>
        <v/>
      </c>
      <c r="G24" s="515"/>
      <c r="H24" s="515"/>
      <c r="I24" s="515"/>
      <c r="J24" s="515"/>
      <c r="K24" s="515"/>
      <c r="L24" s="519"/>
      <c r="M24" s="79"/>
      <c r="N24" s="90"/>
      <c r="O24" s="93"/>
      <c r="P24" s="93"/>
      <c r="Q24" s="93"/>
      <c r="R24" s="530" t="str">
        <f t="shared" si="1"/>
        <v/>
      </c>
      <c r="S24" s="532" t="str">
        <f t="shared" si="2"/>
        <v/>
      </c>
      <c r="T24" s="536" t="str">
        <f>IF(OR(F24=$F$6,F24=$F$7,F24=$F$8,F24=$F$9,F24=$F$10,F24=$F$11,F24=$F$12,F24=$F$13,F24=$F$14,F24=$F$15,F24=$F$16,F24=$F$17,F24=$F$18,F24=$F$19,F24=$F$20,F24=$F$21,F24=$F$22,F24=$F$23),"",SUMIF($F$6:$F$30,F24,$S$6:$S$30))</f>
        <v/>
      </c>
      <c r="U24" s="541"/>
      <c r="V24" s="544">
        <f t="shared" si="3"/>
        <v>0</v>
      </c>
      <c r="W24" s="550">
        <f t="shared" si="4"/>
        <v>0</v>
      </c>
      <c r="Z24" s="552">
        <f t="shared" si="5"/>
        <v>2</v>
      </c>
      <c r="AA24" s="552">
        <f t="shared" si="6"/>
        <v>2</v>
      </c>
      <c r="AB24" s="552" t="str">
        <f t="shared" si="7"/>
        <v/>
      </c>
    </row>
    <row r="25" spans="1:28" ht="45" customHeight="1">
      <c r="A25" s="398">
        <v>20</v>
      </c>
      <c r="B25" s="401"/>
      <c r="C25" s="73"/>
      <c r="D25" s="79"/>
      <c r="E25" s="509"/>
      <c r="F25" s="513" t="str">
        <f t="shared" si="0"/>
        <v/>
      </c>
      <c r="G25" s="515"/>
      <c r="H25" s="515"/>
      <c r="I25" s="515"/>
      <c r="J25" s="515"/>
      <c r="K25" s="515"/>
      <c r="L25" s="519"/>
      <c r="M25" s="79"/>
      <c r="N25" s="90"/>
      <c r="O25" s="93"/>
      <c r="P25" s="93"/>
      <c r="Q25" s="93"/>
      <c r="R25" s="530" t="str">
        <f t="shared" si="1"/>
        <v/>
      </c>
      <c r="S25" s="532" t="str">
        <f t="shared" si="2"/>
        <v/>
      </c>
      <c r="T25" s="536" t="str">
        <f>IF(OR(F25=$F$6,F25=$F$7,F25=$F$8,F25=$F$9,F25=$F$10,F25=$F$11,F25=$F$12,F25=$F$13,F25=$F$14,F25=$F$15,F25=$F$16,F25=$F$17,F25=$F$18,F25=$F$19,F25=$F$20,F25=$F$21,F25=$F$22,F25=$F$23,F25=$F$24),"",SUMIF($F$6:$F$30,F25,$S$6:$S$30))</f>
        <v/>
      </c>
      <c r="U25" s="541"/>
      <c r="V25" s="544">
        <f t="shared" si="3"/>
        <v>0</v>
      </c>
      <c r="W25" s="550">
        <f t="shared" si="4"/>
        <v>0</v>
      </c>
      <c r="Z25" s="552">
        <f t="shared" si="5"/>
        <v>2</v>
      </c>
      <c r="AA25" s="552">
        <f t="shared" si="6"/>
        <v>2</v>
      </c>
      <c r="AB25" s="552" t="str">
        <f t="shared" si="7"/>
        <v/>
      </c>
    </row>
    <row r="26" spans="1:28" ht="45" customHeight="1">
      <c r="A26" s="398">
        <v>21</v>
      </c>
      <c r="B26" s="401"/>
      <c r="C26" s="73"/>
      <c r="D26" s="79"/>
      <c r="E26" s="509"/>
      <c r="F26" s="513" t="str">
        <f t="shared" si="0"/>
        <v/>
      </c>
      <c r="G26" s="515"/>
      <c r="H26" s="515"/>
      <c r="I26" s="515"/>
      <c r="J26" s="515"/>
      <c r="K26" s="515"/>
      <c r="L26" s="519"/>
      <c r="M26" s="79"/>
      <c r="N26" s="90"/>
      <c r="O26" s="93"/>
      <c r="P26" s="93"/>
      <c r="Q26" s="93"/>
      <c r="R26" s="530" t="str">
        <f t="shared" si="1"/>
        <v/>
      </c>
      <c r="S26" s="532" t="str">
        <f t="shared" si="2"/>
        <v/>
      </c>
      <c r="T26" s="536" t="str">
        <f>IF(OR(F26=$F$6,F26=$F$7,F26=$F$8,F26=$F$9,F26=$F$10,F26=$F$11,F26=$F$12,F26=$F$13,F26=$F$14,F26=$F$15,F26=$F$16,F26=$F$17,F26=$F$18,F26=$F$19,F26=$F$20,F26=$F$21,F26=$F$22,F26=$F$23,F26=$F$24,F26=$F$25),"",SUMIF($F$6:$F$30,F26,$S$6:$S$30))</f>
        <v/>
      </c>
      <c r="U26" s="541"/>
      <c r="V26" s="544">
        <f t="shared" si="3"/>
        <v>0</v>
      </c>
      <c r="W26" s="550">
        <f t="shared" si="4"/>
        <v>0</v>
      </c>
      <c r="Z26" s="552">
        <f t="shared" si="5"/>
        <v>2</v>
      </c>
      <c r="AA26" s="552">
        <f t="shared" si="6"/>
        <v>2</v>
      </c>
      <c r="AB26" s="552" t="str">
        <f t="shared" si="7"/>
        <v/>
      </c>
    </row>
    <row r="27" spans="1:28" ht="45" customHeight="1">
      <c r="A27" s="398">
        <v>22</v>
      </c>
      <c r="B27" s="401"/>
      <c r="C27" s="73"/>
      <c r="D27" s="79"/>
      <c r="E27" s="509"/>
      <c r="F27" s="513" t="str">
        <f t="shared" si="0"/>
        <v/>
      </c>
      <c r="G27" s="515"/>
      <c r="H27" s="515"/>
      <c r="I27" s="515"/>
      <c r="J27" s="515"/>
      <c r="K27" s="515"/>
      <c r="L27" s="519"/>
      <c r="M27" s="79"/>
      <c r="N27" s="90"/>
      <c r="O27" s="93"/>
      <c r="P27" s="93"/>
      <c r="Q27" s="93"/>
      <c r="R27" s="530" t="str">
        <f t="shared" si="1"/>
        <v/>
      </c>
      <c r="S27" s="532" t="str">
        <f t="shared" si="2"/>
        <v/>
      </c>
      <c r="T27" s="536" t="str">
        <f>IF(OR(F27=$F$6,F27=$F$7,F27=$F$8,F27=$F$9,F27=$F$10,F27=$F$11,F27=$F$12,F27=$F$13,F27=$F$14,F27=$F$15,F27=$F$16,F27=$F$17,F27=$F$18,F27=$F$19,F27=$F$20,F27=$F$21,F27=$F$22,F27=$F$23,F27=$F$24,F27=$F$25,F27=$F$26),"",SUMIF($F$6:$F$30,F27,$S$6:$S$30))</f>
        <v/>
      </c>
      <c r="U27" s="541"/>
      <c r="V27" s="544">
        <f t="shared" si="3"/>
        <v>0</v>
      </c>
      <c r="W27" s="550">
        <f t="shared" si="4"/>
        <v>0</v>
      </c>
      <c r="Z27" s="552">
        <f t="shared" si="5"/>
        <v>2</v>
      </c>
      <c r="AA27" s="552">
        <f t="shared" si="6"/>
        <v>2</v>
      </c>
      <c r="AB27" s="552" t="str">
        <f t="shared" si="7"/>
        <v/>
      </c>
    </row>
    <row r="28" spans="1:28" ht="45" customHeight="1">
      <c r="A28" s="398">
        <v>23</v>
      </c>
      <c r="B28" s="401"/>
      <c r="C28" s="73"/>
      <c r="D28" s="79"/>
      <c r="E28" s="509"/>
      <c r="F28" s="513" t="str">
        <f t="shared" si="0"/>
        <v/>
      </c>
      <c r="G28" s="515"/>
      <c r="H28" s="515"/>
      <c r="I28" s="515"/>
      <c r="J28" s="515"/>
      <c r="K28" s="515"/>
      <c r="L28" s="519"/>
      <c r="M28" s="79"/>
      <c r="N28" s="90"/>
      <c r="O28" s="93"/>
      <c r="P28" s="93"/>
      <c r="Q28" s="93"/>
      <c r="R28" s="530" t="str">
        <f t="shared" si="1"/>
        <v/>
      </c>
      <c r="S28" s="532" t="str">
        <f t="shared" si="2"/>
        <v/>
      </c>
      <c r="T28" s="536" t="str">
        <f>IF(OR(F28=$F$6,F28=$F$7,F28=$F$8,F28=$F$9,F28=$F$10,F28=$F$11,F28=$F$12,F28=$F$13,F28=$F$14,F28=$F$15,F28=$F$16,F28=$F$17,F28=$F$18,F28=$F$19,F28=$F$20,F28=$F$21,F28=$F$22,F28=$F$23,F28=$F$24,F28=$F$25,F28=$F$26,F28=$F$27),"",SUMIF($F$6:$F$30,F28,$S$6:$S$30))</f>
        <v/>
      </c>
      <c r="U28" s="541"/>
      <c r="V28" s="544">
        <f t="shared" si="3"/>
        <v>0</v>
      </c>
      <c r="W28" s="550">
        <f t="shared" si="4"/>
        <v>0</v>
      </c>
      <c r="Z28" s="552">
        <f t="shared" si="5"/>
        <v>2</v>
      </c>
      <c r="AA28" s="552">
        <f t="shared" si="6"/>
        <v>2</v>
      </c>
      <c r="AB28" s="552" t="str">
        <f t="shared" si="7"/>
        <v/>
      </c>
    </row>
    <row r="29" spans="1:28" ht="45" customHeight="1">
      <c r="A29" s="398">
        <v>24</v>
      </c>
      <c r="B29" s="401"/>
      <c r="C29" s="73"/>
      <c r="D29" s="79"/>
      <c r="E29" s="509"/>
      <c r="F29" s="513" t="str">
        <f t="shared" si="0"/>
        <v/>
      </c>
      <c r="G29" s="515"/>
      <c r="H29" s="515"/>
      <c r="I29" s="515"/>
      <c r="J29" s="515"/>
      <c r="K29" s="515"/>
      <c r="L29" s="519"/>
      <c r="M29" s="79"/>
      <c r="N29" s="90"/>
      <c r="O29" s="93"/>
      <c r="P29" s="93"/>
      <c r="Q29" s="93"/>
      <c r="R29" s="530" t="str">
        <f t="shared" si="1"/>
        <v/>
      </c>
      <c r="S29" s="532" t="str">
        <f t="shared" si="2"/>
        <v/>
      </c>
      <c r="T29" s="536" t="str">
        <f>IF(OR(F29=$F$6,F29=$F$7,F29=$F$8,F29=$F$9,F29=$F$10,F29=$F$11,F29=$F$12,F29=$F$13,F29=$F$14,F29=$F$15,F29=$F$16,F29=$F$17,F29=$F$18,F29=$F$19,F29=$F$20,F29=$F$21,F29=$F$22,F29=$F$23,F29=$F$24,F29=$F$25,F29=$F$26,F29=$F$27,F29=$F$28),"",SUMIF($F$6:$F$30,F29,$S$6:$S$30))</f>
        <v/>
      </c>
      <c r="U29" s="541"/>
      <c r="V29" s="544">
        <f t="shared" si="3"/>
        <v>0</v>
      </c>
      <c r="W29" s="550">
        <f t="shared" si="4"/>
        <v>0</v>
      </c>
      <c r="Z29" s="552">
        <f t="shared" si="5"/>
        <v>2</v>
      </c>
      <c r="AA29" s="552">
        <f t="shared" si="6"/>
        <v>2</v>
      </c>
      <c r="AB29" s="552" t="str">
        <f t="shared" si="7"/>
        <v/>
      </c>
    </row>
    <row r="30" spans="1:28" ht="45" customHeight="1">
      <c r="A30" s="398">
        <v>25</v>
      </c>
      <c r="B30" s="401"/>
      <c r="C30" s="73"/>
      <c r="D30" s="79"/>
      <c r="E30" s="509"/>
      <c r="F30" s="513" t="str">
        <f t="shared" si="0"/>
        <v/>
      </c>
      <c r="G30" s="515"/>
      <c r="H30" s="515"/>
      <c r="I30" s="515"/>
      <c r="J30" s="515"/>
      <c r="K30" s="515"/>
      <c r="L30" s="520"/>
      <c r="M30" s="79"/>
      <c r="N30" s="90"/>
      <c r="O30" s="93"/>
      <c r="P30" s="93"/>
      <c r="Q30" s="93"/>
      <c r="R30" s="530" t="str">
        <f t="shared" si="1"/>
        <v/>
      </c>
      <c r="S30" s="532" t="str">
        <f t="shared" si="2"/>
        <v/>
      </c>
      <c r="T30" s="536" t="str">
        <f>IF(OR(F30=$F$6,F30=$F$7,F30=$F$8,F30=$F$9,F30=$F$10,F30=$F$11,F30=$F$12,F30=$F$13,F30=$F$14,F30=$F$15,F30=$F$16,F30=$F$17,F30=$F$18,F30=$F$19,F30=$F$20,F30=$F$21,F30=$F$22,F30=$F$23,F30=$F$24,F30=$F$25,F30=$F$26,F30=$F$27,F30=$F$28,F30=$F$29),"",SUMIF($F$6:$F$30,F30,$S$6:$S$30))</f>
        <v/>
      </c>
      <c r="U30" s="541"/>
      <c r="V30" s="544">
        <f t="shared" si="3"/>
        <v>0</v>
      </c>
      <c r="W30" s="550">
        <f t="shared" si="4"/>
        <v>0</v>
      </c>
      <c r="Z30" s="552">
        <f t="shared" si="5"/>
        <v>2</v>
      </c>
      <c r="AA30" s="552">
        <f t="shared" si="6"/>
        <v>2</v>
      </c>
      <c r="AB30" s="552" t="str">
        <f t="shared" si="7"/>
        <v/>
      </c>
    </row>
    <row r="31" spans="1:28" ht="45" customHeight="1">
      <c r="A31" s="498" t="s">
        <v>98</v>
      </c>
      <c r="B31" s="503"/>
      <c r="C31" s="506"/>
      <c r="D31" s="506"/>
      <c r="E31" s="510"/>
      <c r="F31" s="514"/>
      <c r="G31" s="516"/>
      <c r="H31" s="516"/>
      <c r="I31" s="516"/>
      <c r="J31" s="516"/>
      <c r="K31" s="516"/>
      <c r="L31" s="553"/>
      <c r="M31" s="506"/>
      <c r="N31" s="527"/>
      <c r="O31" s="528"/>
      <c r="P31" s="528"/>
      <c r="Q31" s="528"/>
      <c r="R31" s="531"/>
      <c r="S31" s="533">
        <f>SUM(S6:S30)</f>
        <v>0</v>
      </c>
      <c r="T31" s="537">
        <f>SUM(T6:T30)</f>
        <v>0</v>
      </c>
      <c r="U31" s="416">
        <f>SUM(U6:U30)</f>
        <v>0</v>
      </c>
      <c r="V31" s="545">
        <f>SUM(V6:V30)</f>
        <v>0</v>
      </c>
      <c r="W31" s="551">
        <f>SUM(W6:W30)</f>
        <v>0</v>
      </c>
    </row>
    <row r="32" spans="1:28" ht="45" customHeight="1">
      <c r="A32" s="62"/>
      <c r="B32" s="62"/>
      <c r="C32" s="75"/>
      <c r="D32" s="75"/>
      <c r="E32" s="75"/>
      <c r="F32" s="75"/>
      <c r="G32" s="75"/>
      <c r="H32" s="75"/>
      <c r="I32" s="75"/>
      <c r="J32" s="75"/>
      <c r="K32" s="75"/>
      <c r="L32" s="62"/>
      <c r="M32" s="75"/>
      <c r="N32" s="92"/>
      <c r="O32" s="92"/>
      <c r="P32" s="92"/>
      <c r="Q32" s="92"/>
      <c r="R32" s="92"/>
      <c r="S32" s="92"/>
      <c r="T32" s="92"/>
      <c r="U32" s="92"/>
    </row>
    <row r="33" spans="1:23" ht="45" customHeight="1">
      <c r="A33" s="62"/>
      <c r="B33" s="62"/>
      <c r="C33" s="75"/>
      <c r="D33" s="75"/>
      <c r="E33" s="75"/>
      <c r="F33" s="75"/>
      <c r="G33" s="75"/>
      <c r="H33" s="75"/>
      <c r="I33" s="75"/>
      <c r="J33" s="75"/>
      <c r="K33" s="75"/>
      <c r="L33" s="62"/>
      <c r="M33" s="75"/>
      <c r="N33" s="92"/>
      <c r="O33" s="92"/>
      <c r="P33" s="92"/>
      <c r="Q33" s="92"/>
      <c r="R33" s="92"/>
      <c r="S33" s="92"/>
      <c r="U33" s="108"/>
      <c r="V33" s="554" t="s">
        <v>158</v>
      </c>
      <c r="W33" s="555">
        <f>W31*3/4</f>
        <v>0</v>
      </c>
    </row>
    <row r="34" spans="1:23" ht="58.5" customHeight="1">
      <c r="A34" s="62"/>
      <c r="B34" s="62"/>
      <c r="C34" s="75"/>
      <c r="D34" s="75"/>
      <c r="E34" s="75"/>
      <c r="F34" s="75"/>
      <c r="G34" s="75"/>
      <c r="H34" s="75"/>
      <c r="I34" s="75"/>
      <c r="J34" s="75"/>
      <c r="K34" s="75"/>
      <c r="L34" s="62"/>
      <c r="M34" s="75"/>
      <c r="N34" s="92"/>
      <c r="O34" s="92"/>
      <c r="P34" s="92"/>
      <c r="Q34" s="92"/>
      <c r="R34" s="92"/>
      <c r="S34" s="92"/>
      <c r="U34" s="108"/>
    </row>
    <row r="35" spans="1:23" ht="45" customHeight="1">
      <c r="A35" s="62"/>
      <c r="B35" s="62"/>
      <c r="C35" s="75"/>
      <c r="D35" s="75"/>
      <c r="E35" s="75"/>
      <c r="F35" s="75"/>
      <c r="G35" s="75"/>
      <c r="H35" s="75"/>
      <c r="I35" s="75"/>
      <c r="J35" s="75"/>
      <c r="K35" s="75"/>
      <c r="L35" s="62"/>
      <c r="M35" s="75"/>
      <c r="N35" s="92"/>
      <c r="O35" s="92"/>
      <c r="P35" s="92"/>
      <c r="Q35" s="92"/>
      <c r="R35" s="92"/>
      <c r="S35" s="92"/>
      <c r="U35" s="108"/>
    </row>
    <row r="36" spans="1:23" ht="45" customHeight="1">
      <c r="A36" s="62"/>
      <c r="B36" s="62"/>
      <c r="C36" s="75"/>
      <c r="D36" s="75"/>
      <c r="E36" s="75"/>
      <c r="F36" s="75"/>
      <c r="G36" s="75"/>
      <c r="H36" s="75"/>
      <c r="I36" s="75"/>
      <c r="J36" s="75"/>
      <c r="K36" s="75"/>
      <c r="L36" s="62"/>
      <c r="M36" s="75"/>
      <c r="N36" s="92"/>
      <c r="O36" s="92"/>
      <c r="P36" s="92"/>
      <c r="Q36" s="92"/>
      <c r="R36" s="92"/>
      <c r="S36" s="92"/>
      <c r="U36" s="108"/>
    </row>
    <row r="37" spans="1:23" ht="23.1" customHeight="1">
      <c r="A37" s="63" t="s">
        <v>100</v>
      </c>
      <c r="B37" s="68" t="s">
        <v>87</v>
      </c>
      <c r="C37" s="75"/>
      <c r="D37" s="75"/>
      <c r="E37" s="75"/>
      <c r="F37" s="75"/>
      <c r="G37" s="75"/>
      <c r="H37" s="75"/>
      <c r="I37" s="75"/>
      <c r="J37" s="75"/>
      <c r="K37" s="75"/>
      <c r="L37" s="62"/>
      <c r="M37" s="75"/>
      <c r="N37" s="92"/>
      <c r="O37" s="92"/>
      <c r="P37" s="92"/>
      <c r="Q37" s="92"/>
      <c r="R37" s="92"/>
      <c r="S37" s="92"/>
      <c r="U37" s="108"/>
    </row>
    <row r="38" spans="1:23" ht="23.1" customHeight="1">
      <c r="A38" s="64" t="s">
        <v>21</v>
      </c>
      <c r="B38" s="69" t="s">
        <v>145</v>
      </c>
      <c r="C38" s="76"/>
      <c r="D38" s="76"/>
      <c r="E38" s="76"/>
      <c r="F38" s="76"/>
      <c r="G38" s="76"/>
      <c r="H38" s="76"/>
      <c r="I38" s="76"/>
      <c r="J38" s="76"/>
      <c r="K38" s="76"/>
      <c r="L38" s="77"/>
      <c r="M38" s="77"/>
      <c r="N38" s="77"/>
      <c r="O38" s="77"/>
    </row>
    <row r="39" spans="1:23" ht="23.1" customHeight="1">
      <c r="A39" s="64"/>
      <c r="B39" s="69" t="s">
        <v>318</v>
      </c>
      <c r="C39" s="76"/>
      <c r="D39" s="76"/>
      <c r="E39" s="76"/>
      <c r="F39" s="76"/>
      <c r="G39" s="76"/>
      <c r="H39" s="76"/>
      <c r="I39" s="76"/>
      <c r="J39" s="76"/>
      <c r="K39" s="76"/>
      <c r="L39" s="77"/>
      <c r="M39" s="77"/>
      <c r="N39" s="77"/>
      <c r="O39" s="77"/>
      <c r="V39" s="56"/>
      <c r="W39" s="56"/>
    </row>
    <row r="40" spans="1:23" ht="23.1" customHeight="1">
      <c r="A40" s="64" t="s">
        <v>103</v>
      </c>
      <c r="B40" s="69" t="s">
        <v>104</v>
      </c>
      <c r="C40" s="76"/>
      <c r="D40" s="76"/>
      <c r="E40" s="76"/>
      <c r="F40" s="76"/>
      <c r="G40" s="76"/>
      <c r="H40" s="76"/>
      <c r="I40" s="76"/>
      <c r="J40" s="76"/>
      <c r="K40" s="76"/>
      <c r="L40" s="77"/>
      <c r="M40" s="77"/>
      <c r="N40" s="77"/>
      <c r="O40" s="77"/>
      <c r="V40" s="56"/>
      <c r="W40" s="56"/>
    </row>
    <row r="41" spans="1:23" ht="23.1" customHeight="1">
      <c r="A41" s="64" t="s">
        <v>105</v>
      </c>
      <c r="B41" s="69" t="s">
        <v>91</v>
      </c>
      <c r="C41" s="76"/>
      <c r="D41" s="76"/>
      <c r="E41" s="76"/>
      <c r="F41" s="76"/>
      <c r="G41" s="76"/>
      <c r="H41" s="76"/>
      <c r="I41" s="76"/>
      <c r="J41" s="76"/>
      <c r="K41" s="76"/>
      <c r="L41" s="77"/>
      <c r="M41" s="77"/>
      <c r="N41" s="77"/>
      <c r="O41" s="77"/>
      <c r="V41" s="56"/>
      <c r="W41" s="56"/>
    </row>
    <row r="42" spans="1:23" s="56" customFormat="1" ht="23.1" customHeight="1">
      <c r="A42" s="64" t="s">
        <v>132</v>
      </c>
      <c r="B42" s="69" t="s">
        <v>319</v>
      </c>
      <c r="C42" s="77"/>
      <c r="D42" s="77"/>
      <c r="E42" s="77"/>
      <c r="F42" s="77"/>
      <c r="G42" s="77"/>
      <c r="H42" s="77"/>
      <c r="I42" s="77"/>
      <c r="J42" s="77"/>
      <c r="K42" s="77"/>
      <c r="L42" s="77"/>
      <c r="M42" s="77"/>
      <c r="N42" s="77"/>
      <c r="O42" s="77"/>
      <c r="P42" s="56"/>
      <c r="Q42" s="56"/>
      <c r="R42" s="56"/>
      <c r="S42" s="56"/>
      <c r="T42" s="56"/>
      <c r="U42" s="56"/>
      <c r="V42" s="118"/>
      <c r="W42" s="118"/>
    </row>
    <row r="43" spans="1:23" s="56" customFormat="1" ht="23.1" customHeight="1">
      <c r="A43" s="64" t="s">
        <v>263</v>
      </c>
      <c r="B43" s="69" t="s">
        <v>320</v>
      </c>
      <c r="C43" s="77"/>
      <c r="D43" s="77"/>
      <c r="E43" s="77"/>
      <c r="F43" s="77"/>
      <c r="G43" s="77"/>
      <c r="H43" s="77"/>
      <c r="I43" s="77"/>
      <c r="J43" s="77"/>
      <c r="K43" s="77"/>
      <c r="L43" s="77"/>
      <c r="M43" s="77"/>
      <c r="N43" s="77"/>
      <c r="O43" s="77"/>
      <c r="P43" s="56"/>
      <c r="Q43" s="56"/>
      <c r="R43" s="56"/>
      <c r="S43" s="56"/>
      <c r="T43" s="56"/>
      <c r="U43" s="56"/>
      <c r="V43" s="118"/>
      <c r="W43" s="118"/>
    </row>
    <row r="44" spans="1:23" s="56" customFormat="1" ht="23.1" customHeight="1">
      <c r="A44" s="64" t="s">
        <v>321</v>
      </c>
      <c r="B44" s="69" t="s">
        <v>324</v>
      </c>
      <c r="C44" s="77"/>
      <c r="D44" s="77"/>
      <c r="E44" s="77"/>
      <c r="F44" s="77"/>
      <c r="G44" s="77"/>
      <c r="H44" s="77"/>
      <c r="I44" s="77"/>
      <c r="J44" s="77"/>
      <c r="K44" s="77"/>
      <c r="L44" s="77"/>
      <c r="M44" s="77"/>
      <c r="N44" s="77"/>
      <c r="O44" s="77"/>
      <c r="P44" s="56"/>
      <c r="Q44" s="56"/>
      <c r="R44" s="56"/>
      <c r="S44" s="56"/>
      <c r="T44" s="56"/>
      <c r="U44" s="56"/>
      <c r="V44" s="56"/>
      <c r="W44" s="56"/>
    </row>
    <row r="45" spans="1:23" ht="22.5" customHeight="1">
      <c r="A45" s="64" t="s">
        <v>127</v>
      </c>
      <c r="B45" s="57" t="s">
        <v>106</v>
      </c>
      <c r="V45" s="56"/>
      <c r="W45" s="56"/>
    </row>
    <row r="46" spans="1:23" ht="17.25" customHeight="1">
      <c r="B46" s="70"/>
      <c r="S46" s="102"/>
      <c r="V46" s="56"/>
      <c r="W46" s="56"/>
    </row>
    <row r="47" spans="1:23" s="56" customFormat="1" ht="24.75" customHeight="1">
      <c r="A47" s="56"/>
      <c r="B47" s="56"/>
      <c r="C47" s="56"/>
      <c r="D47" s="56"/>
      <c r="E47" s="56"/>
      <c r="F47" s="56"/>
      <c r="G47" s="56"/>
      <c r="H47" s="56"/>
      <c r="I47" s="56"/>
      <c r="J47" s="56"/>
      <c r="K47" s="56"/>
      <c r="L47" s="56"/>
      <c r="M47" s="56"/>
      <c r="N47" s="56"/>
      <c r="O47" s="56"/>
      <c r="P47" s="56"/>
      <c r="Q47" s="56"/>
      <c r="R47" s="56"/>
      <c r="S47" s="56"/>
      <c r="T47" s="56"/>
      <c r="U47" s="56"/>
      <c r="V47" s="56"/>
      <c r="W47" s="56"/>
    </row>
    <row r="48" spans="1:23" s="56" customFormat="1" ht="45.75" customHeight="1">
      <c r="A48" s="499" t="s">
        <v>260</v>
      </c>
      <c r="B48" s="499"/>
      <c r="C48" s="499"/>
      <c r="D48" s="499"/>
      <c r="E48" s="499"/>
      <c r="F48" s="499"/>
      <c r="G48" s="499"/>
      <c r="H48" s="499"/>
      <c r="I48" s="499"/>
      <c r="J48" s="56"/>
      <c r="K48" s="56"/>
      <c r="L48" s="56"/>
      <c r="M48" s="56"/>
      <c r="N48" s="56"/>
      <c r="O48" s="56"/>
      <c r="P48" s="56"/>
      <c r="Q48" s="56"/>
      <c r="R48" s="56"/>
      <c r="S48" s="56"/>
      <c r="T48" s="56"/>
      <c r="U48" s="56"/>
      <c r="V48" s="56"/>
      <c r="W48" s="56"/>
    </row>
    <row r="49" spans="1:34" s="56" customFormat="1" ht="23.4">
      <c r="A49" s="499" t="s">
        <v>322</v>
      </c>
      <c r="B49" s="499"/>
      <c r="C49" s="499"/>
      <c r="D49" s="499"/>
      <c r="E49" s="499"/>
      <c r="F49" s="499"/>
      <c r="G49" s="499"/>
      <c r="H49" s="499"/>
      <c r="I49" s="499"/>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row>
    <row r="50" spans="1:34" s="56" customFormat="1" hidden="1">
      <c r="A50" s="56"/>
      <c r="B50" s="56"/>
      <c r="C50" s="56"/>
      <c r="D50" s="56" t="s">
        <v>108</v>
      </c>
      <c r="E50" s="56" t="s">
        <v>23</v>
      </c>
      <c r="F50" s="56" t="s">
        <v>110</v>
      </c>
      <c r="G50" s="56"/>
      <c r="H50" s="56"/>
      <c r="I50" s="56"/>
      <c r="J50" s="56"/>
      <c r="K50" s="56"/>
      <c r="L50" s="56" t="s">
        <v>96</v>
      </c>
      <c r="M50" s="56" t="s">
        <v>97</v>
      </c>
      <c r="N50" s="55" t="s">
        <v>31</v>
      </c>
      <c r="O50" s="55"/>
      <c r="P50" s="56"/>
      <c r="Q50" s="56"/>
      <c r="R50" s="56"/>
      <c r="S50" s="56"/>
      <c r="T50" s="56"/>
      <c r="U50" s="56"/>
      <c r="V50" s="56"/>
      <c r="W50" s="56"/>
      <c r="X50" s="56"/>
      <c r="Y50" s="56"/>
      <c r="Z50" s="56"/>
      <c r="AA50" s="56"/>
      <c r="AB50" s="56"/>
      <c r="AC50" s="56"/>
      <c r="AD50" s="56"/>
      <c r="AE50" s="56"/>
      <c r="AF50" s="56"/>
      <c r="AG50" s="56"/>
      <c r="AH50" s="56"/>
    </row>
    <row r="51" spans="1:34" s="56" customFormat="1" hidden="1">
      <c r="A51" s="56"/>
      <c r="B51" s="56"/>
      <c r="C51" s="56"/>
      <c r="D51" s="56" t="s">
        <v>112</v>
      </c>
      <c r="E51" s="56" t="s">
        <v>112</v>
      </c>
      <c r="F51" s="56" t="s">
        <v>112</v>
      </c>
      <c r="G51" s="56"/>
      <c r="H51" s="56"/>
      <c r="I51" s="56"/>
      <c r="J51" s="56"/>
      <c r="K51" s="56"/>
      <c r="L51" s="56" t="s">
        <v>112</v>
      </c>
      <c r="M51" s="56" t="s">
        <v>112</v>
      </c>
      <c r="N51" s="56" t="s">
        <v>112</v>
      </c>
      <c r="O51" s="56"/>
      <c r="P51" s="56"/>
      <c r="Q51" s="56"/>
      <c r="R51" s="56"/>
      <c r="S51" s="56"/>
      <c r="T51" s="56"/>
      <c r="U51" s="56"/>
      <c r="V51" s="56"/>
      <c r="W51" s="56"/>
      <c r="X51" s="56"/>
      <c r="Y51" s="56"/>
      <c r="Z51" s="56"/>
      <c r="AA51" s="56"/>
      <c r="AB51" s="56"/>
      <c r="AC51" s="56"/>
      <c r="AD51" s="56"/>
      <c r="AE51" s="56"/>
      <c r="AF51" s="56"/>
      <c r="AG51" s="56"/>
      <c r="AH51" s="56"/>
    </row>
    <row r="52" spans="1:34" s="56" customFormat="1" hidden="1">
      <c r="A52" s="56"/>
      <c r="B52" s="56"/>
      <c r="C52" s="56"/>
      <c r="D52" s="56" t="s">
        <v>113</v>
      </c>
      <c r="E52" s="56" t="s">
        <v>113</v>
      </c>
      <c r="F52" s="56" t="s">
        <v>113</v>
      </c>
      <c r="G52" s="56"/>
      <c r="H52" s="56"/>
      <c r="I52" s="56"/>
      <c r="J52" s="56"/>
      <c r="K52" s="56"/>
      <c r="L52" s="56" t="s">
        <v>113</v>
      </c>
      <c r="M52" s="56" t="s">
        <v>113</v>
      </c>
      <c r="N52" s="56" t="s">
        <v>113</v>
      </c>
      <c r="O52" s="56"/>
      <c r="P52" s="56"/>
      <c r="Q52" s="56"/>
      <c r="R52" s="56"/>
      <c r="S52" s="56"/>
      <c r="T52" s="56"/>
      <c r="U52" s="56"/>
      <c r="V52" s="56"/>
      <c r="W52" s="56"/>
      <c r="X52" s="56"/>
      <c r="Y52" s="56"/>
      <c r="Z52" s="56"/>
      <c r="AA52" s="56"/>
      <c r="AB52" s="56"/>
      <c r="AC52" s="56"/>
      <c r="AD52" s="56"/>
      <c r="AE52" s="56"/>
      <c r="AF52" s="56"/>
      <c r="AG52" s="56"/>
      <c r="AH52" s="56"/>
    </row>
    <row r="53" spans="1:34" s="56" customFormat="1" hidden="1">
      <c r="A53" s="56"/>
      <c r="B53" s="56"/>
      <c r="C53" s="56"/>
      <c r="D53" s="56" t="s">
        <v>116</v>
      </c>
      <c r="E53" s="56" t="s">
        <v>116</v>
      </c>
      <c r="F53" s="56" t="s">
        <v>116</v>
      </c>
      <c r="G53" s="56"/>
      <c r="H53" s="56"/>
      <c r="I53" s="56"/>
      <c r="J53" s="56"/>
      <c r="K53" s="56"/>
      <c r="L53" s="56" t="s">
        <v>116</v>
      </c>
      <c r="M53" s="56" t="s">
        <v>116</v>
      </c>
      <c r="N53" s="56" t="s">
        <v>116</v>
      </c>
      <c r="O53" s="56"/>
      <c r="P53" s="56"/>
      <c r="Q53" s="56"/>
      <c r="R53" s="56"/>
      <c r="S53" s="56"/>
      <c r="T53" s="56"/>
      <c r="U53" s="56"/>
      <c r="V53" s="55"/>
      <c r="W53" s="55"/>
      <c r="X53" s="56"/>
      <c r="Y53" s="56"/>
      <c r="Z53" s="56"/>
      <c r="AA53" s="56"/>
      <c r="AB53" s="56"/>
      <c r="AC53" s="56"/>
      <c r="AD53" s="56"/>
      <c r="AE53" s="56"/>
      <c r="AF53" s="56"/>
      <c r="AG53" s="56"/>
      <c r="AH53" s="56"/>
    </row>
    <row r="54" spans="1:34" s="56" customFormat="1" hidden="1">
      <c r="A54" s="56"/>
      <c r="B54" s="56"/>
      <c r="C54" s="56"/>
      <c r="D54" s="56" t="s">
        <v>117</v>
      </c>
      <c r="E54" s="56" t="s">
        <v>117</v>
      </c>
      <c r="F54" s="56" t="s">
        <v>118</v>
      </c>
      <c r="G54" s="56"/>
      <c r="H54" s="56"/>
      <c r="I54" s="56"/>
      <c r="J54" s="56"/>
      <c r="K54" s="56"/>
      <c r="L54" s="56" t="s">
        <v>118</v>
      </c>
      <c r="M54" s="56" t="s">
        <v>118</v>
      </c>
      <c r="N54" s="56" t="s">
        <v>118</v>
      </c>
      <c r="O54" s="56"/>
      <c r="P54" s="56"/>
      <c r="Q54" s="56"/>
      <c r="R54" s="56"/>
      <c r="S54" s="56"/>
      <c r="T54" s="56"/>
      <c r="U54" s="56"/>
      <c r="V54" s="55"/>
      <c r="W54" s="55"/>
      <c r="X54" s="56"/>
      <c r="Y54" s="56"/>
      <c r="Z54" s="56"/>
      <c r="AA54" s="56"/>
      <c r="AB54" s="56"/>
      <c r="AC54" s="56"/>
      <c r="AD54" s="56"/>
      <c r="AE54" s="56"/>
      <c r="AF54" s="56"/>
      <c r="AG54" s="56"/>
      <c r="AH54" s="56"/>
    </row>
    <row r="55" spans="1:34" s="56" customFormat="1" hidden="1">
      <c r="A55" s="56"/>
      <c r="B55" s="56"/>
      <c r="C55" s="56"/>
      <c r="D55" s="56" t="s">
        <v>118</v>
      </c>
      <c r="E55" s="56" t="s">
        <v>118</v>
      </c>
      <c r="F55" s="56" t="s">
        <v>119</v>
      </c>
      <c r="G55" s="56"/>
      <c r="H55" s="56"/>
      <c r="I55" s="56"/>
      <c r="J55" s="56"/>
      <c r="K55" s="56"/>
      <c r="L55" s="56" t="s">
        <v>119</v>
      </c>
      <c r="M55" s="56" t="s">
        <v>119</v>
      </c>
      <c r="N55" s="56" t="s">
        <v>119</v>
      </c>
      <c r="O55" s="56"/>
      <c r="P55" s="56"/>
      <c r="Q55" s="56"/>
      <c r="R55" s="56"/>
      <c r="S55" s="56"/>
      <c r="T55" s="56"/>
      <c r="U55" s="56"/>
      <c r="V55" s="118"/>
      <c r="W55" s="118"/>
      <c r="X55" s="56"/>
      <c r="Y55" s="56"/>
      <c r="Z55" s="56"/>
      <c r="AA55" s="56"/>
      <c r="AB55" s="56"/>
      <c r="AC55" s="56"/>
      <c r="AD55" s="56"/>
      <c r="AE55" s="56"/>
      <c r="AF55" s="56"/>
      <c r="AG55" s="56"/>
      <c r="AH55" s="56"/>
    </row>
    <row r="56" spans="1:34" s="56" customFormat="1" hidden="1">
      <c r="A56" s="55"/>
      <c r="B56" s="55"/>
      <c r="C56" s="55"/>
      <c r="D56" s="55" t="s">
        <v>119</v>
      </c>
      <c r="E56" s="55" t="s">
        <v>119</v>
      </c>
      <c r="F56" s="56" t="s">
        <v>120</v>
      </c>
      <c r="G56" s="56"/>
      <c r="H56" s="56"/>
      <c r="I56" s="56"/>
      <c r="J56" s="56"/>
      <c r="K56" s="56"/>
      <c r="L56" s="56" t="s">
        <v>120</v>
      </c>
      <c r="M56" s="56" t="s">
        <v>120</v>
      </c>
      <c r="N56" s="56" t="s">
        <v>120</v>
      </c>
      <c r="O56" s="56"/>
      <c r="P56" s="56"/>
      <c r="Q56" s="56"/>
      <c r="R56" s="56"/>
      <c r="S56" s="56"/>
      <c r="T56" s="55"/>
      <c r="U56" s="55"/>
      <c r="V56" s="118"/>
      <c r="W56" s="118"/>
      <c r="X56" s="55"/>
      <c r="Y56" s="55"/>
      <c r="Z56" s="55"/>
      <c r="AA56" s="55"/>
      <c r="AB56" s="55"/>
      <c r="AC56" s="55"/>
      <c r="AD56" s="55"/>
      <c r="AE56" s="55"/>
      <c r="AF56" s="55"/>
      <c r="AG56" s="55"/>
      <c r="AH56" s="55"/>
    </row>
    <row r="57" spans="1:34" s="56" customFormat="1" hidden="1">
      <c r="A57" s="55"/>
      <c r="B57" s="55"/>
      <c r="C57" s="55"/>
      <c r="D57" s="55" t="s">
        <v>120</v>
      </c>
      <c r="E57" s="55" t="s">
        <v>120</v>
      </c>
      <c r="F57" s="55"/>
      <c r="G57" s="55"/>
      <c r="H57" s="55"/>
      <c r="I57" s="55"/>
      <c r="J57" s="55"/>
      <c r="K57" s="55"/>
      <c r="L57" s="56"/>
      <c r="M57" s="56"/>
      <c r="N57" s="56"/>
      <c r="O57" s="56"/>
      <c r="P57" s="56"/>
      <c r="Q57" s="56"/>
      <c r="R57" s="56"/>
      <c r="S57" s="56"/>
      <c r="T57" s="55"/>
      <c r="U57" s="55"/>
      <c r="V57" s="118"/>
      <c r="W57" s="118"/>
      <c r="X57" s="55"/>
      <c r="Y57" s="55"/>
      <c r="Z57" s="55"/>
      <c r="AA57" s="55"/>
      <c r="AB57" s="55"/>
      <c r="AC57" s="55"/>
      <c r="AD57" s="55"/>
      <c r="AE57" s="55"/>
      <c r="AF57" s="55"/>
      <c r="AG57" s="55"/>
      <c r="AH57" s="55"/>
    </row>
  </sheetData>
  <mergeCells count="29">
    <mergeCell ref="A2:T2"/>
    <mergeCell ref="L4:T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s>
  <phoneticPr fontId="3"/>
  <dataValidations count="4">
    <dataValidation type="list" allowBlank="1" showDropDown="0" showInputMessage="1" showErrorMessage="1" sqref="C6:C30">
      <formula1>$D$50:$N$50</formula1>
    </dataValidation>
    <dataValidation type="list" allowBlank="1" showDropDown="0" showInputMessage="1" showErrorMessage="1" sqref="M6:M30">
      <formula1>INDIRECT($C6)</formula1>
    </dataValidation>
    <dataValidation type="list" allowBlank="1" showDropDown="0" showInputMessage="1" showErrorMessage="1" sqref="WVS983063:WVS983076 JG6:JG30 TC6:TC30 ACY6:ACY30 AMU6:AMU30 AWQ6:AWQ30 BGM6:BGM30 BQI6:BQI30 CAE6:CAE30 CKA6:CKA30 CTW6:CTW30 DDS6:DDS30 DNO6:DNO30 DXK6:DXK30 EHG6:EHG30 ERC6:ERC30 FAY6:FAY30 FKU6:FKU30 FUQ6:FUQ30 GEM6:GEM30 GOI6:GOI30 GYE6:GYE30 HIA6:HIA30 HRW6:HRW30 IBS6:IBS30 ILO6:ILO30 IVK6:IVK30 JFG6:JFG30 JPC6:JPC30 JYY6:JYY30 KIU6:KIU30 KSQ6:KSQ30 LCM6:LCM30 LMI6:LMI30 LWE6:LWE30 MGA6:MGA30 MPW6:MPW30 MZS6:MZS30 NJO6:NJO30 NTK6:NTK30 ODG6:ODG30 ONC6:ONC30 OWY6:OWY30 PGU6:PGU30 PQQ6:PQQ30 QAM6:QAM30 QKI6:QKI30 QUE6:QUE30 REA6:REA30 RNW6:RNW30 RXS6:RXS30 SHO6:SHO30 SRK6:SRK30 TBG6:TBG30 TLC6:TLC30 TUY6:TUY30 UEU6:UEU30 UOQ6:UOQ30 UYM6:UYM30 VII6:VII30 VSE6:VSE30 WCA6:WCA30 WLW6:WLW30 WVS6:WVS30 M65559:M65572 JG65559:JG65572 TC65559:TC65572 ACY65559:ACY65572 AMU65559:AMU65572 AWQ65559:AWQ65572 BGM65559:BGM65572 BQI65559:BQI65572 CAE65559:CAE65572 CKA65559:CKA65572 CTW65559:CTW65572 DDS65559:DDS65572 DNO65559:DNO65572 DXK65559:DXK65572 EHG65559:EHG65572 ERC65559:ERC65572 FAY65559:FAY65572 FKU65559:FKU65572 FUQ65559:FUQ65572 GEM65559:GEM65572 GOI65559:GOI65572 GYE65559:GYE65572 HIA65559:HIA65572 HRW65559:HRW65572 IBS65559:IBS65572 ILO65559:ILO65572 IVK65559:IVK65572 JFG65559:JFG65572 JPC65559:JPC65572 JYY65559:JYY65572 KIU65559:KIU65572 KSQ65559:KSQ65572 LCM65559:LCM65572 LMI65559:LMI65572 LWE65559:LWE65572 MGA65559:MGA65572 MPW65559:MPW65572 MZS65559:MZS65572 NJO65559:NJO65572 NTK65559:NTK65572 ODG65559:ODG65572 ONC65559:ONC65572 OWY65559:OWY65572 PGU65559:PGU65572 PQQ65559:PQQ65572 QAM65559:QAM65572 QKI65559:QKI65572 QUE65559:QUE65572 REA65559:REA65572 RNW65559:RNW65572 RXS65559:RXS65572 SHO65559:SHO65572 SRK65559:SRK65572 TBG65559:TBG65572 TLC65559:TLC65572 TUY65559:TUY65572 UEU65559:UEU65572 UOQ65559:UOQ65572 UYM65559:UYM65572 VII65559:VII65572 VSE65559:VSE65572 WCA65559:WCA65572 WLW65559:WLW65572 WVS65559:WVS65572 M131095:M131108 JG131095:JG131108 TC131095:TC131108 ACY131095:ACY131108 AMU131095:AMU131108 AWQ131095:AWQ131108 BGM131095:BGM131108 BQI131095:BQI131108 CAE131095:CAE131108 CKA131095:CKA131108 CTW131095:CTW131108 DDS131095:DDS131108 DNO131095:DNO131108 DXK131095:DXK131108 EHG131095:EHG131108 ERC131095:ERC131108 FAY131095:FAY131108 FKU131095:FKU131108 FUQ131095:FUQ131108 GEM131095:GEM131108 GOI131095:GOI131108 GYE131095:GYE131108 HIA131095:HIA131108 HRW131095:HRW131108 IBS131095:IBS131108 ILO131095:ILO131108 IVK131095:IVK131108 JFG131095:JFG131108 JPC131095:JPC131108 JYY131095:JYY131108 KIU131095:KIU131108 KSQ131095:KSQ131108 LCM131095:LCM131108 LMI131095:LMI131108 LWE131095:LWE131108 MGA131095:MGA131108 MPW131095:MPW131108 MZS131095:MZS131108 NJO131095:NJO131108 NTK131095:NTK131108 ODG131095:ODG131108 ONC131095:ONC131108 OWY131095:OWY131108 PGU131095:PGU131108 PQQ131095:PQQ131108 QAM131095:QAM131108 QKI131095:QKI131108 QUE131095:QUE131108 REA131095:REA131108 RNW131095:RNW131108 RXS131095:RXS131108 SHO131095:SHO131108 SRK131095:SRK131108 TBG131095:TBG131108 TLC131095:TLC131108 TUY131095:TUY131108 UEU131095:UEU131108 UOQ131095:UOQ131108 UYM131095:UYM131108 VII131095:VII131108 VSE131095:VSE131108 WCA131095:WCA131108 WLW131095:WLW131108 WVS131095:WVS131108 M196631:M196644 JG196631:JG196644 TC196631:TC196644 ACY196631:ACY196644 AMU196631:AMU196644 AWQ196631:AWQ196644 BGM196631:BGM196644 BQI196631:BQI196644 CAE196631:CAE196644 CKA196631:CKA196644 CTW196631:CTW196644 DDS196631:DDS196644 DNO196631:DNO196644 DXK196631:DXK196644 EHG196631:EHG196644 ERC196631:ERC196644 FAY196631:FAY196644 FKU196631:FKU196644 FUQ196631:FUQ196644 GEM196631:GEM196644 GOI196631:GOI196644 GYE196631:GYE196644 HIA196631:HIA196644 HRW196631:HRW196644 IBS196631:IBS196644 ILO196631:ILO196644 IVK196631:IVK196644 JFG196631:JFG196644 JPC196631:JPC196644 JYY196631:JYY196644 KIU196631:KIU196644 KSQ196631:KSQ196644 LCM196631:LCM196644 LMI196631:LMI196644 LWE196631:LWE196644 MGA196631:MGA196644 MPW196631:MPW196644 MZS196631:MZS196644 NJO196631:NJO196644 NTK196631:NTK196644 ODG196631:ODG196644 ONC196631:ONC196644 OWY196631:OWY196644 PGU196631:PGU196644 PQQ196631:PQQ196644 QAM196631:QAM196644 QKI196631:QKI196644 QUE196631:QUE196644 REA196631:REA196644 RNW196631:RNW196644 RXS196631:RXS196644 SHO196631:SHO196644 SRK196631:SRK196644 TBG196631:TBG196644 TLC196631:TLC196644 TUY196631:TUY196644 UEU196631:UEU196644 UOQ196631:UOQ196644 UYM196631:UYM196644 VII196631:VII196644 VSE196631:VSE196644 WCA196631:WCA196644 WLW196631:WLW196644 WVS196631:WVS196644 M262167:M262180 JG262167:JG262180 TC262167:TC262180 ACY262167:ACY262180 AMU262167:AMU262180 AWQ262167:AWQ262180 BGM262167:BGM262180 BQI262167:BQI262180 CAE262167:CAE262180 CKA262167:CKA262180 CTW262167:CTW262180 DDS262167:DDS262180 DNO262167:DNO262180 DXK262167:DXK262180 EHG262167:EHG262180 ERC262167:ERC262180 FAY262167:FAY262180 FKU262167:FKU262180 FUQ262167:FUQ262180 GEM262167:GEM262180 GOI262167:GOI262180 GYE262167:GYE262180 HIA262167:HIA262180 HRW262167:HRW262180 IBS262167:IBS262180 ILO262167:ILO262180 IVK262167:IVK262180 JFG262167:JFG262180 JPC262167:JPC262180 JYY262167:JYY262180 KIU262167:KIU262180 KSQ262167:KSQ262180 LCM262167:LCM262180 LMI262167:LMI262180 LWE262167:LWE262180 MGA262167:MGA262180 MPW262167:MPW262180 MZS262167:MZS262180 NJO262167:NJO262180 NTK262167:NTK262180 ODG262167:ODG262180 ONC262167:ONC262180 OWY262167:OWY262180 PGU262167:PGU262180 PQQ262167:PQQ262180 QAM262167:QAM262180 QKI262167:QKI262180 QUE262167:QUE262180 REA262167:REA262180 RNW262167:RNW262180 RXS262167:RXS262180 SHO262167:SHO262180 SRK262167:SRK262180 TBG262167:TBG262180 TLC262167:TLC262180 TUY262167:TUY262180 UEU262167:UEU262180 UOQ262167:UOQ262180 UYM262167:UYM262180 VII262167:VII262180 VSE262167:VSE262180 WCA262167:WCA262180 WLW262167:WLW262180 WVS262167:WVS262180 M327703:M327716 JG327703:JG327716 TC327703:TC327716 ACY327703:ACY327716 AMU327703:AMU327716 AWQ327703:AWQ327716 BGM327703:BGM327716 BQI327703:BQI327716 CAE327703:CAE327716 CKA327703:CKA327716 CTW327703:CTW327716 DDS327703:DDS327716 DNO327703:DNO327716 DXK327703:DXK327716 EHG327703:EHG327716 ERC327703:ERC327716 FAY327703:FAY327716 FKU327703:FKU327716 FUQ327703:FUQ327716 GEM327703:GEM327716 GOI327703:GOI327716 GYE327703:GYE327716 HIA327703:HIA327716 HRW327703:HRW327716 IBS327703:IBS327716 ILO327703:ILO327716 IVK327703:IVK327716 JFG327703:JFG327716 JPC327703:JPC327716 JYY327703:JYY327716 KIU327703:KIU327716 KSQ327703:KSQ327716 LCM327703:LCM327716 LMI327703:LMI327716 LWE327703:LWE327716 MGA327703:MGA327716 MPW327703:MPW327716 MZS327703:MZS327716 NJO327703:NJO327716 NTK327703:NTK327716 ODG327703:ODG327716 ONC327703:ONC327716 OWY327703:OWY327716 PGU327703:PGU327716 PQQ327703:PQQ327716 QAM327703:QAM327716 QKI327703:QKI327716 QUE327703:QUE327716 REA327703:REA327716 RNW327703:RNW327716 RXS327703:RXS327716 SHO327703:SHO327716 SRK327703:SRK327716 TBG327703:TBG327716 TLC327703:TLC327716 TUY327703:TUY327716 UEU327703:UEU327716 UOQ327703:UOQ327716 UYM327703:UYM327716 VII327703:VII327716 VSE327703:VSE327716 WCA327703:WCA327716 WLW327703:WLW327716 WVS327703:WVS327716 M393239:M393252 JG393239:JG393252 TC393239:TC393252 ACY393239:ACY393252 AMU393239:AMU393252 AWQ393239:AWQ393252 BGM393239:BGM393252 BQI393239:BQI393252 CAE393239:CAE393252 CKA393239:CKA393252 CTW393239:CTW393252 DDS393239:DDS393252 DNO393239:DNO393252 DXK393239:DXK393252 EHG393239:EHG393252 ERC393239:ERC393252 FAY393239:FAY393252 FKU393239:FKU393252 FUQ393239:FUQ393252 GEM393239:GEM393252 GOI393239:GOI393252 GYE393239:GYE393252 HIA393239:HIA393252 HRW393239:HRW393252 IBS393239:IBS393252 ILO393239:ILO393252 IVK393239:IVK393252 JFG393239:JFG393252 JPC393239:JPC393252 JYY393239:JYY393252 KIU393239:KIU393252 KSQ393239:KSQ393252 LCM393239:LCM393252 LMI393239:LMI393252 LWE393239:LWE393252 MGA393239:MGA393252 MPW393239:MPW393252 MZS393239:MZS393252 NJO393239:NJO393252 NTK393239:NTK393252 ODG393239:ODG393252 ONC393239:ONC393252 OWY393239:OWY393252 PGU393239:PGU393252 PQQ393239:PQQ393252 QAM393239:QAM393252 QKI393239:QKI393252 QUE393239:QUE393252 REA393239:REA393252 RNW393239:RNW393252 RXS393239:RXS393252 SHO393239:SHO393252 SRK393239:SRK393252 TBG393239:TBG393252 TLC393239:TLC393252 TUY393239:TUY393252 UEU393239:UEU393252 UOQ393239:UOQ393252 UYM393239:UYM393252 VII393239:VII393252 VSE393239:VSE393252 WCA393239:WCA393252 WLW393239:WLW393252 WVS393239:WVS393252 M458775:M458788 JG458775:JG458788 TC458775:TC458788 ACY458775:ACY458788 AMU458775:AMU458788 AWQ458775:AWQ458788 BGM458775:BGM458788 BQI458775:BQI458788 CAE458775:CAE458788 CKA458775:CKA458788 CTW458775:CTW458788 DDS458775:DDS458788 DNO458775:DNO458788 DXK458775:DXK458788 EHG458775:EHG458788 ERC458775:ERC458788 FAY458775:FAY458788 FKU458775:FKU458788 FUQ458775:FUQ458788 GEM458775:GEM458788 GOI458775:GOI458788 GYE458775:GYE458788 HIA458775:HIA458788 HRW458775:HRW458788 IBS458775:IBS458788 ILO458775:ILO458788 IVK458775:IVK458788 JFG458775:JFG458788 JPC458775:JPC458788 JYY458775:JYY458788 KIU458775:KIU458788 KSQ458775:KSQ458788 LCM458775:LCM458788 LMI458775:LMI458788 LWE458775:LWE458788 MGA458775:MGA458788 MPW458775:MPW458788 MZS458775:MZS458788 NJO458775:NJO458788 NTK458775:NTK458788 ODG458775:ODG458788 ONC458775:ONC458788 OWY458775:OWY458788 PGU458775:PGU458788 PQQ458775:PQQ458788 QAM458775:QAM458788 QKI458775:QKI458788 QUE458775:QUE458788 REA458775:REA458788 RNW458775:RNW458788 RXS458775:RXS458788 SHO458775:SHO458788 SRK458775:SRK458788 TBG458775:TBG458788 TLC458775:TLC458788 TUY458775:TUY458788 UEU458775:UEU458788 UOQ458775:UOQ458788 UYM458775:UYM458788 VII458775:VII458788 VSE458775:VSE458788 WCA458775:WCA458788 WLW458775:WLW458788 WVS458775:WVS458788 M524311:M524324 JG524311:JG524324 TC524311:TC524324 ACY524311:ACY524324 AMU524311:AMU524324 AWQ524311:AWQ524324 BGM524311:BGM524324 BQI524311:BQI524324 CAE524311:CAE524324 CKA524311:CKA524324 CTW524311:CTW524324 DDS524311:DDS524324 DNO524311:DNO524324 DXK524311:DXK524324 EHG524311:EHG524324 ERC524311:ERC524324 FAY524311:FAY524324 FKU524311:FKU524324 FUQ524311:FUQ524324 GEM524311:GEM524324 GOI524311:GOI524324 GYE524311:GYE524324 HIA524311:HIA524324 HRW524311:HRW524324 IBS524311:IBS524324 ILO524311:ILO524324 IVK524311:IVK524324 JFG524311:JFG524324 JPC524311:JPC524324 JYY524311:JYY524324 KIU524311:KIU524324 KSQ524311:KSQ524324 LCM524311:LCM524324 LMI524311:LMI524324 LWE524311:LWE524324 MGA524311:MGA524324 MPW524311:MPW524324 MZS524311:MZS524324 NJO524311:NJO524324 NTK524311:NTK524324 ODG524311:ODG524324 ONC524311:ONC524324 OWY524311:OWY524324 PGU524311:PGU524324 PQQ524311:PQQ524324 QAM524311:QAM524324 QKI524311:QKI524324 QUE524311:QUE524324 REA524311:REA524324 RNW524311:RNW524324 RXS524311:RXS524324 SHO524311:SHO524324 SRK524311:SRK524324 TBG524311:TBG524324 TLC524311:TLC524324 TUY524311:TUY524324 UEU524311:UEU524324 UOQ524311:UOQ524324 UYM524311:UYM524324 VII524311:VII524324 VSE524311:VSE524324 WCA524311:WCA524324 WLW524311:WLW524324 WVS524311:WVS524324 M589847:M589860 JG589847:JG589860 TC589847:TC589860 ACY589847:ACY589860 AMU589847:AMU589860 AWQ589847:AWQ589860 BGM589847:BGM589860 BQI589847:BQI589860 CAE589847:CAE589860 CKA589847:CKA589860 CTW589847:CTW589860 DDS589847:DDS589860 DNO589847:DNO589860 DXK589847:DXK589860 EHG589847:EHG589860 ERC589847:ERC589860 FAY589847:FAY589860 FKU589847:FKU589860 FUQ589847:FUQ589860 GEM589847:GEM589860 GOI589847:GOI589860 GYE589847:GYE589860 HIA589847:HIA589860 HRW589847:HRW589860 IBS589847:IBS589860 ILO589847:ILO589860 IVK589847:IVK589860 JFG589847:JFG589860 JPC589847:JPC589860 JYY589847:JYY589860 KIU589847:KIU589860 KSQ589847:KSQ589860 LCM589847:LCM589860 LMI589847:LMI589860 LWE589847:LWE589860 MGA589847:MGA589860 MPW589847:MPW589860 MZS589847:MZS589860 NJO589847:NJO589860 NTK589847:NTK589860 ODG589847:ODG589860 ONC589847:ONC589860 OWY589847:OWY589860 PGU589847:PGU589860 PQQ589847:PQQ589860 QAM589847:QAM589860 QKI589847:QKI589860 QUE589847:QUE589860 REA589847:REA589860 RNW589847:RNW589860 RXS589847:RXS589860 SHO589847:SHO589860 SRK589847:SRK589860 TBG589847:TBG589860 TLC589847:TLC589860 TUY589847:TUY589860 UEU589847:UEU589860 UOQ589847:UOQ589860 UYM589847:UYM589860 VII589847:VII589860 VSE589847:VSE589860 WCA589847:WCA589860 WLW589847:WLW589860 WVS589847:WVS589860 M655383:M655396 JG655383:JG655396 TC655383:TC655396 ACY655383:ACY655396 AMU655383:AMU655396 AWQ655383:AWQ655396 BGM655383:BGM655396 BQI655383:BQI655396 CAE655383:CAE655396 CKA655383:CKA655396 CTW655383:CTW655396 DDS655383:DDS655396 DNO655383:DNO655396 DXK655383:DXK655396 EHG655383:EHG655396 ERC655383:ERC655396 FAY655383:FAY655396 FKU655383:FKU655396 FUQ655383:FUQ655396 GEM655383:GEM655396 GOI655383:GOI655396 GYE655383:GYE655396 HIA655383:HIA655396 HRW655383:HRW655396 IBS655383:IBS655396 ILO655383:ILO655396 IVK655383:IVK655396 JFG655383:JFG655396 JPC655383:JPC655396 JYY655383:JYY655396 KIU655383:KIU655396 KSQ655383:KSQ655396 LCM655383:LCM655396 LMI655383:LMI655396 LWE655383:LWE655396 MGA655383:MGA655396 MPW655383:MPW655396 MZS655383:MZS655396 NJO655383:NJO655396 NTK655383:NTK655396 ODG655383:ODG655396 ONC655383:ONC655396 OWY655383:OWY655396 PGU655383:PGU655396 PQQ655383:PQQ655396 QAM655383:QAM655396 QKI655383:QKI655396 QUE655383:QUE655396 REA655383:REA655396 RNW655383:RNW655396 RXS655383:RXS655396 SHO655383:SHO655396 SRK655383:SRK655396 TBG655383:TBG655396 TLC655383:TLC655396 TUY655383:TUY655396 UEU655383:UEU655396 UOQ655383:UOQ655396 UYM655383:UYM655396 VII655383:VII655396 VSE655383:VSE655396 WCA655383:WCA655396 WLW655383:WLW655396 WVS655383:WVS655396 M720919:M720932 JG720919:JG720932 TC720919:TC720932 ACY720919:ACY720932 AMU720919:AMU720932 AWQ720919:AWQ720932 BGM720919:BGM720932 BQI720919:BQI720932 CAE720919:CAE720932 CKA720919:CKA720932 CTW720919:CTW720932 DDS720919:DDS720932 DNO720919:DNO720932 DXK720919:DXK720932 EHG720919:EHG720932 ERC720919:ERC720932 FAY720919:FAY720932 FKU720919:FKU720932 FUQ720919:FUQ720932 GEM720919:GEM720932 GOI720919:GOI720932 GYE720919:GYE720932 HIA720919:HIA720932 HRW720919:HRW720932 IBS720919:IBS720932 ILO720919:ILO720932 IVK720919:IVK720932 JFG720919:JFG720932 JPC720919:JPC720932 JYY720919:JYY720932 KIU720919:KIU720932 KSQ720919:KSQ720932 LCM720919:LCM720932 LMI720919:LMI720932 LWE720919:LWE720932 MGA720919:MGA720932 MPW720919:MPW720932 MZS720919:MZS720932 NJO720919:NJO720932 NTK720919:NTK720932 ODG720919:ODG720932 ONC720919:ONC720932 OWY720919:OWY720932 PGU720919:PGU720932 PQQ720919:PQQ720932 QAM720919:QAM720932 QKI720919:QKI720932 QUE720919:QUE720932 REA720919:REA720932 RNW720919:RNW720932 RXS720919:RXS720932 SHO720919:SHO720932 SRK720919:SRK720932 TBG720919:TBG720932 TLC720919:TLC720932 TUY720919:TUY720932 UEU720919:UEU720932 UOQ720919:UOQ720932 UYM720919:UYM720932 VII720919:VII720932 VSE720919:VSE720932 WCA720919:WCA720932 WLW720919:WLW720932 WVS720919:WVS720932 M786455:M786468 JG786455:JG786468 TC786455:TC786468 ACY786455:ACY786468 AMU786455:AMU786468 AWQ786455:AWQ786468 BGM786455:BGM786468 BQI786455:BQI786468 CAE786455:CAE786468 CKA786455:CKA786468 CTW786455:CTW786468 DDS786455:DDS786468 DNO786455:DNO786468 DXK786455:DXK786468 EHG786455:EHG786468 ERC786455:ERC786468 FAY786455:FAY786468 FKU786455:FKU786468 FUQ786455:FUQ786468 GEM786455:GEM786468 GOI786455:GOI786468 GYE786455:GYE786468 HIA786455:HIA786468 HRW786455:HRW786468 IBS786455:IBS786468 ILO786455:ILO786468 IVK786455:IVK786468 JFG786455:JFG786468 JPC786455:JPC786468 JYY786455:JYY786468 KIU786455:KIU786468 KSQ786455:KSQ786468 LCM786455:LCM786468 LMI786455:LMI786468 LWE786455:LWE786468 MGA786455:MGA786468 MPW786455:MPW786468 MZS786455:MZS786468 NJO786455:NJO786468 NTK786455:NTK786468 ODG786455:ODG786468 ONC786455:ONC786468 OWY786455:OWY786468 PGU786455:PGU786468 PQQ786455:PQQ786468 QAM786455:QAM786468 QKI786455:QKI786468 QUE786455:QUE786468 REA786455:REA786468 RNW786455:RNW786468 RXS786455:RXS786468 SHO786455:SHO786468 SRK786455:SRK786468 TBG786455:TBG786468 TLC786455:TLC786468 TUY786455:TUY786468 UEU786455:UEU786468 UOQ786455:UOQ786468 UYM786455:UYM786468 VII786455:VII786468 VSE786455:VSE786468 WCA786455:WCA786468 WLW786455:WLW786468 WVS786455:WVS786468 M851991:M852004 JG851991:JG852004 TC851991:TC852004 ACY851991:ACY852004 AMU851991:AMU852004 AWQ851991:AWQ852004 BGM851991:BGM852004 BQI851991:BQI852004 CAE851991:CAE852004 CKA851991:CKA852004 CTW851991:CTW852004 DDS851991:DDS852004 DNO851991:DNO852004 DXK851991:DXK852004 EHG851991:EHG852004 ERC851991:ERC852004 FAY851991:FAY852004 FKU851991:FKU852004 FUQ851991:FUQ852004 GEM851991:GEM852004 GOI851991:GOI852004 GYE851991:GYE852004 HIA851991:HIA852004 HRW851991:HRW852004 IBS851991:IBS852004 ILO851991:ILO852004 IVK851991:IVK852004 JFG851991:JFG852004 JPC851991:JPC852004 JYY851991:JYY852004 KIU851991:KIU852004 KSQ851991:KSQ852004 LCM851991:LCM852004 LMI851991:LMI852004 LWE851991:LWE852004 MGA851991:MGA852004 MPW851991:MPW852004 MZS851991:MZS852004 NJO851991:NJO852004 NTK851991:NTK852004 ODG851991:ODG852004 ONC851991:ONC852004 OWY851991:OWY852004 PGU851991:PGU852004 PQQ851991:PQQ852004 QAM851991:QAM852004 QKI851991:QKI852004 QUE851991:QUE852004 REA851991:REA852004 RNW851991:RNW852004 RXS851991:RXS852004 SHO851991:SHO852004 SRK851991:SRK852004 TBG851991:TBG852004 TLC851991:TLC852004 TUY851991:TUY852004 UEU851991:UEU852004 UOQ851991:UOQ852004 UYM851991:UYM852004 VII851991:VII852004 VSE851991:VSE852004 WCA851991:WCA852004 WLW851991:WLW852004 WVS851991:WVS852004 M917527:M917540 JG917527:JG917540 TC917527:TC917540 ACY917527:ACY917540 AMU917527:AMU917540 AWQ917527:AWQ917540 BGM917527:BGM917540 BQI917527:BQI917540 CAE917527:CAE917540 CKA917527:CKA917540 CTW917527:CTW917540 DDS917527:DDS917540 DNO917527:DNO917540 DXK917527:DXK917540 EHG917527:EHG917540 ERC917527:ERC917540 FAY917527:FAY917540 FKU917527:FKU917540 FUQ917527:FUQ917540 GEM917527:GEM917540 GOI917527:GOI917540 GYE917527:GYE917540 HIA917527:HIA917540 HRW917527:HRW917540 IBS917527:IBS917540 ILO917527:ILO917540 IVK917527:IVK917540 JFG917527:JFG917540 JPC917527:JPC917540 JYY917527:JYY917540 KIU917527:KIU917540 KSQ917527:KSQ917540 LCM917527:LCM917540 LMI917527:LMI917540 LWE917527:LWE917540 MGA917527:MGA917540 MPW917527:MPW917540 MZS917527:MZS917540 NJO917527:NJO917540 NTK917527:NTK917540 ODG917527:ODG917540 ONC917527:ONC917540 OWY917527:OWY917540 PGU917527:PGU917540 PQQ917527:PQQ917540 QAM917527:QAM917540 QKI917527:QKI917540 QUE917527:QUE917540 REA917527:REA917540 RNW917527:RNW917540 RXS917527:RXS917540 SHO917527:SHO917540 SRK917527:SRK917540 TBG917527:TBG917540 TLC917527:TLC917540 TUY917527:TUY917540 UEU917527:UEU917540 UOQ917527:UOQ917540 UYM917527:UYM917540 VII917527:VII917540 VSE917527:VSE917540 WCA917527:WCA917540 WLW917527:WLW917540 WVS917527:WVS917540 M983063:M983076 JG983063:JG983076 TC983063:TC983076 ACY983063:ACY983076 AMU983063:AMU983076 AWQ983063:AWQ983076 BGM983063:BGM983076 BQI983063:BQI983076 CAE983063:CAE983076 CKA983063:CKA983076 CTW983063:CTW983076 DDS983063:DDS983076 DNO983063:DNO983076 DXK983063:DXK983076 EHG983063:EHG983076 ERC983063:ERC983076 FAY983063:FAY983076 FKU983063:FKU983076 FUQ983063:FUQ983076 GEM983063:GEM983076 GOI983063:GOI983076 GYE983063:GYE983076 HIA983063:HIA983076 HRW983063:HRW983076 IBS983063:IBS983076 ILO983063:ILO983076 IVK983063:IVK983076 JFG983063:JFG983076 JPC983063:JPC983076 JYY983063:JYY983076 KIU983063:KIU983076 KSQ983063:KSQ983076 LCM983063:LCM983076 LMI983063:LMI983076 LWE983063:LWE983076 MGA983063:MGA983076 MPW983063:MPW983076 MZS983063:MZS983076 NJO983063:NJO983076 NTK983063:NTK983076 ODG983063:ODG983076 ONC983063:ONC983076 OWY983063:OWY983076 PGU983063:PGU983076 PQQ983063:PQQ983076 QAM983063:QAM983076 QKI983063:QKI983076 QUE983063:QUE983076 REA983063:REA983076 RNW983063:RNW983076 RXS983063:RXS983076 SHO983063:SHO983076 SRK983063:SRK983076 TBG983063:TBG983076 TLC983063:TLC983076 TUY983063:TUY983076 UEU983063:UEU983076 UOQ983063:UOQ983076 UYM983063:UYM983076 VII983063:VII983076 VSE983063:VSE983076 WCA983063:WCA983076 WLW983063:WLW983076">
      <formula1>"移乗介護,移動支援,排泄支援,見守り・コミュニケーション,入浴支援"</formula1>
    </dataValidation>
    <dataValidation type="list" allowBlank="1" showDropDown="0" showInputMessage="1" showErrorMessage="1" sqref="WVN983063:WVN983076 JB6:JB30 SX6:SX30 ACT6:ACT30 AMP6:AMP30 AWL6:AWL30 BGH6:BGH30 BQD6:BQD30 BZZ6:BZZ30 CJV6:CJV30 CTR6:CTR30 DDN6:DDN30 DNJ6:DNJ30 DXF6:DXF30 EHB6:EHB30 EQX6:EQX30 FAT6:FAT30 FKP6:FKP30 FUL6:FUL30 GEH6:GEH30 GOD6:GOD30 GXZ6:GXZ30 HHV6:HHV30 HRR6:HRR30 IBN6:IBN30 ILJ6:ILJ30 IVF6:IVF30 JFB6:JFB30 JOX6:JOX30 JYT6:JYT30 KIP6:KIP30 KSL6:KSL30 LCH6:LCH30 LMD6:LMD30 LVZ6:LVZ30 MFV6:MFV30 MPR6:MPR30 MZN6:MZN30 NJJ6:NJJ30 NTF6:NTF30 ODB6:ODB30 OMX6:OMX30 OWT6:OWT30 PGP6:PGP30 PQL6:PQL30 QAH6:QAH30 QKD6:QKD30 QTZ6:QTZ30 RDV6:RDV30 RNR6:RNR30 RXN6:RXN30 SHJ6:SHJ30 SRF6:SRF30 TBB6:TBB30 TKX6:TKX30 TUT6:TUT30 UEP6:UEP30 UOL6:UOL30 UYH6:UYH30 VID6:VID30 VRZ6:VRZ30 WBV6:WBV30 WLR6:WLR30 WVN6:WVN30 C65559:C65572 JB65559:JB65572 SX65559:SX65572 ACT65559:ACT65572 AMP65559:AMP65572 AWL65559:AWL65572 BGH65559:BGH65572 BQD65559:BQD65572 BZZ65559:BZZ65572 CJV65559:CJV65572 CTR65559:CTR65572 DDN65559:DDN65572 DNJ65559:DNJ65572 DXF65559:DXF65572 EHB65559:EHB65572 EQX65559:EQX65572 FAT65559:FAT65572 FKP65559:FKP65572 FUL65559:FUL65572 GEH65559:GEH65572 GOD65559:GOD65572 GXZ65559:GXZ65572 HHV65559:HHV65572 HRR65559:HRR65572 IBN65559:IBN65572 ILJ65559:ILJ65572 IVF65559:IVF65572 JFB65559:JFB65572 JOX65559:JOX65572 JYT65559:JYT65572 KIP65559:KIP65572 KSL65559:KSL65572 LCH65559:LCH65572 LMD65559:LMD65572 LVZ65559:LVZ65572 MFV65559:MFV65572 MPR65559:MPR65572 MZN65559:MZN65572 NJJ65559:NJJ65572 NTF65559:NTF65572 ODB65559:ODB65572 OMX65559:OMX65572 OWT65559:OWT65572 PGP65559:PGP65572 PQL65559:PQL65572 QAH65559:QAH65572 QKD65559:QKD65572 QTZ65559:QTZ65572 RDV65559:RDV65572 RNR65559:RNR65572 RXN65559:RXN65572 SHJ65559:SHJ65572 SRF65559:SRF65572 TBB65559:TBB65572 TKX65559:TKX65572 TUT65559:TUT65572 UEP65559:UEP65572 UOL65559:UOL65572 UYH65559:UYH65572 VID65559:VID65572 VRZ65559:VRZ65572 WBV65559:WBV65572 WLR65559:WLR65572 WVN65559:WVN65572 C131095:C131108 JB131095:JB131108 SX131095:SX131108 ACT131095:ACT131108 AMP131095:AMP131108 AWL131095:AWL131108 BGH131095:BGH131108 BQD131095:BQD131108 BZZ131095:BZZ131108 CJV131095:CJV131108 CTR131095:CTR131108 DDN131095:DDN131108 DNJ131095:DNJ131108 DXF131095:DXF131108 EHB131095:EHB131108 EQX131095:EQX131108 FAT131095:FAT131108 FKP131095:FKP131108 FUL131095:FUL131108 GEH131095:GEH131108 GOD131095:GOD131108 GXZ131095:GXZ131108 HHV131095:HHV131108 HRR131095:HRR131108 IBN131095:IBN131108 ILJ131095:ILJ131108 IVF131095:IVF131108 JFB131095:JFB131108 JOX131095:JOX131108 JYT131095:JYT131108 KIP131095:KIP131108 KSL131095:KSL131108 LCH131095:LCH131108 LMD131095:LMD131108 LVZ131095:LVZ131108 MFV131095:MFV131108 MPR131095:MPR131108 MZN131095:MZN131108 NJJ131095:NJJ131108 NTF131095:NTF131108 ODB131095:ODB131108 OMX131095:OMX131108 OWT131095:OWT131108 PGP131095:PGP131108 PQL131095:PQL131108 QAH131095:QAH131108 QKD131095:QKD131108 QTZ131095:QTZ131108 RDV131095:RDV131108 RNR131095:RNR131108 RXN131095:RXN131108 SHJ131095:SHJ131108 SRF131095:SRF131108 TBB131095:TBB131108 TKX131095:TKX131108 TUT131095:TUT131108 UEP131095:UEP131108 UOL131095:UOL131108 UYH131095:UYH131108 VID131095:VID131108 VRZ131095:VRZ131108 WBV131095:WBV131108 WLR131095:WLR131108 WVN131095:WVN131108 C196631:C196644 JB196631:JB196644 SX196631:SX196644 ACT196631:ACT196644 AMP196631:AMP196644 AWL196631:AWL196644 BGH196631:BGH196644 BQD196631:BQD196644 BZZ196631:BZZ196644 CJV196631:CJV196644 CTR196631:CTR196644 DDN196631:DDN196644 DNJ196631:DNJ196644 DXF196631:DXF196644 EHB196631:EHB196644 EQX196631:EQX196644 FAT196631:FAT196644 FKP196631:FKP196644 FUL196631:FUL196644 GEH196631:GEH196644 GOD196631:GOD196644 GXZ196631:GXZ196644 HHV196631:HHV196644 HRR196631:HRR196644 IBN196631:IBN196644 ILJ196631:ILJ196644 IVF196631:IVF196644 JFB196631:JFB196644 JOX196631:JOX196644 JYT196631:JYT196644 KIP196631:KIP196644 KSL196631:KSL196644 LCH196631:LCH196644 LMD196631:LMD196644 LVZ196631:LVZ196644 MFV196631:MFV196644 MPR196631:MPR196644 MZN196631:MZN196644 NJJ196631:NJJ196644 NTF196631:NTF196644 ODB196631:ODB196644 OMX196631:OMX196644 OWT196631:OWT196644 PGP196631:PGP196644 PQL196631:PQL196644 QAH196631:QAH196644 QKD196631:QKD196644 QTZ196631:QTZ196644 RDV196631:RDV196644 RNR196631:RNR196644 RXN196631:RXN196644 SHJ196631:SHJ196644 SRF196631:SRF196644 TBB196631:TBB196644 TKX196631:TKX196644 TUT196631:TUT196644 UEP196631:UEP196644 UOL196631:UOL196644 UYH196631:UYH196644 VID196631:VID196644 VRZ196631:VRZ196644 WBV196631:WBV196644 WLR196631:WLR196644 WVN196631:WVN196644 C262167:C262180 JB262167:JB262180 SX262167:SX262180 ACT262167:ACT262180 AMP262167:AMP262180 AWL262167:AWL262180 BGH262167:BGH262180 BQD262167:BQD262180 BZZ262167:BZZ262180 CJV262167:CJV262180 CTR262167:CTR262180 DDN262167:DDN262180 DNJ262167:DNJ262180 DXF262167:DXF262180 EHB262167:EHB262180 EQX262167:EQX262180 FAT262167:FAT262180 FKP262167:FKP262180 FUL262167:FUL262180 GEH262167:GEH262180 GOD262167:GOD262180 GXZ262167:GXZ262180 HHV262167:HHV262180 HRR262167:HRR262180 IBN262167:IBN262180 ILJ262167:ILJ262180 IVF262167:IVF262180 JFB262167:JFB262180 JOX262167:JOX262180 JYT262167:JYT262180 KIP262167:KIP262180 KSL262167:KSL262180 LCH262167:LCH262180 LMD262167:LMD262180 LVZ262167:LVZ262180 MFV262167:MFV262180 MPR262167:MPR262180 MZN262167:MZN262180 NJJ262167:NJJ262180 NTF262167:NTF262180 ODB262167:ODB262180 OMX262167:OMX262180 OWT262167:OWT262180 PGP262167:PGP262180 PQL262167:PQL262180 QAH262167:QAH262180 QKD262167:QKD262180 QTZ262167:QTZ262180 RDV262167:RDV262180 RNR262167:RNR262180 RXN262167:RXN262180 SHJ262167:SHJ262180 SRF262167:SRF262180 TBB262167:TBB262180 TKX262167:TKX262180 TUT262167:TUT262180 UEP262167:UEP262180 UOL262167:UOL262180 UYH262167:UYH262180 VID262167:VID262180 VRZ262167:VRZ262180 WBV262167:WBV262180 WLR262167:WLR262180 WVN262167:WVN262180 C327703:C327716 JB327703:JB327716 SX327703:SX327716 ACT327703:ACT327716 AMP327703:AMP327716 AWL327703:AWL327716 BGH327703:BGH327716 BQD327703:BQD327716 BZZ327703:BZZ327716 CJV327703:CJV327716 CTR327703:CTR327716 DDN327703:DDN327716 DNJ327703:DNJ327716 DXF327703:DXF327716 EHB327703:EHB327716 EQX327703:EQX327716 FAT327703:FAT327716 FKP327703:FKP327716 FUL327703:FUL327716 GEH327703:GEH327716 GOD327703:GOD327716 GXZ327703:GXZ327716 HHV327703:HHV327716 HRR327703:HRR327716 IBN327703:IBN327716 ILJ327703:ILJ327716 IVF327703:IVF327716 JFB327703:JFB327716 JOX327703:JOX327716 JYT327703:JYT327716 KIP327703:KIP327716 KSL327703:KSL327716 LCH327703:LCH327716 LMD327703:LMD327716 LVZ327703:LVZ327716 MFV327703:MFV327716 MPR327703:MPR327716 MZN327703:MZN327716 NJJ327703:NJJ327716 NTF327703:NTF327716 ODB327703:ODB327716 OMX327703:OMX327716 OWT327703:OWT327716 PGP327703:PGP327716 PQL327703:PQL327716 QAH327703:QAH327716 QKD327703:QKD327716 QTZ327703:QTZ327716 RDV327703:RDV327716 RNR327703:RNR327716 RXN327703:RXN327716 SHJ327703:SHJ327716 SRF327703:SRF327716 TBB327703:TBB327716 TKX327703:TKX327716 TUT327703:TUT327716 UEP327703:UEP327716 UOL327703:UOL327716 UYH327703:UYH327716 VID327703:VID327716 VRZ327703:VRZ327716 WBV327703:WBV327716 WLR327703:WLR327716 WVN327703:WVN327716 C393239:C393252 JB393239:JB393252 SX393239:SX393252 ACT393239:ACT393252 AMP393239:AMP393252 AWL393239:AWL393252 BGH393239:BGH393252 BQD393239:BQD393252 BZZ393239:BZZ393252 CJV393239:CJV393252 CTR393239:CTR393252 DDN393239:DDN393252 DNJ393239:DNJ393252 DXF393239:DXF393252 EHB393239:EHB393252 EQX393239:EQX393252 FAT393239:FAT393252 FKP393239:FKP393252 FUL393239:FUL393252 GEH393239:GEH393252 GOD393239:GOD393252 GXZ393239:GXZ393252 HHV393239:HHV393252 HRR393239:HRR393252 IBN393239:IBN393252 ILJ393239:ILJ393252 IVF393239:IVF393252 JFB393239:JFB393252 JOX393239:JOX393252 JYT393239:JYT393252 KIP393239:KIP393252 KSL393239:KSL393252 LCH393239:LCH393252 LMD393239:LMD393252 LVZ393239:LVZ393252 MFV393239:MFV393252 MPR393239:MPR393252 MZN393239:MZN393252 NJJ393239:NJJ393252 NTF393239:NTF393252 ODB393239:ODB393252 OMX393239:OMX393252 OWT393239:OWT393252 PGP393239:PGP393252 PQL393239:PQL393252 QAH393239:QAH393252 QKD393239:QKD393252 QTZ393239:QTZ393252 RDV393239:RDV393252 RNR393239:RNR393252 RXN393239:RXN393252 SHJ393239:SHJ393252 SRF393239:SRF393252 TBB393239:TBB393252 TKX393239:TKX393252 TUT393239:TUT393252 UEP393239:UEP393252 UOL393239:UOL393252 UYH393239:UYH393252 VID393239:VID393252 VRZ393239:VRZ393252 WBV393239:WBV393252 WLR393239:WLR393252 WVN393239:WVN393252 C458775:C458788 JB458775:JB458788 SX458775:SX458788 ACT458775:ACT458788 AMP458775:AMP458788 AWL458775:AWL458788 BGH458775:BGH458788 BQD458775:BQD458788 BZZ458775:BZZ458788 CJV458775:CJV458788 CTR458775:CTR458788 DDN458775:DDN458788 DNJ458775:DNJ458788 DXF458775:DXF458788 EHB458775:EHB458788 EQX458775:EQX458788 FAT458775:FAT458788 FKP458775:FKP458788 FUL458775:FUL458788 GEH458775:GEH458788 GOD458775:GOD458788 GXZ458775:GXZ458788 HHV458775:HHV458788 HRR458775:HRR458788 IBN458775:IBN458788 ILJ458775:ILJ458788 IVF458775:IVF458788 JFB458775:JFB458788 JOX458775:JOX458788 JYT458775:JYT458788 KIP458775:KIP458788 KSL458775:KSL458788 LCH458775:LCH458788 LMD458775:LMD458788 LVZ458775:LVZ458788 MFV458775:MFV458788 MPR458775:MPR458788 MZN458775:MZN458788 NJJ458775:NJJ458788 NTF458775:NTF458788 ODB458775:ODB458788 OMX458775:OMX458788 OWT458775:OWT458788 PGP458775:PGP458788 PQL458775:PQL458788 QAH458775:QAH458788 QKD458775:QKD458788 QTZ458775:QTZ458788 RDV458775:RDV458788 RNR458775:RNR458788 RXN458775:RXN458788 SHJ458775:SHJ458788 SRF458775:SRF458788 TBB458775:TBB458788 TKX458775:TKX458788 TUT458775:TUT458788 UEP458775:UEP458788 UOL458775:UOL458788 UYH458775:UYH458788 VID458775:VID458788 VRZ458775:VRZ458788 WBV458775:WBV458788 WLR458775:WLR458788 WVN458775:WVN458788 C524311:C524324 JB524311:JB524324 SX524311:SX524324 ACT524311:ACT524324 AMP524311:AMP524324 AWL524311:AWL524324 BGH524311:BGH524324 BQD524311:BQD524324 BZZ524311:BZZ524324 CJV524311:CJV524324 CTR524311:CTR524324 DDN524311:DDN524324 DNJ524311:DNJ524324 DXF524311:DXF524324 EHB524311:EHB524324 EQX524311:EQX524324 FAT524311:FAT524324 FKP524311:FKP524324 FUL524311:FUL524324 GEH524311:GEH524324 GOD524311:GOD524324 GXZ524311:GXZ524324 HHV524311:HHV524324 HRR524311:HRR524324 IBN524311:IBN524324 ILJ524311:ILJ524324 IVF524311:IVF524324 JFB524311:JFB524324 JOX524311:JOX524324 JYT524311:JYT524324 KIP524311:KIP524324 KSL524311:KSL524324 LCH524311:LCH524324 LMD524311:LMD524324 LVZ524311:LVZ524324 MFV524311:MFV524324 MPR524311:MPR524324 MZN524311:MZN524324 NJJ524311:NJJ524324 NTF524311:NTF524324 ODB524311:ODB524324 OMX524311:OMX524324 OWT524311:OWT524324 PGP524311:PGP524324 PQL524311:PQL524324 QAH524311:QAH524324 QKD524311:QKD524324 QTZ524311:QTZ524324 RDV524311:RDV524324 RNR524311:RNR524324 RXN524311:RXN524324 SHJ524311:SHJ524324 SRF524311:SRF524324 TBB524311:TBB524324 TKX524311:TKX524324 TUT524311:TUT524324 UEP524311:UEP524324 UOL524311:UOL524324 UYH524311:UYH524324 VID524311:VID524324 VRZ524311:VRZ524324 WBV524311:WBV524324 WLR524311:WLR524324 WVN524311:WVN524324 C589847:C589860 JB589847:JB589860 SX589847:SX589860 ACT589847:ACT589860 AMP589847:AMP589860 AWL589847:AWL589860 BGH589847:BGH589860 BQD589847:BQD589860 BZZ589847:BZZ589860 CJV589847:CJV589860 CTR589847:CTR589860 DDN589847:DDN589860 DNJ589847:DNJ589860 DXF589847:DXF589860 EHB589847:EHB589860 EQX589847:EQX589860 FAT589847:FAT589860 FKP589847:FKP589860 FUL589847:FUL589860 GEH589847:GEH589860 GOD589847:GOD589860 GXZ589847:GXZ589860 HHV589847:HHV589860 HRR589847:HRR589860 IBN589847:IBN589860 ILJ589847:ILJ589860 IVF589847:IVF589860 JFB589847:JFB589860 JOX589847:JOX589860 JYT589847:JYT589860 KIP589847:KIP589860 KSL589847:KSL589860 LCH589847:LCH589860 LMD589847:LMD589860 LVZ589847:LVZ589860 MFV589847:MFV589860 MPR589847:MPR589860 MZN589847:MZN589860 NJJ589847:NJJ589860 NTF589847:NTF589860 ODB589847:ODB589860 OMX589847:OMX589860 OWT589847:OWT589860 PGP589847:PGP589860 PQL589847:PQL589860 QAH589847:QAH589860 QKD589847:QKD589860 QTZ589847:QTZ589860 RDV589847:RDV589860 RNR589847:RNR589860 RXN589847:RXN589860 SHJ589847:SHJ589860 SRF589847:SRF589860 TBB589847:TBB589860 TKX589847:TKX589860 TUT589847:TUT589860 UEP589847:UEP589860 UOL589847:UOL589860 UYH589847:UYH589860 VID589847:VID589860 VRZ589847:VRZ589860 WBV589847:WBV589860 WLR589847:WLR589860 WVN589847:WVN589860 C655383:C655396 JB655383:JB655396 SX655383:SX655396 ACT655383:ACT655396 AMP655383:AMP655396 AWL655383:AWL655396 BGH655383:BGH655396 BQD655383:BQD655396 BZZ655383:BZZ655396 CJV655383:CJV655396 CTR655383:CTR655396 DDN655383:DDN655396 DNJ655383:DNJ655396 DXF655383:DXF655396 EHB655383:EHB655396 EQX655383:EQX655396 FAT655383:FAT655396 FKP655383:FKP655396 FUL655383:FUL655396 GEH655383:GEH655396 GOD655383:GOD655396 GXZ655383:GXZ655396 HHV655383:HHV655396 HRR655383:HRR655396 IBN655383:IBN655396 ILJ655383:ILJ655396 IVF655383:IVF655396 JFB655383:JFB655396 JOX655383:JOX655396 JYT655383:JYT655396 KIP655383:KIP655396 KSL655383:KSL655396 LCH655383:LCH655396 LMD655383:LMD655396 LVZ655383:LVZ655396 MFV655383:MFV655396 MPR655383:MPR655396 MZN655383:MZN655396 NJJ655383:NJJ655396 NTF655383:NTF655396 ODB655383:ODB655396 OMX655383:OMX655396 OWT655383:OWT655396 PGP655383:PGP655396 PQL655383:PQL655396 QAH655383:QAH655396 QKD655383:QKD655396 QTZ655383:QTZ655396 RDV655383:RDV655396 RNR655383:RNR655396 RXN655383:RXN655396 SHJ655383:SHJ655396 SRF655383:SRF655396 TBB655383:TBB655396 TKX655383:TKX655396 TUT655383:TUT655396 UEP655383:UEP655396 UOL655383:UOL655396 UYH655383:UYH655396 VID655383:VID655396 VRZ655383:VRZ655396 WBV655383:WBV655396 WLR655383:WLR655396 WVN655383:WVN655396 C720919:C720932 JB720919:JB720932 SX720919:SX720932 ACT720919:ACT720932 AMP720919:AMP720932 AWL720919:AWL720932 BGH720919:BGH720932 BQD720919:BQD720932 BZZ720919:BZZ720932 CJV720919:CJV720932 CTR720919:CTR720932 DDN720919:DDN720932 DNJ720919:DNJ720932 DXF720919:DXF720932 EHB720919:EHB720932 EQX720919:EQX720932 FAT720919:FAT720932 FKP720919:FKP720932 FUL720919:FUL720932 GEH720919:GEH720932 GOD720919:GOD720932 GXZ720919:GXZ720932 HHV720919:HHV720932 HRR720919:HRR720932 IBN720919:IBN720932 ILJ720919:ILJ720932 IVF720919:IVF720932 JFB720919:JFB720932 JOX720919:JOX720932 JYT720919:JYT720932 KIP720919:KIP720932 KSL720919:KSL720932 LCH720919:LCH720932 LMD720919:LMD720932 LVZ720919:LVZ720932 MFV720919:MFV720932 MPR720919:MPR720932 MZN720919:MZN720932 NJJ720919:NJJ720932 NTF720919:NTF720932 ODB720919:ODB720932 OMX720919:OMX720932 OWT720919:OWT720932 PGP720919:PGP720932 PQL720919:PQL720932 QAH720919:QAH720932 QKD720919:QKD720932 QTZ720919:QTZ720932 RDV720919:RDV720932 RNR720919:RNR720932 RXN720919:RXN720932 SHJ720919:SHJ720932 SRF720919:SRF720932 TBB720919:TBB720932 TKX720919:TKX720932 TUT720919:TUT720932 UEP720919:UEP720932 UOL720919:UOL720932 UYH720919:UYH720932 VID720919:VID720932 VRZ720919:VRZ720932 WBV720919:WBV720932 WLR720919:WLR720932 WVN720919:WVN720932 C786455:C786468 JB786455:JB786468 SX786455:SX786468 ACT786455:ACT786468 AMP786455:AMP786468 AWL786455:AWL786468 BGH786455:BGH786468 BQD786455:BQD786468 BZZ786455:BZZ786468 CJV786455:CJV786468 CTR786455:CTR786468 DDN786455:DDN786468 DNJ786455:DNJ786468 DXF786455:DXF786468 EHB786455:EHB786468 EQX786455:EQX786468 FAT786455:FAT786468 FKP786455:FKP786468 FUL786455:FUL786468 GEH786455:GEH786468 GOD786455:GOD786468 GXZ786455:GXZ786468 HHV786455:HHV786468 HRR786455:HRR786468 IBN786455:IBN786468 ILJ786455:ILJ786468 IVF786455:IVF786468 JFB786455:JFB786468 JOX786455:JOX786468 JYT786455:JYT786468 KIP786455:KIP786468 KSL786455:KSL786468 LCH786455:LCH786468 LMD786455:LMD786468 LVZ786455:LVZ786468 MFV786455:MFV786468 MPR786455:MPR786468 MZN786455:MZN786468 NJJ786455:NJJ786468 NTF786455:NTF786468 ODB786455:ODB786468 OMX786455:OMX786468 OWT786455:OWT786468 PGP786455:PGP786468 PQL786455:PQL786468 QAH786455:QAH786468 QKD786455:QKD786468 QTZ786455:QTZ786468 RDV786455:RDV786468 RNR786455:RNR786468 RXN786455:RXN786468 SHJ786455:SHJ786468 SRF786455:SRF786468 TBB786455:TBB786468 TKX786455:TKX786468 TUT786455:TUT786468 UEP786455:UEP786468 UOL786455:UOL786468 UYH786455:UYH786468 VID786455:VID786468 VRZ786455:VRZ786468 WBV786455:WBV786468 WLR786455:WLR786468 WVN786455:WVN786468 C851991:C852004 JB851991:JB852004 SX851991:SX852004 ACT851991:ACT852004 AMP851991:AMP852004 AWL851991:AWL852004 BGH851991:BGH852004 BQD851991:BQD852004 BZZ851991:BZZ852004 CJV851991:CJV852004 CTR851991:CTR852004 DDN851991:DDN852004 DNJ851991:DNJ852004 DXF851991:DXF852004 EHB851991:EHB852004 EQX851991:EQX852004 FAT851991:FAT852004 FKP851991:FKP852004 FUL851991:FUL852004 GEH851991:GEH852004 GOD851991:GOD852004 GXZ851991:GXZ852004 HHV851991:HHV852004 HRR851991:HRR852004 IBN851991:IBN852004 ILJ851991:ILJ852004 IVF851991:IVF852004 JFB851991:JFB852004 JOX851991:JOX852004 JYT851991:JYT852004 KIP851991:KIP852004 KSL851991:KSL852004 LCH851991:LCH852004 LMD851991:LMD852004 LVZ851991:LVZ852004 MFV851991:MFV852004 MPR851991:MPR852004 MZN851991:MZN852004 NJJ851991:NJJ852004 NTF851991:NTF852004 ODB851991:ODB852004 OMX851991:OMX852004 OWT851991:OWT852004 PGP851991:PGP852004 PQL851991:PQL852004 QAH851991:QAH852004 QKD851991:QKD852004 QTZ851991:QTZ852004 RDV851991:RDV852004 RNR851991:RNR852004 RXN851991:RXN852004 SHJ851991:SHJ852004 SRF851991:SRF852004 TBB851991:TBB852004 TKX851991:TKX852004 TUT851991:TUT852004 UEP851991:UEP852004 UOL851991:UOL852004 UYH851991:UYH852004 VID851991:VID852004 VRZ851991:VRZ852004 WBV851991:WBV852004 WLR851991:WLR852004 WVN851991:WVN852004 C917527:C917540 JB917527:JB917540 SX917527:SX917540 ACT917527:ACT917540 AMP917527:AMP917540 AWL917527:AWL917540 BGH917527:BGH917540 BQD917527:BQD917540 BZZ917527:BZZ917540 CJV917527:CJV917540 CTR917527:CTR917540 DDN917527:DDN917540 DNJ917527:DNJ917540 DXF917527:DXF917540 EHB917527:EHB917540 EQX917527:EQX917540 FAT917527:FAT917540 FKP917527:FKP917540 FUL917527:FUL917540 GEH917527:GEH917540 GOD917527:GOD917540 GXZ917527:GXZ917540 HHV917527:HHV917540 HRR917527:HRR917540 IBN917527:IBN917540 ILJ917527:ILJ917540 IVF917527:IVF917540 JFB917527:JFB917540 JOX917527:JOX917540 JYT917527:JYT917540 KIP917527:KIP917540 KSL917527:KSL917540 LCH917527:LCH917540 LMD917527:LMD917540 LVZ917527:LVZ917540 MFV917527:MFV917540 MPR917527:MPR917540 MZN917527:MZN917540 NJJ917527:NJJ917540 NTF917527:NTF917540 ODB917527:ODB917540 OMX917527:OMX917540 OWT917527:OWT917540 PGP917527:PGP917540 PQL917527:PQL917540 QAH917527:QAH917540 QKD917527:QKD917540 QTZ917527:QTZ917540 RDV917527:RDV917540 RNR917527:RNR917540 RXN917527:RXN917540 SHJ917527:SHJ917540 SRF917527:SRF917540 TBB917527:TBB917540 TKX917527:TKX917540 TUT917527:TUT917540 UEP917527:UEP917540 UOL917527:UOL917540 UYH917527:UYH917540 VID917527:VID917540 VRZ917527:VRZ917540 WBV917527:WBV917540 WLR917527:WLR917540 WVN917527:WVN917540 C983063:C983076 JB983063:JB983076 SX983063:SX983076 ACT983063:ACT983076 AMP983063:AMP983076 AWL983063:AWL983076 BGH983063:BGH983076 BQD983063:BQD983076 BZZ983063:BZZ983076 CJV983063:CJV983076 CTR983063:CTR983076 DDN983063:DDN983076 DNJ983063:DNJ983076 DXF983063:DXF983076 EHB983063:EHB983076 EQX983063:EQX983076 FAT983063:FAT983076 FKP983063:FKP983076 FUL983063:FUL983076 GEH983063:GEH983076 GOD983063:GOD983076 GXZ983063:GXZ983076 HHV983063:HHV983076 HRR983063:HRR983076 IBN983063:IBN983076 ILJ983063:ILJ983076 IVF983063:IVF983076 JFB983063:JFB983076 JOX983063:JOX983076 JYT983063:JYT983076 KIP983063:KIP983076 KSL983063:KSL983076 LCH983063:LCH983076 LMD983063:LMD983076 LVZ983063:LVZ983076 MFV983063:MFV983076 MPR983063:MPR983076 MZN983063:MZN983076 NJJ983063:NJJ983076 NTF983063:NTF983076 ODB983063:ODB983076 OMX983063:OMX983076 OWT983063:OWT983076 PGP983063:PGP983076 PQL983063:PQL983076 QAH983063:QAH983076 QKD983063:QKD983076 QTZ983063:QTZ983076 RDV983063:RDV983076 RNR983063:RNR983076 RXN983063:RXN983076 SHJ983063:SHJ983076 SRF983063:SRF983076 TBB983063:TBB983076 TKX983063:TKX983076 TUT983063:TUT983076 UEP983063:UEP983076 UOL983063:UOL983076 UYH983063:UYH983076 VID983063:VID983076 VRZ983063:VRZ983076 WBV983063:WBV983076 WLR983063:WLR983076">
      <formula1>"障害者支援施設,グループホーム,居宅介護,重度訪問介護,短期入所,重度障害者等包括支援,障害児入所施設"</formula1>
    </dataValidation>
  </dataValidations>
  <printOptions horizontalCentered="1"/>
  <pageMargins left="0.19685039370078741" right="0.19685039370078741" top="0.39370078740157483" bottom="0.39370078740157483" header="0.51181102362204722" footer="0.51181102362204722"/>
  <pageSetup paperSize="9" scale="25" fitToWidth="1" fitToHeight="1" orientation="landscape" usePrinterDefaults="1" horizontalDpi="300" verticalDpi="300"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Z119"/>
  <sheetViews>
    <sheetView showGridLines="0" view="pageBreakPreview" zoomScale="85" zoomScaleSheetLayoutView="85" workbookViewId="0">
      <selection activeCell="B2" sqref="B2:M2"/>
    </sheetView>
  </sheetViews>
  <sheetFormatPr defaultRowHeight="13.2"/>
  <cols>
    <col min="1" max="1" width="3.375" customWidth="1"/>
    <col min="2" max="2" width="12.625" customWidth="1"/>
    <col min="3" max="3" width="27.375" customWidth="1"/>
    <col min="4" max="4" width="16" customWidth="1"/>
    <col min="5" max="5" width="14.375" customWidth="1"/>
    <col min="6" max="6" width="5.375" customWidth="1"/>
    <col min="7" max="7" width="4.375" customWidth="1"/>
    <col min="8" max="8" width="7.125" customWidth="1"/>
    <col min="9" max="10" width="12.625" customWidth="1"/>
    <col min="11" max="11" width="12.375" customWidth="1"/>
    <col min="12" max="12" width="11.109375" customWidth="1"/>
    <col min="13" max="13" width="18.125" customWidth="1"/>
    <col min="14" max="14" width="2.375" customWidth="1"/>
    <col min="15" max="15" width="15" customWidth="1"/>
    <col min="16" max="16" width="2.375" customWidth="1"/>
    <col min="18" max="18" width="8.88671875" hidden="1" customWidth="1"/>
  </cols>
  <sheetData>
    <row r="1" spans="1:13" ht="16.2">
      <c r="A1" s="124" t="s">
        <v>115</v>
      </c>
      <c r="B1" s="125"/>
      <c r="C1" s="125"/>
    </row>
    <row r="2" spans="1:13" ht="68.25" customHeight="1">
      <c r="B2" s="126" t="s">
        <v>345</v>
      </c>
      <c r="C2" s="126"/>
      <c r="D2" s="126"/>
      <c r="E2" s="126"/>
      <c r="F2" s="126"/>
      <c r="G2" s="126"/>
      <c r="H2" s="126"/>
      <c r="I2" s="126"/>
      <c r="J2" s="126"/>
      <c r="K2" s="126"/>
      <c r="L2" s="126"/>
      <c r="M2" s="126"/>
    </row>
    <row r="3" spans="1:13" ht="23.1" customHeight="1">
      <c r="B3" s="419" t="s">
        <v>81</v>
      </c>
      <c r="C3" s="419"/>
      <c r="D3" s="451" t="s">
        <v>24</v>
      </c>
      <c r="E3" s="128"/>
      <c r="F3" s="126"/>
      <c r="G3" s="126"/>
      <c r="H3" s="126"/>
      <c r="I3" s="126"/>
      <c r="J3" s="126"/>
      <c r="K3" s="126"/>
      <c r="L3" s="126"/>
      <c r="M3" s="126"/>
    </row>
    <row r="4" spans="1:13" ht="19.2">
      <c r="B4" s="128"/>
      <c r="C4" s="438" t="s">
        <v>266</v>
      </c>
      <c r="D4" s="128"/>
      <c r="E4" s="128"/>
      <c r="F4" s="128"/>
      <c r="G4" s="128"/>
      <c r="H4" s="128"/>
      <c r="I4" s="128"/>
      <c r="J4" s="128"/>
      <c r="K4" s="259" t="s">
        <v>80</v>
      </c>
      <c r="L4" s="269"/>
      <c r="M4" s="269"/>
    </row>
    <row r="5" spans="1:13" ht="15.15">
      <c r="B5" s="129" t="s">
        <v>136</v>
      </c>
      <c r="C5" s="129"/>
    </row>
    <row r="6" spans="1:13" ht="24.95" customHeight="1">
      <c r="B6" s="130" t="s">
        <v>138</v>
      </c>
      <c r="C6" s="163"/>
      <c r="D6" s="570"/>
      <c r="E6" s="579"/>
      <c r="F6" s="579"/>
      <c r="G6" s="579"/>
      <c r="H6" s="579"/>
      <c r="I6" s="579"/>
      <c r="J6" s="579"/>
      <c r="K6" s="579"/>
      <c r="L6" s="579"/>
      <c r="M6" s="589"/>
    </row>
    <row r="7" spans="1:13" ht="30" customHeight="1">
      <c r="B7" s="131" t="s">
        <v>85</v>
      </c>
      <c r="C7" s="164"/>
      <c r="D7" s="571"/>
      <c r="E7" s="580"/>
      <c r="F7" s="580"/>
      <c r="G7" s="580"/>
      <c r="H7" s="580"/>
      <c r="I7" s="580"/>
      <c r="J7" s="580"/>
      <c r="K7" s="580"/>
      <c r="L7" s="580"/>
      <c r="M7" s="590"/>
    </row>
    <row r="8" spans="1:13" ht="24.95" customHeight="1">
      <c r="B8" s="132" t="s">
        <v>138</v>
      </c>
      <c r="C8" s="165"/>
      <c r="D8" s="572"/>
      <c r="E8" s="581"/>
      <c r="F8" s="581"/>
      <c r="G8" s="581"/>
      <c r="H8" s="581"/>
      <c r="I8" s="581"/>
      <c r="J8" s="581"/>
      <c r="K8" s="581"/>
      <c r="L8" s="581"/>
      <c r="M8" s="591"/>
    </row>
    <row r="9" spans="1:13" ht="30" customHeight="1">
      <c r="B9" s="133" t="s">
        <v>140</v>
      </c>
      <c r="C9" s="166"/>
      <c r="D9" s="561"/>
      <c r="E9" s="569"/>
      <c r="F9" s="569"/>
      <c r="G9" s="569"/>
      <c r="H9" s="569"/>
      <c r="I9" s="569"/>
      <c r="J9" s="569"/>
      <c r="K9" s="569"/>
      <c r="L9" s="569"/>
      <c r="M9" s="592"/>
    </row>
    <row r="10" spans="1:13" ht="24.95" customHeight="1">
      <c r="B10" s="134" t="s">
        <v>141</v>
      </c>
      <c r="C10" s="167"/>
      <c r="D10" s="167"/>
      <c r="E10" s="167"/>
      <c r="F10" s="167"/>
      <c r="G10" s="167"/>
      <c r="H10" s="167"/>
      <c r="I10" s="167"/>
      <c r="J10" s="167"/>
      <c r="K10" s="167"/>
      <c r="L10" s="167"/>
      <c r="M10" s="283"/>
    </row>
    <row r="11" spans="1:13" ht="30" customHeight="1">
      <c r="B11" s="135"/>
      <c r="C11" s="168"/>
      <c r="D11" s="168"/>
      <c r="E11" s="168"/>
      <c r="F11" s="168"/>
      <c r="G11" s="168"/>
      <c r="H11" s="168"/>
      <c r="I11" s="168"/>
      <c r="J11" s="168"/>
      <c r="K11" s="168"/>
      <c r="L11" s="168"/>
      <c r="M11" s="284"/>
    </row>
    <row r="12" spans="1:13" ht="24.95" customHeight="1">
      <c r="B12" s="136" t="s">
        <v>325</v>
      </c>
      <c r="C12" s="169"/>
      <c r="D12" s="169"/>
      <c r="E12" s="169"/>
      <c r="F12" s="169"/>
      <c r="G12" s="169"/>
      <c r="H12" s="169"/>
      <c r="I12" s="169"/>
      <c r="J12" s="169"/>
      <c r="K12" s="169"/>
      <c r="L12" s="169"/>
      <c r="M12" s="285"/>
    </row>
    <row r="13" spans="1:13" ht="30" customHeight="1">
      <c r="B13" s="137"/>
      <c r="C13" s="170"/>
      <c r="D13" s="170"/>
      <c r="E13" s="170"/>
      <c r="F13" s="170"/>
      <c r="G13" s="170"/>
      <c r="H13" s="170"/>
      <c r="I13" s="170"/>
      <c r="J13" s="170"/>
      <c r="K13" s="170"/>
      <c r="L13" s="170"/>
      <c r="M13" s="286"/>
    </row>
    <row r="14" spans="1:13" ht="24.95" customHeight="1">
      <c r="B14" s="138" t="s">
        <v>326</v>
      </c>
      <c r="C14" s="171"/>
      <c r="D14" s="171"/>
      <c r="E14" s="171"/>
      <c r="F14" s="171"/>
      <c r="G14" s="171"/>
      <c r="H14" s="171"/>
      <c r="I14" s="171"/>
      <c r="J14" s="171"/>
      <c r="K14" s="171"/>
      <c r="L14" s="171"/>
      <c r="M14" s="287"/>
    </row>
    <row r="15" spans="1:13" ht="30" customHeight="1">
      <c r="B15" s="139" t="s">
        <v>143</v>
      </c>
      <c r="C15" s="211"/>
      <c r="D15" s="238"/>
      <c r="E15" s="211" t="s">
        <v>144</v>
      </c>
      <c r="F15" s="223"/>
      <c r="G15" s="223"/>
      <c r="H15" s="238"/>
      <c r="I15" s="583"/>
      <c r="J15" s="583"/>
      <c r="K15" s="583"/>
      <c r="L15" s="583"/>
      <c r="M15" s="593"/>
    </row>
    <row r="16" spans="1:13" ht="9.75" customHeight="1">
      <c r="B16" s="140"/>
      <c r="C16" s="140"/>
      <c r="D16" s="193"/>
      <c r="E16" s="140"/>
      <c r="F16" s="140"/>
      <c r="G16" s="140"/>
      <c r="H16" s="140"/>
      <c r="I16" s="193"/>
      <c r="J16" s="193"/>
      <c r="K16" s="193"/>
      <c r="L16" s="193"/>
      <c r="M16" s="193"/>
    </row>
    <row r="17" spans="1:26" s="4" customFormat="1" ht="18" customHeight="1">
      <c r="B17" s="18" t="s">
        <v>146</v>
      </c>
      <c r="C17" s="18"/>
      <c r="D17" s="573"/>
      <c r="E17" s="573"/>
      <c r="F17" s="573"/>
      <c r="G17" s="573"/>
      <c r="H17" s="573"/>
      <c r="I17" s="573"/>
      <c r="J17" s="573"/>
      <c r="K17" s="573"/>
      <c r="L17" s="573"/>
      <c r="M17" s="194"/>
    </row>
    <row r="18" spans="1:26" s="4" customFormat="1" ht="30.75" customHeight="1">
      <c r="B18" s="141" t="s">
        <v>169</v>
      </c>
      <c r="C18" s="141"/>
      <c r="D18" s="194"/>
      <c r="E18" s="194"/>
      <c r="F18" s="194"/>
      <c r="G18" s="194"/>
      <c r="H18" s="194"/>
      <c r="I18" s="194"/>
      <c r="J18" s="247"/>
      <c r="K18" s="247"/>
      <c r="L18" s="194"/>
      <c r="M18" s="194"/>
    </row>
    <row r="19" spans="1:26" s="4" customFormat="1" ht="30.75" customHeight="1">
      <c r="B19" s="141" t="s">
        <v>147</v>
      </c>
      <c r="C19" s="141"/>
      <c r="D19" s="194"/>
      <c r="E19" s="194"/>
      <c r="F19" s="194"/>
      <c r="G19" s="194"/>
      <c r="H19" s="194"/>
      <c r="I19" s="194"/>
      <c r="J19" s="247"/>
      <c r="K19" s="247"/>
      <c r="L19" s="194"/>
      <c r="M19" s="194"/>
    </row>
    <row r="20" spans="1:26" s="4" customFormat="1" ht="43.2" customHeight="1">
      <c r="B20" s="556" t="s">
        <v>216</v>
      </c>
      <c r="C20" s="142"/>
      <c r="D20" s="195"/>
      <c r="E20" s="195"/>
      <c r="F20" s="195"/>
      <c r="G20" s="195"/>
      <c r="H20" s="195"/>
      <c r="I20" s="195"/>
      <c r="J20" s="195"/>
      <c r="K20" s="195"/>
      <c r="L20" s="195"/>
      <c r="M20" s="195"/>
    </row>
    <row r="21" spans="1:26" s="4" customFormat="1" ht="30.75" customHeight="1">
      <c r="B21" s="141" t="s">
        <v>284</v>
      </c>
      <c r="C21" s="141"/>
      <c r="D21" s="194"/>
      <c r="E21" s="194"/>
      <c r="F21" s="194"/>
      <c r="G21" s="194"/>
      <c r="H21" s="194"/>
      <c r="I21" s="194"/>
      <c r="J21" s="247"/>
      <c r="K21" s="247"/>
      <c r="L21" s="194"/>
      <c r="M21" s="194"/>
    </row>
    <row r="22" spans="1:26" s="4" customFormat="1" ht="30.75" customHeight="1">
      <c r="B22" s="141" t="s">
        <v>150</v>
      </c>
      <c r="C22" s="141"/>
      <c r="D22" s="194"/>
      <c r="E22" s="194"/>
      <c r="F22" s="194"/>
      <c r="G22" s="194"/>
      <c r="H22" s="194"/>
      <c r="I22" s="194"/>
      <c r="J22" s="247"/>
      <c r="K22" s="247"/>
      <c r="L22" s="194"/>
      <c r="M22" s="194"/>
    </row>
    <row r="23" spans="1:26" ht="14.4">
      <c r="B23" s="55"/>
      <c r="C23" s="55"/>
      <c r="D23" s="55"/>
      <c r="E23" s="55"/>
      <c r="F23" s="55"/>
      <c r="G23" s="55"/>
      <c r="H23" s="55"/>
      <c r="I23" s="55"/>
      <c r="J23" s="55"/>
      <c r="K23" s="55"/>
      <c r="L23" s="55"/>
      <c r="M23" s="55"/>
    </row>
    <row r="24" spans="1:26" ht="14.4">
      <c r="B24" s="129" t="s">
        <v>152</v>
      </c>
      <c r="C24" s="129"/>
      <c r="D24" s="55"/>
      <c r="E24" s="55"/>
      <c r="F24" s="55"/>
      <c r="G24" s="55"/>
      <c r="H24" s="55"/>
      <c r="I24" s="55"/>
      <c r="J24" s="55"/>
      <c r="K24" s="55"/>
      <c r="L24" s="55"/>
      <c r="M24" s="55"/>
    </row>
    <row r="25" spans="1:26" s="123" customFormat="1" ht="18" customHeight="1">
      <c r="A25" s="118"/>
      <c r="B25" s="55" t="s">
        <v>89</v>
      </c>
      <c r="C25" s="55"/>
      <c r="D25" s="55"/>
      <c r="E25" s="212"/>
      <c r="F25" s="212"/>
      <c r="G25" s="212"/>
      <c r="H25" s="212"/>
      <c r="I25" s="212"/>
      <c r="J25" s="212"/>
      <c r="K25" s="212"/>
      <c r="L25" s="55"/>
      <c r="M25" s="55"/>
      <c r="O25" s="118"/>
      <c r="R25" s="118"/>
      <c r="S25" s="118"/>
      <c r="T25" s="118"/>
      <c r="U25" s="118"/>
      <c r="V25" s="118"/>
      <c r="W25" s="118"/>
      <c r="X25" s="118"/>
      <c r="Y25" s="118"/>
      <c r="Z25" s="118"/>
    </row>
    <row r="26" spans="1:26" s="123" customFormat="1" ht="18" customHeight="1">
      <c r="A26" s="118"/>
      <c r="B26" s="55" t="s">
        <v>327</v>
      </c>
      <c r="C26" s="55"/>
      <c r="D26" s="55"/>
      <c r="E26" s="212"/>
      <c r="F26" s="212"/>
      <c r="G26" s="212"/>
      <c r="H26" s="212"/>
      <c r="I26" s="212"/>
      <c r="J26" s="212"/>
      <c r="K26" s="212"/>
      <c r="L26" s="55"/>
      <c r="M26" s="55"/>
      <c r="O26" s="118"/>
      <c r="R26" s="118"/>
      <c r="S26" s="118"/>
      <c r="T26" s="118"/>
      <c r="U26" s="118"/>
      <c r="V26" s="118"/>
      <c r="W26" s="118"/>
      <c r="X26" s="118"/>
      <c r="Y26" s="118"/>
      <c r="Z26" s="118"/>
    </row>
    <row r="27" spans="1:26" s="123" customFormat="1" ht="3" customHeight="1">
      <c r="A27" s="118"/>
      <c r="B27" s="55"/>
      <c r="C27" s="55"/>
      <c r="D27" s="55"/>
      <c r="E27" s="212"/>
      <c r="F27" s="212"/>
      <c r="G27" s="212"/>
      <c r="H27" s="212"/>
      <c r="I27" s="212"/>
      <c r="J27" s="212"/>
      <c r="K27" s="212"/>
      <c r="L27" s="55"/>
      <c r="M27" s="55"/>
      <c r="O27" s="118"/>
      <c r="R27" s="118"/>
      <c r="S27" s="118"/>
      <c r="T27" s="118"/>
      <c r="U27" s="118"/>
      <c r="V27" s="118"/>
      <c r="W27" s="118"/>
      <c r="X27" s="118"/>
      <c r="Y27" s="118"/>
      <c r="Z27" s="118"/>
    </row>
    <row r="28" spans="1:26" s="123" customFormat="1" ht="18" customHeight="1">
      <c r="A28" s="118"/>
      <c r="B28" s="557" t="s">
        <v>154</v>
      </c>
      <c r="C28" s="55" t="s">
        <v>156</v>
      </c>
      <c r="D28" s="55" t="s">
        <v>116</v>
      </c>
      <c r="E28" s="55"/>
      <c r="F28" s="55" t="s">
        <v>118</v>
      </c>
      <c r="G28" s="143"/>
      <c r="H28" s="125"/>
      <c r="I28" s="55"/>
      <c r="J28" s="55"/>
      <c r="K28" s="55"/>
      <c r="L28" s="55"/>
      <c r="M28" s="55"/>
      <c r="O28" s="118"/>
      <c r="R28" s="118" t="b">
        <v>0</v>
      </c>
      <c r="S28" s="118"/>
      <c r="T28" s="118"/>
      <c r="U28" s="118"/>
      <c r="V28" s="118"/>
      <c r="W28" s="118"/>
      <c r="X28" s="118"/>
      <c r="Y28" s="118"/>
      <c r="Z28" s="118"/>
    </row>
    <row r="29" spans="1:26" s="123" customFormat="1" ht="18" customHeight="1">
      <c r="A29" s="118"/>
      <c r="B29" s="143"/>
      <c r="C29" s="55" t="s">
        <v>159</v>
      </c>
      <c r="D29" s="55" t="s">
        <v>117</v>
      </c>
      <c r="E29" s="55"/>
      <c r="F29" s="55" t="s">
        <v>119</v>
      </c>
      <c r="G29" s="55"/>
      <c r="H29" s="55"/>
      <c r="I29" s="55" t="s">
        <v>120</v>
      </c>
      <c r="J29" s="55"/>
      <c r="K29" s="55"/>
      <c r="L29" s="55"/>
      <c r="M29" s="55"/>
      <c r="O29" s="118"/>
      <c r="R29" s="118" t="b">
        <v>0</v>
      </c>
      <c r="S29" s="118"/>
      <c r="T29" s="118"/>
      <c r="U29" s="118"/>
      <c r="V29" s="118"/>
      <c r="W29" s="118"/>
      <c r="X29" s="118"/>
      <c r="Y29" s="118"/>
      <c r="Z29" s="118"/>
    </row>
    <row r="30" spans="1:26" s="123" customFormat="1" ht="11.25" customHeight="1">
      <c r="A30" s="118"/>
      <c r="B30" s="143"/>
      <c r="C30" s="143"/>
      <c r="D30" s="55"/>
      <c r="E30" s="55"/>
      <c r="F30" s="55"/>
      <c r="G30" s="55"/>
      <c r="H30" s="55"/>
      <c r="I30" s="55"/>
      <c r="J30" s="55"/>
      <c r="K30" s="55"/>
      <c r="L30" s="55"/>
      <c r="M30" s="55"/>
      <c r="O30" s="118"/>
      <c r="R30" s="118" t="b">
        <v>0</v>
      </c>
      <c r="S30" s="118"/>
      <c r="T30" s="118"/>
      <c r="U30" s="118"/>
      <c r="V30" s="118"/>
      <c r="W30" s="118"/>
      <c r="X30" s="118"/>
      <c r="Y30" s="118"/>
      <c r="Z30" s="118"/>
    </row>
    <row r="31" spans="1:26" s="123" customFormat="1" ht="20.100000000000001" customHeight="1">
      <c r="A31" s="118"/>
      <c r="B31" s="56" t="s">
        <v>29</v>
      </c>
      <c r="C31" s="563"/>
      <c r="D31" s="574"/>
      <c r="E31" s="574"/>
      <c r="F31" s="574"/>
      <c r="G31" s="574"/>
      <c r="H31" s="574"/>
      <c r="I31" s="574"/>
      <c r="J31" s="584"/>
      <c r="K31" s="55"/>
      <c r="L31" s="55"/>
      <c r="M31" s="55"/>
      <c r="O31" s="118"/>
      <c r="R31" s="118" t="b">
        <v>0</v>
      </c>
      <c r="S31" s="118"/>
      <c r="T31" s="118"/>
      <c r="U31" s="118"/>
      <c r="V31" s="118"/>
      <c r="W31" s="118"/>
      <c r="X31" s="118"/>
      <c r="Y31" s="118"/>
      <c r="Z31" s="118"/>
    </row>
    <row r="32" spans="1:26" s="123" customFormat="1" ht="14.4">
      <c r="A32" s="118"/>
      <c r="B32" s="55"/>
      <c r="C32" s="55"/>
      <c r="D32" s="55"/>
      <c r="E32" s="55"/>
      <c r="F32" s="55"/>
      <c r="G32" s="55"/>
      <c r="H32" s="125"/>
      <c r="I32" s="55"/>
      <c r="J32" s="55"/>
      <c r="K32" s="55"/>
      <c r="L32" s="55"/>
      <c r="M32" s="55"/>
      <c r="O32" s="118"/>
      <c r="R32" s="118" t="b">
        <v>0</v>
      </c>
      <c r="S32" s="118"/>
      <c r="T32" s="118"/>
      <c r="U32" s="118"/>
      <c r="V32" s="118"/>
      <c r="W32" s="118"/>
      <c r="X32" s="118"/>
      <c r="Y32" s="118"/>
      <c r="Z32" s="118"/>
    </row>
    <row r="33" spans="1:26" s="123" customFormat="1" ht="24.95" customHeight="1">
      <c r="A33" s="118"/>
      <c r="B33" s="56" t="s">
        <v>151</v>
      </c>
      <c r="C33" s="564"/>
      <c r="D33" s="575"/>
      <c r="E33" s="575"/>
      <c r="F33" s="575"/>
      <c r="G33" s="575"/>
      <c r="H33" s="575"/>
      <c r="I33" s="575"/>
      <c r="J33" s="575"/>
      <c r="K33" s="575"/>
      <c r="L33" s="575"/>
      <c r="M33" s="594"/>
      <c r="N33" s="296"/>
      <c r="O33" s="296"/>
      <c r="R33" s="118" t="b">
        <v>0</v>
      </c>
      <c r="S33" s="118"/>
      <c r="T33" s="118"/>
      <c r="U33" s="118"/>
      <c r="V33" s="118"/>
      <c r="W33" s="118"/>
      <c r="X33" s="118"/>
      <c r="Y33" s="118"/>
      <c r="Z33" s="118"/>
    </row>
    <row r="34" spans="1:26" s="123" customFormat="1" ht="24.95" customHeight="1">
      <c r="A34" s="118"/>
      <c r="B34" s="55"/>
      <c r="C34" s="565"/>
      <c r="D34" s="365"/>
      <c r="E34" s="365"/>
      <c r="F34" s="365"/>
      <c r="G34" s="365"/>
      <c r="H34" s="365"/>
      <c r="I34" s="365"/>
      <c r="J34" s="365"/>
      <c r="K34" s="365"/>
      <c r="L34" s="365"/>
      <c r="M34" s="595"/>
      <c r="N34" s="296"/>
      <c r="O34" s="296"/>
      <c r="R34" s="118" t="b">
        <v>0</v>
      </c>
      <c r="S34" s="118"/>
      <c r="T34" s="118"/>
      <c r="U34" s="118"/>
      <c r="V34" s="118"/>
      <c r="W34" s="118"/>
      <c r="X34" s="118"/>
      <c r="Y34" s="118"/>
      <c r="Z34" s="118"/>
    </row>
    <row r="35" spans="1:26" s="123" customFormat="1" ht="24.95" customHeight="1">
      <c r="A35" s="118"/>
      <c r="B35" s="55"/>
      <c r="C35" s="566"/>
      <c r="D35" s="576"/>
      <c r="E35" s="576"/>
      <c r="F35" s="576"/>
      <c r="G35" s="576"/>
      <c r="H35" s="576"/>
      <c r="I35" s="576"/>
      <c r="J35" s="576"/>
      <c r="K35" s="576"/>
      <c r="L35" s="576"/>
      <c r="M35" s="596"/>
      <c r="N35" s="296"/>
      <c r="O35" s="296"/>
      <c r="R35" s="118" t="b">
        <v>0</v>
      </c>
      <c r="S35" s="118"/>
      <c r="T35" s="118"/>
      <c r="U35" s="118"/>
      <c r="V35" s="118"/>
      <c r="W35" s="118"/>
      <c r="X35" s="118"/>
      <c r="Y35" s="118"/>
      <c r="Z35" s="118"/>
    </row>
    <row r="36" spans="1:26" s="123" customFormat="1" ht="18.75" customHeight="1">
      <c r="A36" s="118"/>
      <c r="B36" s="55"/>
      <c r="C36" s="365"/>
      <c r="D36" s="365"/>
      <c r="E36" s="365"/>
      <c r="F36" s="365"/>
      <c r="G36" s="365"/>
      <c r="H36" s="365"/>
      <c r="I36" s="365"/>
      <c r="J36" s="365"/>
      <c r="K36" s="365"/>
      <c r="L36" s="365"/>
      <c r="M36" s="365"/>
      <c r="N36" s="296"/>
      <c r="O36" s="296"/>
      <c r="R36" s="118"/>
      <c r="S36" s="118"/>
      <c r="T36" s="118"/>
      <c r="U36" s="118"/>
      <c r="V36" s="118"/>
      <c r="W36" s="118"/>
      <c r="X36" s="118"/>
      <c r="Y36" s="118"/>
      <c r="Z36" s="118"/>
    </row>
    <row r="37" spans="1:26" s="123" customFormat="1" ht="18" customHeight="1">
      <c r="A37" s="118"/>
      <c r="B37" s="55" t="s">
        <v>176</v>
      </c>
      <c r="C37" s="365" t="s">
        <v>83</v>
      </c>
      <c r="D37" s="56" t="s">
        <v>36</v>
      </c>
      <c r="E37" s="365" t="s">
        <v>232</v>
      </c>
      <c r="F37" s="365" t="s">
        <v>24</v>
      </c>
      <c r="G37" s="365" t="s">
        <v>280</v>
      </c>
      <c r="H37" s="365"/>
      <c r="I37" s="365"/>
      <c r="J37" s="365"/>
      <c r="K37" s="365"/>
      <c r="L37" s="365"/>
      <c r="M37" s="365"/>
      <c r="N37" s="296"/>
      <c r="O37" s="296"/>
      <c r="R37" s="118"/>
      <c r="S37" s="118"/>
      <c r="T37" s="118"/>
      <c r="U37" s="118"/>
      <c r="V37" s="118"/>
      <c r="W37" s="118"/>
      <c r="X37" s="118"/>
      <c r="Y37" s="118"/>
      <c r="Z37" s="118"/>
    </row>
    <row r="38" spans="1:26" s="123" customFormat="1" ht="18" customHeight="1">
      <c r="A38" s="118"/>
      <c r="B38" s="55"/>
      <c r="C38" s="56" t="s">
        <v>328</v>
      </c>
      <c r="D38" s="56"/>
      <c r="E38" s="365"/>
      <c r="F38" s="365"/>
      <c r="G38" s="365"/>
      <c r="H38" s="365"/>
      <c r="I38" s="365"/>
      <c r="J38" s="365"/>
      <c r="K38" s="365"/>
      <c r="L38" s="365"/>
      <c r="M38" s="365"/>
      <c r="N38" s="296"/>
      <c r="O38" s="296"/>
      <c r="R38" s="118"/>
      <c r="S38" s="118"/>
      <c r="T38" s="118"/>
      <c r="U38" s="118"/>
      <c r="V38" s="118"/>
      <c r="W38" s="118"/>
      <c r="X38" s="118"/>
      <c r="Y38" s="118"/>
      <c r="Z38" s="118"/>
    </row>
    <row r="39" spans="1:26" s="123" customFormat="1" ht="18" customHeight="1">
      <c r="A39" s="118"/>
      <c r="B39" s="55"/>
      <c r="C39" s="56" t="s">
        <v>155</v>
      </c>
      <c r="D39" s="56"/>
      <c r="E39" s="365"/>
      <c r="F39" s="365"/>
      <c r="G39" s="365"/>
      <c r="H39" s="365"/>
      <c r="I39" s="365"/>
      <c r="J39" s="365"/>
      <c r="K39" s="365"/>
      <c r="L39" s="365"/>
      <c r="M39" s="365"/>
      <c r="N39" s="296"/>
      <c r="O39" s="296"/>
      <c r="R39" s="118"/>
      <c r="S39" s="118"/>
      <c r="T39" s="118"/>
      <c r="U39" s="118"/>
      <c r="V39" s="118"/>
      <c r="W39" s="118"/>
      <c r="X39" s="118"/>
      <c r="Y39" s="118"/>
      <c r="Z39" s="118"/>
    </row>
    <row r="40" spans="1:26" s="123" customFormat="1" ht="18" customHeight="1">
      <c r="A40" s="118"/>
      <c r="B40" s="55"/>
      <c r="C40" s="56" t="s">
        <v>329</v>
      </c>
      <c r="D40" s="56"/>
      <c r="E40" s="365"/>
      <c r="F40" s="365"/>
      <c r="G40" s="365"/>
      <c r="H40" s="365"/>
      <c r="I40" s="365"/>
      <c r="J40" s="365"/>
      <c r="K40" s="365"/>
      <c r="L40" s="365"/>
      <c r="M40" s="365"/>
      <c r="N40" s="296"/>
      <c r="O40" s="296"/>
      <c r="R40" s="118"/>
      <c r="S40" s="118"/>
      <c r="T40" s="118"/>
      <c r="U40" s="118"/>
      <c r="V40" s="118"/>
      <c r="W40" s="118"/>
      <c r="X40" s="118"/>
      <c r="Y40" s="118"/>
      <c r="Z40" s="118"/>
    </row>
    <row r="41" spans="1:26" s="123" customFormat="1" ht="12" customHeight="1">
      <c r="A41" s="118"/>
      <c r="B41" s="55"/>
      <c r="C41" s="365"/>
      <c r="D41" s="56"/>
      <c r="E41" s="365"/>
      <c r="F41" s="365"/>
      <c r="G41" s="365"/>
      <c r="H41" s="365"/>
      <c r="I41" s="365"/>
      <c r="J41" s="365"/>
      <c r="K41" s="365"/>
      <c r="L41" s="365"/>
      <c r="M41" s="365"/>
      <c r="N41" s="296"/>
      <c r="O41" s="296"/>
      <c r="R41" s="118"/>
      <c r="S41" s="118"/>
      <c r="T41" s="118"/>
      <c r="U41" s="118"/>
      <c r="V41" s="118"/>
      <c r="W41" s="118"/>
      <c r="X41" s="118"/>
      <c r="Y41" s="118"/>
      <c r="Z41" s="118"/>
    </row>
    <row r="42" spans="1:26" s="123" customFormat="1" ht="18" customHeight="1">
      <c r="A42" s="118"/>
      <c r="B42" s="55"/>
      <c r="C42" s="296" t="s">
        <v>315</v>
      </c>
      <c r="D42" s="365"/>
      <c r="E42" s="365"/>
      <c r="F42" s="365"/>
      <c r="G42" s="365"/>
      <c r="H42" s="365"/>
      <c r="I42" s="365"/>
      <c r="J42" s="365"/>
      <c r="K42" s="365"/>
      <c r="L42" s="365"/>
      <c r="M42" s="365"/>
      <c r="N42" s="296"/>
      <c r="O42" s="296"/>
      <c r="R42" s="118"/>
      <c r="S42" s="118"/>
      <c r="T42" s="118"/>
      <c r="U42" s="118"/>
      <c r="V42" s="118"/>
      <c r="W42" s="118"/>
      <c r="X42" s="118"/>
      <c r="Y42" s="118"/>
      <c r="Z42" s="118"/>
    </row>
    <row r="43" spans="1:26" s="123" customFormat="1" ht="18" customHeight="1">
      <c r="A43" s="118"/>
      <c r="B43" s="55"/>
      <c r="C43" s="296" t="s">
        <v>330</v>
      </c>
      <c r="D43" s="365"/>
      <c r="E43" s="365"/>
      <c r="F43" s="365"/>
      <c r="G43" s="365"/>
      <c r="H43" s="365"/>
      <c r="I43" s="365"/>
      <c r="J43" s="365"/>
      <c r="K43" s="365"/>
      <c r="L43" s="365"/>
      <c r="M43" s="365"/>
      <c r="N43" s="296"/>
      <c r="O43" s="296"/>
      <c r="R43" s="118"/>
      <c r="S43" s="118"/>
      <c r="T43" s="118"/>
      <c r="U43" s="118"/>
      <c r="V43" s="118"/>
      <c r="W43" s="118"/>
      <c r="X43" s="118"/>
      <c r="Y43" s="118"/>
      <c r="Z43" s="118"/>
    </row>
    <row r="44" spans="1:26" s="123" customFormat="1" ht="9.75" customHeight="1">
      <c r="A44" s="118"/>
      <c r="B44" s="55"/>
      <c r="C44" s="56"/>
      <c r="D44" s="365"/>
      <c r="E44" s="365"/>
      <c r="F44" s="365"/>
      <c r="G44" s="365"/>
      <c r="H44" s="365"/>
      <c r="I44" s="365"/>
      <c r="J44" s="365"/>
      <c r="K44" s="365"/>
      <c r="L44" s="365"/>
      <c r="M44" s="365"/>
      <c r="N44" s="296"/>
      <c r="O44" s="296"/>
      <c r="R44" s="118"/>
      <c r="S44" s="118"/>
      <c r="T44" s="118"/>
      <c r="U44" s="118"/>
      <c r="V44" s="118"/>
      <c r="W44" s="118"/>
      <c r="X44" s="118"/>
      <c r="Y44" s="118"/>
      <c r="Z44" s="118"/>
    </row>
    <row r="45" spans="1:26" s="123" customFormat="1" ht="18" customHeight="1">
      <c r="A45" s="118"/>
      <c r="B45" s="55"/>
      <c r="C45" s="56" t="s">
        <v>172</v>
      </c>
      <c r="D45" s="365"/>
      <c r="E45" s="365"/>
      <c r="F45" s="365"/>
      <c r="G45" s="365"/>
      <c r="H45" s="365"/>
      <c r="I45" s="365"/>
      <c r="J45" s="365"/>
      <c r="K45" s="365"/>
      <c r="L45" s="365"/>
      <c r="M45" s="365"/>
      <c r="N45" s="296"/>
      <c r="O45" s="296"/>
      <c r="R45" s="118"/>
      <c r="S45" s="118"/>
      <c r="T45" s="118"/>
      <c r="U45" s="118"/>
      <c r="V45" s="118"/>
      <c r="W45" s="118"/>
      <c r="X45" s="118"/>
      <c r="Y45" s="118"/>
      <c r="Z45" s="118"/>
    </row>
    <row r="46" spans="1:26" s="123" customFormat="1" ht="18.75" customHeight="1">
      <c r="A46" s="118"/>
      <c r="B46" s="55"/>
      <c r="C46" s="365"/>
      <c r="D46" s="365"/>
      <c r="E46" s="365"/>
      <c r="F46" s="365"/>
      <c r="G46" s="365"/>
      <c r="H46" s="365"/>
      <c r="I46" s="365"/>
      <c r="J46" s="365"/>
      <c r="K46" s="365"/>
      <c r="L46" s="365"/>
      <c r="M46" s="365"/>
      <c r="N46" s="296"/>
      <c r="O46" s="296"/>
      <c r="R46" s="118"/>
      <c r="S46" s="118"/>
      <c r="T46" s="118"/>
      <c r="U46" s="118"/>
      <c r="V46" s="118"/>
      <c r="W46" s="118"/>
      <c r="X46" s="118"/>
      <c r="Y46" s="118"/>
      <c r="Z46" s="118"/>
    </row>
    <row r="47" spans="1:26" ht="14.4">
      <c r="B47" s="125" t="s">
        <v>161</v>
      </c>
      <c r="C47" s="125"/>
      <c r="D47" s="55"/>
      <c r="E47" s="55"/>
      <c r="F47" s="55"/>
      <c r="G47" s="55"/>
      <c r="H47" s="55"/>
      <c r="I47" s="55"/>
      <c r="J47" s="55"/>
      <c r="K47" s="55"/>
      <c r="L47" s="55"/>
      <c r="M47" s="55"/>
      <c r="Q47" s="4"/>
      <c r="R47" t="b">
        <v>0</v>
      </c>
    </row>
    <row r="48" spans="1:26" ht="18.75" customHeight="1">
      <c r="B48" s="558" t="s">
        <v>162</v>
      </c>
      <c r="C48" s="567"/>
      <c r="D48" s="567"/>
      <c r="E48" s="567"/>
      <c r="F48" s="560"/>
      <c r="G48" s="558" t="s">
        <v>164</v>
      </c>
      <c r="H48" s="567"/>
      <c r="I48" s="567"/>
      <c r="J48" s="567"/>
      <c r="K48" s="567"/>
      <c r="L48" s="567"/>
      <c r="M48" s="597"/>
      <c r="Q48" s="4"/>
      <c r="R48" t="b">
        <v>0</v>
      </c>
    </row>
    <row r="49" spans="2:26" ht="18.75" customHeight="1">
      <c r="B49" s="559"/>
      <c r="C49" s="568"/>
      <c r="D49" s="577"/>
      <c r="E49" s="568"/>
      <c r="F49" s="560"/>
      <c r="G49" s="559"/>
      <c r="H49" s="568"/>
      <c r="I49" s="568"/>
      <c r="J49" s="568"/>
      <c r="K49" s="568"/>
      <c r="L49" s="568"/>
      <c r="M49" s="598"/>
      <c r="Q49" s="4"/>
      <c r="R49" t="b">
        <v>0</v>
      </c>
    </row>
    <row r="50" spans="2:26" ht="18.75" customHeight="1">
      <c r="B50" s="560"/>
      <c r="C50" s="55"/>
      <c r="D50" s="55"/>
      <c r="E50" s="55"/>
      <c r="F50" s="560"/>
      <c r="G50" s="560"/>
      <c r="H50" s="55"/>
      <c r="I50" s="55"/>
      <c r="J50" s="55"/>
      <c r="K50" s="55"/>
      <c r="L50" s="55"/>
      <c r="M50" s="599"/>
      <c r="Q50" s="4"/>
      <c r="R50" t="b">
        <v>0</v>
      </c>
    </row>
    <row r="51" spans="2:26" ht="14.4">
      <c r="B51" s="560"/>
      <c r="C51" s="55"/>
      <c r="D51" s="55"/>
      <c r="E51" s="55"/>
      <c r="F51" s="560"/>
      <c r="G51" s="560"/>
      <c r="H51" s="55"/>
      <c r="I51" s="55"/>
      <c r="J51" s="55"/>
      <c r="K51" s="55"/>
      <c r="L51" s="55"/>
      <c r="M51" s="599"/>
      <c r="Q51" s="4"/>
      <c r="R51" s="297"/>
      <c r="S51" s="297"/>
      <c r="T51" s="297"/>
      <c r="U51" s="297"/>
      <c r="V51" s="297"/>
      <c r="W51" s="297"/>
      <c r="X51" s="297"/>
      <c r="Y51" s="297"/>
      <c r="Z51" s="297"/>
    </row>
    <row r="52" spans="2:26" ht="18.75" customHeight="1">
      <c r="B52" s="560"/>
      <c r="C52" s="55"/>
      <c r="D52" s="125"/>
      <c r="E52" s="55"/>
      <c r="F52" s="560"/>
      <c r="G52" s="560"/>
      <c r="H52" s="55"/>
      <c r="I52" s="55"/>
      <c r="J52" s="55"/>
      <c r="K52" s="55"/>
      <c r="L52" s="55"/>
      <c r="M52" s="599"/>
      <c r="Q52" s="4"/>
    </row>
    <row r="53" spans="2:26" ht="18.75" customHeight="1">
      <c r="B53" s="561" t="s">
        <v>165</v>
      </c>
      <c r="C53" s="569"/>
      <c r="D53" s="569"/>
      <c r="E53" s="569"/>
      <c r="F53" s="560"/>
      <c r="G53" s="561" t="s">
        <v>41</v>
      </c>
      <c r="H53" s="569"/>
      <c r="I53" s="569"/>
      <c r="J53" s="569"/>
      <c r="K53" s="569"/>
      <c r="L53" s="569"/>
      <c r="M53" s="600"/>
      <c r="Q53" s="4"/>
    </row>
    <row r="54" spans="2:26" ht="14.25" customHeight="1">
      <c r="B54" s="55"/>
      <c r="C54" s="55"/>
      <c r="D54" s="55"/>
      <c r="E54" s="453"/>
      <c r="F54" s="453"/>
      <c r="G54" s="453"/>
      <c r="H54" s="453"/>
      <c r="I54" s="453"/>
      <c r="J54" s="453"/>
      <c r="K54" s="453"/>
      <c r="L54" s="55"/>
      <c r="M54" s="55"/>
      <c r="Q54" s="4"/>
    </row>
    <row r="55" spans="2:26" ht="14.4">
      <c r="B55" s="148" t="s">
        <v>166</v>
      </c>
      <c r="C55" s="148"/>
      <c r="D55" s="55"/>
      <c r="E55" s="55"/>
      <c r="F55" s="55"/>
      <c r="G55" s="55"/>
      <c r="H55" s="55"/>
      <c r="I55" s="55"/>
      <c r="J55" s="55"/>
      <c r="K55" s="55"/>
      <c r="L55" s="55"/>
      <c r="M55" s="55"/>
      <c r="Q55" s="4"/>
    </row>
    <row r="56" spans="2:26" ht="80.099999999999994" customHeight="1">
      <c r="B56" s="562"/>
      <c r="C56" s="562"/>
      <c r="D56" s="562"/>
      <c r="E56" s="562"/>
      <c r="F56" s="562"/>
      <c r="G56" s="562"/>
      <c r="H56" s="562"/>
      <c r="I56" s="562"/>
      <c r="J56" s="562"/>
      <c r="K56" s="562"/>
      <c r="L56" s="562"/>
      <c r="M56" s="562"/>
      <c r="Q56" s="4"/>
    </row>
    <row r="57" spans="2:26" ht="6" customHeight="1">
      <c r="B57" s="55"/>
      <c r="C57" s="55"/>
      <c r="D57" s="55"/>
      <c r="E57" s="453"/>
      <c r="F57" s="453"/>
      <c r="G57" s="453"/>
      <c r="H57" s="453"/>
      <c r="I57" s="453"/>
      <c r="J57" s="453"/>
      <c r="K57" s="453"/>
      <c r="L57" s="55"/>
      <c r="M57" s="55"/>
      <c r="Q57" s="4"/>
    </row>
    <row r="58" spans="2:26" ht="14.4">
      <c r="B58" s="125" t="s">
        <v>197</v>
      </c>
      <c r="C58" s="125"/>
      <c r="D58" s="55"/>
      <c r="E58" s="55"/>
      <c r="F58" s="55"/>
      <c r="G58" s="55"/>
      <c r="H58" s="55"/>
      <c r="I58" s="55"/>
      <c r="J58" s="55"/>
      <c r="K58" s="55"/>
      <c r="L58" s="55"/>
      <c r="M58" s="55"/>
      <c r="Q58" s="4"/>
      <c r="R58" s="297"/>
      <c r="S58" s="297"/>
      <c r="T58" s="297"/>
      <c r="U58" s="297"/>
      <c r="V58" s="297"/>
      <c r="W58" s="297"/>
      <c r="X58" s="297"/>
      <c r="Y58" s="297"/>
      <c r="Z58" s="297"/>
    </row>
    <row r="59" spans="2:26" ht="80.099999999999994" customHeight="1">
      <c r="B59" s="562"/>
      <c r="C59" s="562"/>
      <c r="D59" s="562"/>
      <c r="E59" s="562"/>
      <c r="F59" s="562"/>
      <c r="G59" s="562"/>
      <c r="H59" s="562"/>
      <c r="I59" s="562"/>
      <c r="J59" s="562"/>
      <c r="K59" s="562"/>
      <c r="L59" s="562"/>
      <c r="M59" s="562"/>
    </row>
    <row r="60" spans="2:26" ht="6" customHeight="1">
      <c r="B60" s="55"/>
      <c r="C60" s="55"/>
      <c r="D60" s="55"/>
      <c r="E60" s="453"/>
      <c r="F60" s="453"/>
      <c r="G60" s="453"/>
      <c r="H60" s="453"/>
      <c r="I60" s="453"/>
      <c r="J60" s="453"/>
      <c r="K60" s="453"/>
      <c r="L60" s="55"/>
      <c r="M60" s="55"/>
    </row>
    <row r="61" spans="2:26" ht="14.4">
      <c r="B61" s="125" t="s">
        <v>180</v>
      </c>
      <c r="C61" s="125"/>
      <c r="D61" s="55"/>
      <c r="E61" s="55"/>
      <c r="F61" s="55"/>
      <c r="G61" s="55"/>
      <c r="H61" s="55"/>
      <c r="I61" s="55"/>
      <c r="J61" s="55"/>
      <c r="K61" s="55"/>
      <c r="L61" s="55"/>
      <c r="M61" s="55"/>
      <c r="Q61" s="4"/>
      <c r="R61" s="297"/>
      <c r="S61" s="297"/>
      <c r="T61" s="297"/>
      <c r="U61" s="297"/>
      <c r="V61" s="297"/>
      <c r="W61" s="297"/>
      <c r="X61" s="297"/>
      <c r="Y61" s="297"/>
      <c r="Z61" s="297"/>
    </row>
    <row r="62" spans="2:26" ht="80.099999999999994" customHeight="1">
      <c r="B62" s="562"/>
      <c r="C62" s="562"/>
      <c r="D62" s="562"/>
      <c r="E62" s="562"/>
      <c r="F62" s="562"/>
      <c r="G62" s="562"/>
      <c r="H62" s="562"/>
      <c r="I62" s="562"/>
      <c r="J62" s="562"/>
      <c r="K62" s="562"/>
      <c r="L62" s="562"/>
      <c r="M62" s="562"/>
    </row>
    <row r="63" spans="2:26" ht="6" customHeight="1">
      <c r="E63" s="213"/>
      <c r="F63" s="213"/>
      <c r="G63" s="213"/>
      <c r="H63" s="213"/>
      <c r="I63" s="213"/>
      <c r="J63" s="213"/>
      <c r="K63" s="213"/>
    </row>
    <row r="64" spans="2:26" s="123" customFormat="1" ht="18.75" customHeight="1">
      <c r="B64" s="55" t="s">
        <v>331</v>
      </c>
      <c r="C64" s="55"/>
      <c r="D64" s="143"/>
      <c r="E64" s="143"/>
      <c r="F64" s="143"/>
      <c r="G64" s="143"/>
      <c r="H64" s="143"/>
      <c r="I64" s="143"/>
      <c r="J64" s="143"/>
      <c r="K64" s="143"/>
      <c r="L64" s="143"/>
      <c r="M64" s="143"/>
    </row>
    <row r="65" spans="2:13" s="123" customFormat="1" ht="9.75" customHeight="1">
      <c r="B65" s="55"/>
      <c r="C65" s="55"/>
      <c r="D65" s="143"/>
      <c r="E65" s="143"/>
      <c r="F65" s="143"/>
      <c r="G65" s="143"/>
      <c r="H65" s="143"/>
      <c r="I65" s="143"/>
      <c r="J65" s="143"/>
      <c r="K65" s="143"/>
      <c r="L65" s="143"/>
      <c r="M65" s="143"/>
    </row>
    <row r="66" spans="2:13" s="123" customFormat="1" ht="14.4">
      <c r="B66" s="125" t="s">
        <v>38</v>
      </c>
      <c r="C66" s="125"/>
      <c r="D66" s="200"/>
      <c r="E66" s="143"/>
      <c r="F66" s="143"/>
      <c r="G66" s="143"/>
      <c r="H66" s="143"/>
      <c r="I66" s="143"/>
      <c r="J66" s="143"/>
      <c r="K66" s="143"/>
      <c r="L66" s="143"/>
      <c r="M66" s="143"/>
    </row>
    <row r="67" spans="2:13" s="123" customFormat="1" ht="18.75" customHeight="1">
      <c r="B67" s="150" t="s">
        <v>71</v>
      </c>
      <c r="C67" s="182"/>
      <c r="D67" s="182" t="s">
        <v>128</v>
      </c>
      <c r="E67" s="214" t="s">
        <v>171</v>
      </c>
      <c r="F67" s="224"/>
      <c r="G67" s="224"/>
      <c r="H67" s="224"/>
      <c r="I67" s="240"/>
      <c r="J67" s="250" t="s">
        <v>173</v>
      </c>
      <c r="K67" s="586" t="s">
        <v>175</v>
      </c>
      <c r="L67" s="260" t="s">
        <v>123</v>
      </c>
      <c r="M67" s="143"/>
    </row>
    <row r="68" spans="2:13" s="123" customFormat="1" ht="20.100000000000001" customHeight="1">
      <c r="B68" s="151"/>
      <c r="C68" s="183"/>
      <c r="D68" s="183"/>
      <c r="E68" s="215" t="s">
        <v>157</v>
      </c>
      <c r="F68" s="225" t="s">
        <v>177</v>
      </c>
      <c r="G68" s="232"/>
      <c r="H68" s="232"/>
      <c r="I68" s="241"/>
      <c r="J68" s="251"/>
      <c r="K68" s="587"/>
      <c r="L68" s="585"/>
      <c r="M68" s="143"/>
    </row>
    <row r="69" spans="2:13" s="123" customFormat="1" ht="20.100000000000001" customHeight="1">
      <c r="B69" s="152" t="s">
        <v>129</v>
      </c>
      <c r="C69" s="184" t="s">
        <v>178</v>
      </c>
      <c r="D69" s="201"/>
      <c r="E69" s="216"/>
      <c r="F69" s="226">
        <f t="shared" ref="F69:F79" si="0">E69*12</f>
        <v>0</v>
      </c>
      <c r="G69" s="233"/>
      <c r="H69" s="233"/>
      <c r="I69" s="242"/>
      <c r="J69" s="252"/>
      <c r="K69" s="262">
        <f>$D$69*$F$69*$J$69/60</f>
        <v>0</v>
      </c>
      <c r="L69" s="271" t="e">
        <f>($F$69*$J$69/60)/$D$69</f>
        <v>#DIV/0!</v>
      </c>
      <c r="M69" s="143"/>
    </row>
    <row r="70" spans="2:13" s="123" customFormat="1" ht="20.100000000000001" customHeight="1">
      <c r="B70" s="153"/>
      <c r="C70" s="185" t="s">
        <v>6</v>
      </c>
      <c r="D70" s="202"/>
      <c r="E70" s="217"/>
      <c r="F70" s="227">
        <f t="shared" si="0"/>
        <v>0</v>
      </c>
      <c r="G70" s="234"/>
      <c r="H70" s="234"/>
      <c r="I70" s="243"/>
      <c r="J70" s="253"/>
      <c r="K70" s="263">
        <f>$D$70*$F$70*$J$70/60</f>
        <v>0</v>
      </c>
      <c r="L70" s="272" t="e">
        <f>($F$70*$J$70/60)/$D$70</f>
        <v>#DIV/0!</v>
      </c>
      <c r="M70" s="143"/>
    </row>
    <row r="71" spans="2:13" s="123" customFormat="1" ht="20.100000000000001" customHeight="1">
      <c r="B71" s="153"/>
      <c r="C71" s="185" t="s">
        <v>179</v>
      </c>
      <c r="D71" s="202"/>
      <c r="E71" s="217"/>
      <c r="F71" s="227">
        <f t="shared" si="0"/>
        <v>0</v>
      </c>
      <c r="G71" s="234"/>
      <c r="H71" s="234"/>
      <c r="I71" s="243"/>
      <c r="J71" s="253"/>
      <c r="K71" s="263">
        <f>$D$71*$F$71*$J$71/60</f>
        <v>0</v>
      </c>
      <c r="L71" s="272" t="e">
        <f>($F$71*$J$71/60)/$D$71</f>
        <v>#DIV/0!</v>
      </c>
      <c r="M71" s="143"/>
    </row>
    <row r="72" spans="2:13" s="123" customFormat="1" ht="20.100000000000001" customHeight="1">
      <c r="B72" s="153"/>
      <c r="C72" s="185" t="s">
        <v>181</v>
      </c>
      <c r="D72" s="202"/>
      <c r="E72" s="217"/>
      <c r="F72" s="228">
        <f t="shared" si="0"/>
        <v>0</v>
      </c>
      <c r="G72" s="235"/>
      <c r="H72" s="235"/>
      <c r="I72" s="244"/>
      <c r="J72" s="253"/>
      <c r="K72" s="263">
        <f>$D$72*$F$72*$J$72/60</f>
        <v>0</v>
      </c>
      <c r="L72" s="272" t="e">
        <f>($F$72*$J$72/60)/$D$72</f>
        <v>#DIV/0!</v>
      </c>
      <c r="M72" s="143"/>
    </row>
    <row r="73" spans="2:13" s="123" customFormat="1" ht="20.100000000000001" customHeight="1">
      <c r="B73" s="154"/>
      <c r="C73" s="186" t="s">
        <v>182</v>
      </c>
      <c r="D73" s="203"/>
      <c r="E73" s="218"/>
      <c r="F73" s="229">
        <f t="shared" si="0"/>
        <v>0</v>
      </c>
      <c r="G73" s="236"/>
      <c r="H73" s="236"/>
      <c r="I73" s="245"/>
      <c r="J73" s="254"/>
      <c r="K73" s="264">
        <f>$D$73*$F$73*$J$73/60</f>
        <v>0</v>
      </c>
      <c r="L73" s="273" t="e">
        <f>($F$73*$J$73/60)/$D$73</f>
        <v>#DIV/0!</v>
      </c>
      <c r="M73" s="143"/>
    </row>
    <row r="74" spans="2:13" s="123" customFormat="1" ht="20.100000000000001" customHeight="1">
      <c r="B74" s="153" t="s">
        <v>183</v>
      </c>
      <c r="C74" s="187" t="s">
        <v>185</v>
      </c>
      <c r="D74" s="204"/>
      <c r="E74" s="219"/>
      <c r="F74" s="228">
        <f t="shared" si="0"/>
        <v>0</v>
      </c>
      <c r="G74" s="235"/>
      <c r="H74" s="235"/>
      <c r="I74" s="244"/>
      <c r="J74" s="255"/>
      <c r="K74" s="265">
        <f>$D$74*$F$74*$J$74/60</f>
        <v>0</v>
      </c>
      <c r="L74" s="274" t="e">
        <f>($F$74*$J$74/60)/$D$74</f>
        <v>#DIV/0!</v>
      </c>
      <c r="M74" s="143"/>
    </row>
    <row r="75" spans="2:13" s="123" customFormat="1" ht="20.100000000000001" customHeight="1">
      <c r="B75" s="153"/>
      <c r="C75" s="187" t="s">
        <v>135</v>
      </c>
      <c r="D75" s="204"/>
      <c r="E75" s="219"/>
      <c r="F75" s="228">
        <f t="shared" si="0"/>
        <v>0</v>
      </c>
      <c r="G75" s="235"/>
      <c r="H75" s="235"/>
      <c r="I75" s="244"/>
      <c r="J75" s="255"/>
      <c r="K75" s="265">
        <f>$D$75*$F$75*$J$75/60</f>
        <v>0</v>
      </c>
      <c r="L75" s="274" t="e">
        <f>($F$75*$J$75/60)/$D$75</f>
        <v>#DIV/0!</v>
      </c>
      <c r="M75" s="143"/>
    </row>
    <row r="76" spans="2:13" s="123" customFormat="1" ht="20.100000000000001" customHeight="1">
      <c r="B76" s="153"/>
      <c r="C76" s="187" t="s">
        <v>332</v>
      </c>
      <c r="D76" s="204"/>
      <c r="E76" s="219"/>
      <c r="F76" s="228">
        <f t="shared" si="0"/>
        <v>0</v>
      </c>
      <c r="G76" s="235"/>
      <c r="H76" s="235"/>
      <c r="I76" s="244"/>
      <c r="J76" s="255"/>
      <c r="K76" s="265">
        <f>$D$76*$F$76*$J$76/60</f>
        <v>0</v>
      </c>
      <c r="L76" s="274" t="e">
        <f>($F$76*$J$76/60)/$D$76</f>
        <v>#DIV/0!</v>
      </c>
      <c r="M76" s="143"/>
    </row>
    <row r="77" spans="2:13" s="123" customFormat="1" ht="20.100000000000001" customHeight="1">
      <c r="B77" s="153"/>
      <c r="C77" s="185" t="s">
        <v>333</v>
      </c>
      <c r="D77" s="202"/>
      <c r="E77" s="217"/>
      <c r="F77" s="228">
        <f t="shared" si="0"/>
        <v>0</v>
      </c>
      <c r="G77" s="235"/>
      <c r="H77" s="235"/>
      <c r="I77" s="244"/>
      <c r="J77" s="253"/>
      <c r="K77" s="263">
        <f>$D$77*$F$77*$J$77/60</f>
        <v>0</v>
      </c>
      <c r="L77" s="272" t="e">
        <f>($F$77*$J$77/60)/$D$77</f>
        <v>#DIV/0!</v>
      </c>
      <c r="M77" s="143"/>
    </row>
    <row r="78" spans="2:13" s="123" customFormat="1" ht="20.100000000000001" customHeight="1">
      <c r="B78" s="153"/>
      <c r="C78" s="185" t="s">
        <v>124</v>
      </c>
      <c r="D78" s="202"/>
      <c r="E78" s="217"/>
      <c r="F78" s="227">
        <f t="shared" si="0"/>
        <v>0</v>
      </c>
      <c r="G78" s="234"/>
      <c r="H78" s="234"/>
      <c r="I78" s="243"/>
      <c r="J78" s="253"/>
      <c r="K78" s="263">
        <f>$D$78*$F$78*$J$78/60</f>
        <v>0</v>
      </c>
      <c r="L78" s="272" t="e">
        <f>($F$78*$J$78/60)/$D$78</f>
        <v>#DIV/0!</v>
      </c>
      <c r="M78" s="143"/>
    </row>
    <row r="79" spans="2:13" s="123" customFormat="1" ht="20.100000000000001" customHeight="1">
      <c r="B79" s="154"/>
      <c r="C79" s="185" t="s">
        <v>334</v>
      </c>
      <c r="D79" s="202"/>
      <c r="E79" s="217"/>
      <c r="F79" s="228">
        <f t="shared" si="0"/>
        <v>0</v>
      </c>
      <c r="G79" s="235"/>
      <c r="H79" s="235"/>
      <c r="I79" s="244"/>
      <c r="J79" s="253"/>
      <c r="K79" s="266">
        <f>$D$79*$F$79*$J$79/60</f>
        <v>0</v>
      </c>
      <c r="L79" s="275" t="e">
        <f>($F$79*$J$79/60)/$D$79</f>
        <v>#DIV/0!</v>
      </c>
      <c r="M79" s="143"/>
    </row>
    <row r="80" spans="2:13" s="123" customFormat="1" ht="20.100000000000001" customHeight="1">
      <c r="B80" s="155"/>
      <c r="C80" s="188"/>
      <c r="D80" s="188"/>
      <c r="E80" s="220">
        <f>SUM(E69:E79)</f>
        <v>0</v>
      </c>
      <c r="F80" s="230">
        <f>SUM(F69:I79)</f>
        <v>0</v>
      </c>
      <c r="G80" s="237"/>
      <c r="H80" s="237"/>
      <c r="I80" s="246"/>
      <c r="J80" s="256">
        <f>SUM(J69:J79)</f>
        <v>0</v>
      </c>
      <c r="K80" s="588">
        <f>SUM(K69:K79)</f>
        <v>0</v>
      </c>
      <c r="L80" s="276" t="e">
        <f>SUM(L69:L79)</f>
        <v>#DIV/0!</v>
      </c>
      <c r="M80" s="143"/>
    </row>
    <row r="81" spans="2:13" s="123" customFormat="1" ht="20.100000000000001" customHeight="1">
      <c r="B81" s="433"/>
      <c r="C81" s="433"/>
      <c r="D81" s="433"/>
      <c r="E81" s="454"/>
      <c r="F81" s="582"/>
      <c r="G81" s="582"/>
      <c r="H81" s="582"/>
      <c r="I81" s="582"/>
      <c r="J81" s="464"/>
      <c r="K81" s="268"/>
      <c r="L81" s="468"/>
      <c r="M81" s="143"/>
    </row>
    <row r="82" spans="2:13" s="123" customFormat="1" ht="20.100000000000001" customHeight="1">
      <c r="B82" s="125" t="s">
        <v>335</v>
      </c>
      <c r="C82" s="125"/>
      <c r="D82" s="143"/>
      <c r="E82" s="143"/>
      <c r="F82" s="143"/>
      <c r="G82" s="143"/>
      <c r="H82" s="143"/>
      <c r="I82" s="143"/>
      <c r="J82" s="143"/>
      <c r="K82" s="143"/>
      <c r="L82" s="143"/>
      <c r="M82" s="143"/>
    </row>
    <row r="83" spans="2:13" s="123" customFormat="1" ht="20.100000000000001" customHeight="1">
      <c r="B83" s="150" t="s">
        <v>71</v>
      </c>
      <c r="C83" s="182"/>
      <c r="D83" s="182" t="s">
        <v>190</v>
      </c>
      <c r="E83" s="214" t="s">
        <v>171</v>
      </c>
      <c r="F83" s="224"/>
      <c r="G83" s="224"/>
      <c r="H83" s="224"/>
      <c r="I83" s="240"/>
      <c r="J83" s="260" t="s">
        <v>61</v>
      </c>
      <c r="K83" s="586" t="s">
        <v>72</v>
      </c>
      <c r="L83" s="260" t="s">
        <v>123</v>
      </c>
      <c r="M83" s="143"/>
    </row>
    <row r="84" spans="2:13" s="123" customFormat="1" ht="20.100000000000001" customHeight="1">
      <c r="B84" s="151"/>
      <c r="C84" s="183"/>
      <c r="D84" s="183"/>
      <c r="E84" s="215" t="s">
        <v>157</v>
      </c>
      <c r="F84" s="225" t="s">
        <v>177</v>
      </c>
      <c r="G84" s="232"/>
      <c r="H84" s="232"/>
      <c r="I84" s="241"/>
      <c r="J84" s="585"/>
      <c r="K84" s="587"/>
      <c r="L84" s="585"/>
      <c r="M84" s="143"/>
    </row>
    <row r="85" spans="2:13" s="123" customFormat="1" ht="20.100000000000001" customHeight="1">
      <c r="B85" s="152" t="s">
        <v>129</v>
      </c>
      <c r="C85" s="184" t="s">
        <v>178</v>
      </c>
      <c r="D85" s="201"/>
      <c r="E85" s="216"/>
      <c r="F85" s="226">
        <f t="shared" ref="F85:F95" si="1">E85*12</f>
        <v>0</v>
      </c>
      <c r="G85" s="233"/>
      <c r="H85" s="233"/>
      <c r="I85" s="242"/>
      <c r="J85" s="252"/>
      <c r="K85" s="262">
        <f>$D$85*$F$85*$J$85/60</f>
        <v>0</v>
      </c>
      <c r="L85" s="271" t="e">
        <f>($F$85*$J$85/60)/$D$85</f>
        <v>#DIV/0!</v>
      </c>
      <c r="M85" s="143"/>
    </row>
    <row r="86" spans="2:13" s="123" customFormat="1" ht="20.100000000000001" customHeight="1">
      <c r="B86" s="153"/>
      <c r="C86" s="185" t="s">
        <v>6</v>
      </c>
      <c r="D86" s="202"/>
      <c r="E86" s="217"/>
      <c r="F86" s="227">
        <f t="shared" si="1"/>
        <v>0</v>
      </c>
      <c r="G86" s="234"/>
      <c r="H86" s="234"/>
      <c r="I86" s="243"/>
      <c r="J86" s="253"/>
      <c r="K86" s="263">
        <f>$D$86*$F$86*$J$86/60</f>
        <v>0</v>
      </c>
      <c r="L86" s="272" t="e">
        <f>($F$86*$J$86/60)/$D$86</f>
        <v>#DIV/0!</v>
      </c>
      <c r="M86" s="143"/>
    </row>
    <row r="87" spans="2:13" s="123" customFormat="1" ht="20.100000000000001" customHeight="1">
      <c r="B87" s="153"/>
      <c r="C87" s="185" t="s">
        <v>179</v>
      </c>
      <c r="D87" s="202"/>
      <c r="E87" s="217"/>
      <c r="F87" s="227">
        <f t="shared" si="1"/>
        <v>0</v>
      </c>
      <c r="G87" s="234"/>
      <c r="H87" s="234"/>
      <c r="I87" s="243"/>
      <c r="J87" s="253"/>
      <c r="K87" s="263">
        <f>$D$87*$F$87*$J$87/60</f>
        <v>0</v>
      </c>
      <c r="L87" s="272" t="e">
        <f>($F$87*$J$87/60)/$D$87</f>
        <v>#DIV/0!</v>
      </c>
      <c r="M87" s="143"/>
    </row>
    <row r="88" spans="2:13" s="123" customFormat="1" ht="20.100000000000001" customHeight="1">
      <c r="B88" s="153"/>
      <c r="C88" s="185" t="s">
        <v>181</v>
      </c>
      <c r="D88" s="202"/>
      <c r="E88" s="217"/>
      <c r="F88" s="228">
        <f t="shared" si="1"/>
        <v>0</v>
      </c>
      <c r="G88" s="235"/>
      <c r="H88" s="235"/>
      <c r="I88" s="244"/>
      <c r="J88" s="253"/>
      <c r="K88" s="263">
        <f>$D$88*$F$88*$J$88/60</f>
        <v>0</v>
      </c>
      <c r="L88" s="272" t="e">
        <f>($F$88*$J$88/60)/$D$88</f>
        <v>#DIV/0!</v>
      </c>
      <c r="M88" s="143"/>
    </row>
    <row r="89" spans="2:13" s="123" customFormat="1" ht="20.100000000000001" customHeight="1">
      <c r="B89" s="154"/>
      <c r="C89" s="186" t="s">
        <v>182</v>
      </c>
      <c r="D89" s="203"/>
      <c r="E89" s="218"/>
      <c r="F89" s="229">
        <f t="shared" si="1"/>
        <v>0</v>
      </c>
      <c r="G89" s="236"/>
      <c r="H89" s="236"/>
      <c r="I89" s="245"/>
      <c r="J89" s="254"/>
      <c r="K89" s="264">
        <f>$D$89*$F$89*$J$89/60</f>
        <v>0</v>
      </c>
      <c r="L89" s="273" t="e">
        <f>($F$89*$J$89/60)/$D$89</f>
        <v>#DIV/0!</v>
      </c>
      <c r="M89" s="143"/>
    </row>
    <row r="90" spans="2:13" s="123" customFormat="1" ht="20.100000000000001" customHeight="1">
      <c r="B90" s="153" t="s">
        <v>183</v>
      </c>
      <c r="C90" s="187" t="s">
        <v>185</v>
      </c>
      <c r="D90" s="204"/>
      <c r="E90" s="219"/>
      <c r="F90" s="228">
        <f t="shared" si="1"/>
        <v>0</v>
      </c>
      <c r="G90" s="235"/>
      <c r="H90" s="235"/>
      <c r="I90" s="244"/>
      <c r="J90" s="255"/>
      <c r="K90" s="265">
        <f>$D$90*$F$90*$J$90/60</f>
        <v>0</v>
      </c>
      <c r="L90" s="274" t="e">
        <f>($F$90*$J$90/60)/$D$90</f>
        <v>#DIV/0!</v>
      </c>
      <c r="M90" s="143"/>
    </row>
    <row r="91" spans="2:13" s="123" customFormat="1" ht="20.100000000000001" customHeight="1">
      <c r="B91" s="153"/>
      <c r="C91" s="187" t="s">
        <v>135</v>
      </c>
      <c r="D91" s="204"/>
      <c r="E91" s="219"/>
      <c r="F91" s="228">
        <f t="shared" si="1"/>
        <v>0</v>
      </c>
      <c r="G91" s="235"/>
      <c r="H91" s="235"/>
      <c r="I91" s="244"/>
      <c r="J91" s="255"/>
      <c r="K91" s="265">
        <f>$D$91*$F$91*$J$91/60</f>
        <v>0</v>
      </c>
      <c r="L91" s="274" t="e">
        <f>($F$91*$J$91/60)/$D$91</f>
        <v>#DIV/0!</v>
      </c>
      <c r="M91" s="143"/>
    </row>
    <row r="92" spans="2:13" s="123" customFormat="1" ht="20.100000000000001" customHeight="1">
      <c r="B92" s="153"/>
      <c r="C92" s="187" t="s">
        <v>332</v>
      </c>
      <c r="D92" s="204"/>
      <c r="E92" s="219"/>
      <c r="F92" s="228">
        <f t="shared" si="1"/>
        <v>0</v>
      </c>
      <c r="G92" s="235"/>
      <c r="H92" s="235"/>
      <c r="I92" s="244"/>
      <c r="J92" s="255"/>
      <c r="K92" s="265">
        <f>$D$92*$F$92*$J$92/60</f>
        <v>0</v>
      </c>
      <c r="L92" s="274" t="e">
        <f>($F$92*$J$92/60)/$D$92</f>
        <v>#DIV/0!</v>
      </c>
      <c r="M92" s="143"/>
    </row>
    <row r="93" spans="2:13" s="123" customFormat="1" ht="20.100000000000001" customHeight="1">
      <c r="B93" s="153"/>
      <c r="C93" s="185" t="s">
        <v>333</v>
      </c>
      <c r="D93" s="202"/>
      <c r="E93" s="217"/>
      <c r="F93" s="228">
        <f t="shared" si="1"/>
        <v>0</v>
      </c>
      <c r="G93" s="235"/>
      <c r="H93" s="235"/>
      <c r="I93" s="244"/>
      <c r="J93" s="253"/>
      <c r="K93" s="263">
        <f>$D$93*$F$93*$J$93/60</f>
        <v>0</v>
      </c>
      <c r="L93" s="272" t="e">
        <f>($F$93*$J$93/60)/$D$93</f>
        <v>#DIV/0!</v>
      </c>
      <c r="M93" s="143"/>
    </row>
    <row r="94" spans="2:13" s="123" customFormat="1" ht="20.100000000000001" customHeight="1">
      <c r="B94" s="153"/>
      <c r="C94" s="185" t="s">
        <v>124</v>
      </c>
      <c r="D94" s="202"/>
      <c r="E94" s="217"/>
      <c r="F94" s="227">
        <f t="shared" si="1"/>
        <v>0</v>
      </c>
      <c r="G94" s="234"/>
      <c r="H94" s="234"/>
      <c r="I94" s="243"/>
      <c r="J94" s="253"/>
      <c r="K94" s="263">
        <f>$D$94*$F$94*$J$94/60</f>
        <v>0</v>
      </c>
      <c r="L94" s="272" t="e">
        <f>($F$94*$J$94/60)/$D$94</f>
        <v>#DIV/0!</v>
      </c>
      <c r="M94" s="143"/>
    </row>
    <row r="95" spans="2:13" s="123" customFormat="1" ht="20.100000000000001" customHeight="1">
      <c r="B95" s="154"/>
      <c r="C95" s="185" t="s">
        <v>334</v>
      </c>
      <c r="D95" s="202"/>
      <c r="E95" s="217"/>
      <c r="F95" s="228">
        <f t="shared" si="1"/>
        <v>0</v>
      </c>
      <c r="G95" s="235"/>
      <c r="H95" s="235"/>
      <c r="I95" s="244"/>
      <c r="J95" s="253"/>
      <c r="K95" s="266">
        <f>$D$95*$F$95*$J$95/60</f>
        <v>0</v>
      </c>
      <c r="L95" s="275" t="e">
        <f>($F$95*$J$95/60)/$D$95</f>
        <v>#DIV/0!</v>
      </c>
      <c r="M95" s="143"/>
    </row>
    <row r="96" spans="2:13" s="123" customFormat="1" ht="20.100000000000001" customHeight="1">
      <c r="B96" s="155"/>
      <c r="C96" s="188"/>
      <c r="D96" s="188"/>
      <c r="E96" s="220">
        <f>SUM(E85:E95)</f>
        <v>0</v>
      </c>
      <c r="F96" s="230">
        <f>SUM(F85:I95)</f>
        <v>0</v>
      </c>
      <c r="G96" s="237"/>
      <c r="H96" s="237"/>
      <c r="I96" s="246"/>
      <c r="J96" s="256">
        <f>SUM(J85:J95)</f>
        <v>0</v>
      </c>
      <c r="K96" s="267">
        <f>SUM(K85:K95)</f>
        <v>0</v>
      </c>
      <c r="L96" s="276" t="e">
        <f>SUM(L85:L95)</f>
        <v>#DIV/0!</v>
      </c>
      <c r="M96" s="143"/>
    </row>
    <row r="97" spans="2:13" s="123" customFormat="1" ht="20.100000000000001" customHeight="1">
      <c r="B97" s="143"/>
      <c r="C97" s="143"/>
      <c r="D97" s="143"/>
      <c r="E97" s="143"/>
      <c r="F97" s="143"/>
      <c r="G97" s="143"/>
      <c r="H97" s="143"/>
      <c r="I97" s="143"/>
      <c r="J97" s="143"/>
      <c r="K97" s="143"/>
      <c r="L97" s="143"/>
      <c r="M97" s="143"/>
    </row>
    <row r="98" spans="2:13" s="123" customFormat="1" ht="20.100000000000001" customHeight="1">
      <c r="B98" s="143"/>
      <c r="C98" s="143"/>
      <c r="D98" s="143"/>
      <c r="E98" s="143"/>
      <c r="F98" s="143"/>
      <c r="G98" s="143"/>
      <c r="H98" s="143"/>
      <c r="I98" s="143"/>
      <c r="J98" s="129" t="s">
        <v>130</v>
      </c>
      <c r="K98" s="143"/>
      <c r="L98" s="143"/>
      <c r="M98" s="143"/>
    </row>
    <row r="99" spans="2:13" s="123" customFormat="1" ht="20.100000000000001" customHeight="1">
      <c r="B99" s="143"/>
      <c r="C99" s="143"/>
      <c r="D99" s="578"/>
      <c r="E99" s="143"/>
      <c r="F99" s="143"/>
      <c r="G99" s="143"/>
      <c r="H99" s="143"/>
      <c r="I99" s="143"/>
      <c r="J99" s="143"/>
      <c r="K99" s="143"/>
      <c r="L99" s="278" t="e">
        <f>($K$80-$K$96)/$K$80</f>
        <v>#DIV/0!</v>
      </c>
      <c r="M99" s="143"/>
    </row>
    <row r="100" spans="2:13" s="123" customFormat="1" ht="14.4">
      <c r="B100" s="125"/>
      <c r="C100" s="125"/>
      <c r="D100" s="578"/>
      <c r="E100" s="143"/>
      <c r="F100" s="143"/>
      <c r="G100" s="143"/>
      <c r="H100" s="143"/>
      <c r="I100" s="143"/>
      <c r="J100" s="143"/>
      <c r="K100" s="143"/>
      <c r="L100" s="143"/>
      <c r="M100" s="143"/>
    </row>
    <row r="101" spans="2:13" s="123" customFormat="1" ht="9" customHeight="1">
      <c r="B101" s="143"/>
      <c r="C101" s="143"/>
      <c r="D101" s="578"/>
      <c r="E101" s="143"/>
      <c r="F101" s="143"/>
      <c r="G101" s="143"/>
      <c r="H101" s="143"/>
      <c r="I101" s="143"/>
      <c r="J101" s="143"/>
      <c r="K101" s="143"/>
      <c r="L101" s="143"/>
      <c r="M101" s="143"/>
    </row>
    <row r="102" spans="2:13" s="123" customFormat="1" ht="14.4">
      <c r="B102" s="125"/>
      <c r="C102" s="125"/>
      <c r="D102" s="143"/>
      <c r="E102" s="143"/>
      <c r="F102" s="143"/>
      <c r="G102" s="143"/>
      <c r="H102" s="143"/>
      <c r="I102" s="143"/>
      <c r="J102" s="143"/>
      <c r="K102" s="143"/>
      <c r="L102" s="143"/>
      <c r="M102" s="143"/>
    </row>
    <row r="103" spans="2:13" s="123" customFormat="1" ht="14.4">
      <c r="B103" s="125"/>
      <c r="C103" s="125"/>
      <c r="D103" s="143"/>
      <c r="E103" s="143"/>
      <c r="F103" s="143"/>
      <c r="G103" s="143"/>
      <c r="H103" s="143"/>
      <c r="I103" s="143"/>
      <c r="J103" s="143"/>
      <c r="K103" s="143"/>
      <c r="L103" s="143"/>
      <c r="M103" s="143"/>
    </row>
    <row r="104" spans="2:13" s="123" customFormat="1" ht="18.75" customHeight="1">
      <c r="B104" s="125" t="s">
        <v>311</v>
      </c>
      <c r="C104" s="125"/>
      <c r="D104" s="55"/>
      <c r="E104" s="55"/>
      <c r="F104" s="55"/>
      <c r="G104" s="55"/>
      <c r="H104" s="55"/>
      <c r="I104" s="55"/>
      <c r="J104" s="55"/>
      <c r="K104" s="55"/>
      <c r="L104" s="55"/>
      <c r="M104" s="55"/>
    </row>
    <row r="105" spans="2:13" s="123" customFormat="1" ht="150" customHeight="1">
      <c r="B105" s="562"/>
      <c r="C105" s="562"/>
      <c r="D105" s="562"/>
      <c r="E105" s="562"/>
      <c r="F105" s="562"/>
      <c r="G105" s="562"/>
      <c r="H105" s="562"/>
      <c r="I105" s="562"/>
      <c r="J105" s="562"/>
      <c r="K105" s="562"/>
      <c r="L105" s="562"/>
      <c r="M105" s="562"/>
    </row>
    <row r="106" spans="2:13" s="123" customFormat="1">
      <c r="B106" s="156"/>
      <c r="C106" s="156"/>
      <c r="D106" s="206"/>
      <c r="E106" s="206"/>
      <c r="F106" s="206"/>
      <c r="G106" s="206"/>
    </row>
    <row r="107" spans="2:13" s="123" customFormat="1">
      <c r="B107" s="156"/>
      <c r="C107" s="156"/>
      <c r="D107" s="206"/>
      <c r="E107" s="206"/>
      <c r="F107" s="206"/>
      <c r="G107" s="206"/>
    </row>
    <row r="108" spans="2:13" s="123" customFormat="1">
      <c r="B108" s="156"/>
      <c r="C108" s="156"/>
      <c r="D108" s="206"/>
      <c r="E108" s="206"/>
      <c r="F108" s="206"/>
      <c r="G108" s="206"/>
    </row>
    <row r="109" spans="2:13" s="123" customFormat="1">
      <c r="B109" s="159"/>
      <c r="C109" s="159"/>
      <c r="D109" s="206"/>
      <c r="E109" s="206"/>
      <c r="F109" s="206"/>
      <c r="G109" s="206"/>
    </row>
    <row r="110" spans="2:13" s="123" customFormat="1">
      <c r="B110" s="157"/>
      <c r="C110" s="157"/>
    </row>
    <row r="111" spans="2:13" s="123" customFormat="1" ht="18.75" customHeight="1">
      <c r="B111" s="160"/>
      <c r="C111" s="160"/>
      <c r="D111" s="160"/>
      <c r="E111" s="160"/>
      <c r="F111" s="160"/>
      <c r="G111" s="160"/>
    </row>
    <row r="112" spans="2:13" s="123" customFormat="1">
      <c r="B112" s="160"/>
      <c r="C112" s="160"/>
      <c r="D112" s="160"/>
      <c r="E112" s="222"/>
      <c r="F112" s="222"/>
      <c r="G112" s="222"/>
    </row>
    <row r="113" spans="2:7" s="123" customFormat="1">
      <c r="B113" s="156"/>
      <c r="C113" s="156"/>
      <c r="D113" s="206"/>
      <c r="E113" s="206"/>
      <c r="F113" s="206"/>
      <c r="G113" s="206"/>
    </row>
    <row r="114" spans="2:7" s="123" customFormat="1">
      <c r="B114" s="156"/>
      <c r="C114" s="156"/>
      <c r="D114" s="206"/>
      <c r="E114" s="206"/>
      <c r="F114" s="206"/>
      <c r="G114" s="206"/>
    </row>
    <row r="115" spans="2:7" s="123" customFormat="1">
      <c r="B115" s="156"/>
      <c r="C115" s="156"/>
      <c r="D115" s="206"/>
      <c r="E115" s="206"/>
      <c r="F115" s="206"/>
      <c r="G115" s="206"/>
    </row>
    <row r="116" spans="2:7" s="123" customFormat="1">
      <c r="B116" s="159"/>
      <c r="C116" s="159"/>
      <c r="D116" s="206"/>
      <c r="E116" s="206"/>
      <c r="F116" s="206"/>
      <c r="G116" s="206"/>
    </row>
    <row r="117" spans="2:7" s="123" customFormat="1">
      <c r="B117" s="161"/>
      <c r="C117" s="161"/>
    </row>
    <row r="118" spans="2:7" s="123" customFormat="1">
      <c r="D118" s="207"/>
    </row>
    <row r="119" spans="2:7" s="123" customFormat="1"/>
    <row r="121" spans="2:7" ht="14.25" customHeight="1"/>
  </sheetData>
  <mergeCells count="79">
    <mergeCell ref="B2:M2"/>
    <mergeCell ref="L4:M4"/>
    <mergeCell ref="B6:C6"/>
    <mergeCell ref="D6:M6"/>
    <mergeCell ref="B7:C7"/>
    <mergeCell ref="D7:M7"/>
    <mergeCell ref="B8:C8"/>
    <mergeCell ref="D8:M8"/>
    <mergeCell ref="B9:C9"/>
    <mergeCell ref="D9:M9"/>
    <mergeCell ref="B10:M10"/>
    <mergeCell ref="B11:M11"/>
    <mergeCell ref="B12:M12"/>
    <mergeCell ref="B13:M13"/>
    <mergeCell ref="B14:M14"/>
    <mergeCell ref="C15:D15"/>
    <mergeCell ref="E15:H15"/>
    <mergeCell ref="I15:M15"/>
    <mergeCell ref="B20:M20"/>
    <mergeCell ref="C31:J31"/>
    <mergeCell ref="G37:H37"/>
    <mergeCell ref="B48:E48"/>
    <mergeCell ref="G48:M48"/>
    <mergeCell ref="R51:Z51"/>
    <mergeCell ref="B53:E53"/>
    <mergeCell ref="G53:M53"/>
    <mergeCell ref="B56:M56"/>
    <mergeCell ref="R58:Z58"/>
    <mergeCell ref="B59:M59"/>
    <mergeCell ref="R61:Z61"/>
    <mergeCell ref="B62:M62"/>
    <mergeCell ref="E67:I67"/>
    <mergeCell ref="F68:I68"/>
    <mergeCell ref="F69:I69"/>
    <mergeCell ref="F70:I70"/>
    <mergeCell ref="F71:I71"/>
    <mergeCell ref="F72:I72"/>
    <mergeCell ref="F73:I73"/>
    <mergeCell ref="F74:I74"/>
    <mergeCell ref="F75:I75"/>
    <mergeCell ref="F76:I76"/>
    <mergeCell ref="F77:I77"/>
    <mergeCell ref="F78:I78"/>
    <mergeCell ref="F79:I79"/>
    <mergeCell ref="B80:D80"/>
    <mergeCell ref="F80:I80"/>
    <mergeCell ref="E83:I83"/>
    <mergeCell ref="F84:I84"/>
    <mergeCell ref="F85:I85"/>
    <mergeCell ref="F86:I86"/>
    <mergeCell ref="F87:I87"/>
    <mergeCell ref="F88:I88"/>
    <mergeCell ref="F89:I89"/>
    <mergeCell ref="F90:I90"/>
    <mergeCell ref="F91:I91"/>
    <mergeCell ref="F92:I92"/>
    <mergeCell ref="F93:I93"/>
    <mergeCell ref="F94:I94"/>
    <mergeCell ref="F95:I95"/>
    <mergeCell ref="B96:D96"/>
    <mergeCell ref="F96:I96"/>
    <mergeCell ref="B105:M105"/>
    <mergeCell ref="D111:E111"/>
    <mergeCell ref="C33:M35"/>
    <mergeCell ref="B67:C68"/>
    <mergeCell ref="D67:D68"/>
    <mergeCell ref="J67:J68"/>
    <mergeCell ref="K67:K68"/>
    <mergeCell ref="L67:L68"/>
    <mergeCell ref="B69:B73"/>
    <mergeCell ref="B74:B79"/>
    <mergeCell ref="B83:C84"/>
    <mergeCell ref="D83:D84"/>
    <mergeCell ref="J83:J84"/>
    <mergeCell ref="K83:K84"/>
    <mergeCell ref="L83:L84"/>
    <mergeCell ref="B85:B89"/>
    <mergeCell ref="B90:B95"/>
    <mergeCell ref="B111:B112"/>
  </mergeCells>
  <phoneticPr fontId="3"/>
  <conditionalFormatting sqref="D16">
    <cfRule type="containsText" dxfId="2" priority="1" text="あり">
      <formula>NOT(ISERROR(SEARCH("あり",D16)))</formula>
    </cfRule>
    <cfRule type="containsText" dxfId="1" priority="2" text="なし">
      <formula>NOT(ISERROR(SEARCH("なし",D16)))</formula>
    </cfRule>
    <cfRule type="containsText" dxfId="0" priority="3" text="あり">
      <formula>NOT(ISERROR(SEARCH("あり",D16)))</formula>
    </cfRule>
  </conditionalFormatting>
  <dataValidations count="6">
    <dataValidation type="list" allowBlank="1" showDropDown="0" showInputMessage="1" showErrorMessage="1" sqref="I15:M15">
      <formula1>"令和元年度,令和２年度,令和３年度,令和４年度,令和５年度,令和６年度"</formula1>
    </dataValidation>
    <dataValidation imeMode="halfKatakana" allowBlank="1" showDropDown="0" showInputMessage="1" showErrorMessage="1" sqref="D8:K8 D6"/>
    <dataValidation type="list" allowBlank="1" showDropDown="0" showInputMessage="1" showErrorMessage="1" sqref="D16 C15:D15">
      <formula1>"あり,なし"</formula1>
    </dataValidation>
    <dataValidation type="list" allowBlank="1" showDropDown="0" showInputMessage="1" showErrorMessage="1" sqref="I16">
      <formula1>"令和元年度,令和２年度,令和３年度"</formula1>
    </dataValidation>
    <dataValidation type="list" allowBlank="1" showDropDown="0" showInputMessage="1" showErrorMessage="1" sqref="B11:M11">
      <formula1>"障害者支援施設,グループホーム,居宅介護,重度訪問介護,短期入所,重度障害者等包括支援"</formula1>
    </dataValidation>
    <dataValidation imeMode="halfAlpha" allowBlank="1" showDropDown="0" showInputMessage="1" showErrorMessage="1" sqref="B13:M13"/>
  </dataValidations>
  <printOptions horizontalCentered="1"/>
  <pageMargins left="0.70866141732283472" right="0.70866141732283472" top="0.74803149606299213" bottom="0.74803149606299213" header="0.31496062992125984" footer="0.31496062992125984"/>
  <pageSetup paperSize="9" scale="55" fitToWidth="1" fitToHeight="0" orientation="portrait" usePrinterDefaults="1" r:id="rId1"/>
  <rowBreaks count="1" manualBreakCount="1">
    <brk id="59" max="13" man="1"/>
  </rowBreaks>
  <drawing r:id="rId2"/>
  <legacyDrawing r:id="rId3"/>
  <mc:AlternateContent>
    <mc:Choice xmlns:x14="http://schemas.microsoft.com/office/spreadsheetml/2009/9/main" Requires="x14">
      <controls>
        <mc:AlternateContent>
          <mc:Choice Requires="x14">
            <control shapeId="108545" r:id="rId4" name="チェック 1">
              <controlPr defaultSize="0" autoFill="0" autoLine="0" autoPict="0">
                <anchor moveWithCells="1">
                  <from xmlns:xdr="http://schemas.openxmlformats.org/drawingml/2006/spreadsheetDrawing">
                    <xdr:col>2</xdr:col>
                    <xdr:colOff>18415</xdr:colOff>
                    <xdr:row>25</xdr:row>
                    <xdr:rowOff>162560</xdr:rowOff>
                  </from>
                  <to xmlns:xdr="http://schemas.openxmlformats.org/drawingml/2006/spreadsheetDrawing">
                    <xdr:col>2</xdr:col>
                    <xdr:colOff>266065</xdr:colOff>
                    <xdr:row>28</xdr:row>
                    <xdr:rowOff>104775</xdr:rowOff>
                  </to>
                </anchor>
              </controlPr>
            </control>
          </mc:Choice>
        </mc:AlternateContent>
        <mc:AlternateContent>
          <mc:Choice Requires="x14">
            <control shapeId="108546" r:id="rId5" name="チェック 2">
              <controlPr defaultSize="0" autoFill="0" autoLine="0" autoPict="0">
                <anchor moveWithCells="1">
                  <from xmlns:xdr="http://schemas.openxmlformats.org/drawingml/2006/spreadsheetDrawing">
                    <xdr:col>2</xdr:col>
                    <xdr:colOff>1743075</xdr:colOff>
                    <xdr:row>28</xdr:row>
                    <xdr:rowOff>0</xdr:rowOff>
                  </from>
                  <to xmlns:xdr="http://schemas.openxmlformats.org/drawingml/2006/spreadsheetDrawing">
                    <xdr:col>3</xdr:col>
                    <xdr:colOff>9525</xdr:colOff>
                    <xdr:row>29</xdr:row>
                    <xdr:rowOff>47625</xdr:rowOff>
                  </to>
                </anchor>
              </controlPr>
            </control>
          </mc:Choice>
        </mc:AlternateContent>
        <mc:AlternateContent>
          <mc:Choice Requires="x14">
            <control shapeId="108547" r:id="rId6" name="チェック 3">
              <controlPr defaultSize="0" autoFill="0" autoLine="0" autoPict="0">
                <anchor moveWithCells="1">
                  <from xmlns:xdr="http://schemas.openxmlformats.org/drawingml/2006/spreadsheetDrawing">
                    <xdr:col>2</xdr:col>
                    <xdr:colOff>1743075</xdr:colOff>
                    <xdr:row>26</xdr:row>
                    <xdr:rowOff>0</xdr:rowOff>
                  </from>
                  <to xmlns:xdr="http://schemas.openxmlformats.org/drawingml/2006/spreadsheetDrawing">
                    <xdr:col>3</xdr:col>
                    <xdr:colOff>0</xdr:colOff>
                    <xdr:row>28</xdr:row>
                    <xdr:rowOff>38735</xdr:rowOff>
                  </to>
                </anchor>
              </controlPr>
            </control>
          </mc:Choice>
        </mc:AlternateContent>
        <mc:AlternateContent>
          <mc:Choice Requires="x14">
            <control shapeId="108548" r:id="rId7" name="チェック 4">
              <controlPr defaultSize="0" autoFill="0" autoLine="0" autoPict="0">
                <anchor moveWithCells="1">
                  <from xmlns:xdr="http://schemas.openxmlformats.org/drawingml/2006/spreadsheetDrawing">
                    <xdr:col>0</xdr:col>
                    <xdr:colOff>95250</xdr:colOff>
                    <xdr:row>18</xdr:row>
                    <xdr:rowOff>0</xdr:rowOff>
                  </from>
                  <to xmlns:xdr="http://schemas.openxmlformats.org/drawingml/2006/spreadsheetDrawing">
                    <xdr:col>1</xdr:col>
                    <xdr:colOff>247650</xdr:colOff>
                    <xdr:row>19</xdr:row>
                    <xdr:rowOff>55880</xdr:rowOff>
                  </to>
                </anchor>
              </controlPr>
            </control>
          </mc:Choice>
        </mc:AlternateContent>
        <mc:AlternateContent>
          <mc:Choice Requires="x14">
            <control shapeId="108549" r:id="rId8" name="チェック 5">
              <controlPr defaultSize="0" autoFill="0" autoLine="0" autoPict="0">
                <anchor moveWithCells="1">
                  <from xmlns:xdr="http://schemas.openxmlformats.org/drawingml/2006/spreadsheetDrawing">
                    <xdr:col>0</xdr:col>
                    <xdr:colOff>95250</xdr:colOff>
                    <xdr:row>18</xdr:row>
                    <xdr:rowOff>372110</xdr:rowOff>
                  </from>
                  <to xmlns:xdr="http://schemas.openxmlformats.org/drawingml/2006/spreadsheetDrawing">
                    <xdr:col>1</xdr:col>
                    <xdr:colOff>257175</xdr:colOff>
                    <xdr:row>19</xdr:row>
                    <xdr:rowOff>445135</xdr:rowOff>
                  </to>
                </anchor>
              </controlPr>
            </control>
          </mc:Choice>
        </mc:AlternateContent>
        <mc:AlternateContent>
          <mc:Choice Requires="x14">
            <control shapeId="108550" r:id="rId9" name="チェック 6">
              <controlPr defaultSize="0" autoFill="0" autoLine="0" autoPict="0">
                <anchor moveWithCells="1">
                  <from xmlns:xdr="http://schemas.openxmlformats.org/drawingml/2006/spreadsheetDrawing">
                    <xdr:col>0</xdr:col>
                    <xdr:colOff>95250</xdr:colOff>
                    <xdr:row>19</xdr:row>
                    <xdr:rowOff>381000</xdr:rowOff>
                  </from>
                  <to xmlns:xdr="http://schemas.openxmlformats.org/drawingml/2006/spreadsheetDrawing">
                    <xdr:col>1</xdr:col>
                    <xdr:colOff>247650</xdr:colOff>
                    <xdr:row>20</xdr:row>
                    <xdr:rowOff>269240</xdr:rowOff>
                  </to>
                </anchor>
              </controlPr>
            </control>
          </mc:Choice>
        </mc:AlternateContent>
        <mc:AlternateContent>
          <mc:Choice Requires="x14">
            <control shapeId="108551" r:id="rId10" name="チェック 7">
              <controlPr defaultSize="0" autoFill="0" autoLine="0" autoPict="0">
                <anchor moveWithCells="1">
                  <from xmlns:xdr="http://schemas.openxmlformats.org/drawingml/2006/spreadsheetDrawing">
                    <xdr:col>2</xdr:col>
                    <xdr:colOff>18415</xdr:colOff>
                    <xdr:row>27</xdr:row>
                    <xdr:rowOff>218440</xdr:rowOff>
                  </from>
                  <to xmlns:xdr="http://schemas.openxmlformats.org/drawingml/2006/spreadsheetDrawing">
                    <xdr:col>2</xdr:col>
                    <xdr:colOff>257175</xdr:colOff>
                    <xdr:row>29</xdr:row>
                    <xdr:rowOff>38100</xdr:rowOff>
                  </to>
                </anchor>
              </controlPr>
            </control>
          </mc:Choice>
        </mc:AlternateContent>
        <mc:AlternateContent>
          <mc:Choice Requires="x14">
            <control shapeId="108552" r:id="rId11" name="チェック 8">
              <controlPr defaultSize="0" autoFill="0" autoLine="0" autoPict="0">
                <anchor moveWithCells="1">
                  <from xmlns:xdr="http://schemas.openxmlformats.org/drawingml/2006/spreadsheetDrawing">
                    <xdr:col>4</xdr:col>
                    <xdr:colOff>857250</xdr:colOff>
                    <xdr:row>25</xdr:row>
                    <xdr:rowOff>142240</xdr:rowOff>
                  </from>
                  <to xmlns:xdr="http://schemas.openxmlformats.org/drawingml/2006/spreadsheetDrawing">
                    <xdr:col>5</xdr:col>
                    <xdr:colOff>9525</xdr:colOff>
                    <xdr:row>28</xdr:row>
                    <xdr:rowOff>114935</xdr:rowOff>
                  </to>
                </anchor>
              </controlPr>
            </control>
          </mc:Choice>
        </mc:AlternateContent>
        <mc:AlternateContent>
          <mc:Choice Requires="x14">
            <control shapeId="108553" r:id="rId12" name="チェック 9">
              <controlPr defaultSize="0" autoFill="0" autoLine="0" autoPict="0">
                <anchor moveWithCells="1">
                  <from xmlns:xdr="http://schemas.openxmlformats.org/drawingml/2006/spreadsheetDrawing">
                    <xdr:col>1</xdr:col>
                    <xdr:colOff>9525</xdr:colOff>
                    <xdr:row>48</xdr:row>
                    <xdr:rowOff>0</xdr:rowOff>
                  </from>
                  <to xmlns:xdr="http://schemas.openxmlformats.org/drawingml/2006/spreadsheetDrawing">
                    <xdr:col>2</xdr:col>
                    <xdr:colOff>1209040</xdr:colOff>
                    <xdr:row>49</xdr:row>
                    <xdr:rowOff>9525</xdr:rowOff>
                  </to>
                </anchor>
              </controlPr>
            </control>
          </mc:Choice>
        </mc:AlternateContent>
        <mc:AlternateContent>
          <mc:Choice Requires="x14">
            <control shapeId="108554" r:id="rId13" name="チェック 10">
              <controlPr defaultSize="0" autoFill="0" autoLine="0" autoPict="0">
                <anchor moveWithCells="1">
                  <from xmlns:xdr="http://schemas.openxmlformats.org/drawingml/2006/spreadsheetDrawing">
                    <xdr:col>1</xdr:col>
                    <xdr:colOff>9525</xdr:colOff>
                    <xdr:row>48</xdr:row>
                    <xdr:rowOff>219710</xdr:rowOff>
                  </from>
                  <to xmlns:xdr="http://schemas.openxmlformats.org/drawingml/2006/spreadsheetDrawing">
                    <xdr:col>2</xdr:col>
                    <xdr:colOff>1438275</xdr:colOff>
                    <xdr:row>49</xdr:row>
                    <xdr:rowOff>228600</xdr:rowOff>
                  </to>
                </anchor>
              </controlPr>
            </control>
          </mc:Choice>
        </mc:AlternateContent>
        <mc:AlternateContent>
          <mc:Choice Requires="x14">
            <control shapeId="108555" r:id="rId14" name="チェック 11">
              <controlPr defaultSize="0" autoFill="0" autoLine="0" autoPict="0">
                <anchor moveWithCells="1">
                  <from xmlns:xdr="http://schemas.openxmlformats.org/drawingml/2006/spreadsheetDrawing">
                    <xdr:col>1</xdr:col>
                    <xdr:colOff>9525</xdr:colOff>
                    <xdr:row>49</xdr:row>
                    <xdr:rowOff>208915</xdr:rowOff>
                  </from>
                  <to xmlns:xdr="http://schemas.openxmlformats.org/drawingml/2006/spreadsheetDrawing">
                    <xdr:col>2</xdr:col>
                    <xdr:colOff>1247775</xdr:colOff>
                    <xdr:row>51</xdr:row>
                    <xdr:rowOff>45085</xdr:rowOff>
                  </to>
                </anchor>
              </controlPr>
            </control>
          </mc:Choice>
        </mc:AlternateContent>
        <mc:AlternateContent>
          <mc:Choice Requires="x14">
            <control shapeId="108556" r:id="rId15" name="チェック 12">
              <controlPr defaultSize="0" autoFill="0" autoLine="0" autoPict="0">
                <anchor moveWithCells="1">
                  <from xmlns:xdr="http://schemas.openxmlformats.org/drawingml/2006/spreadsheetDrawing">
                    <xdr:col>2</xdr:col>
                    <xdr:colOff>1790700</xdr:colOff>
                    <xdr:row>48</xdr:row>
                    <xdr:rowOff>9525</xdr:rowOff>
                  </from>
                  <to xmlns:xdr="http://schemas.openxmlformats.org/drawingml/2006/spreadsheetDrawing">
                    <xdr:col>4</xdr:col>
                    <xdr:colOff>886460</xdr:colOff>
                    <xdr:row>49</xdr:row>
                    <xdr:rowOff>9525</xdr:rowOff>
                  </to>
                </anchor>
              </controlPr>
            </control>
          </mc:Choice>
        </mc:AlternateContent>
        <mc:AlternateContent>
          <mc:Choice Requires="x14">
            <control shapeId="108557" r:id="rId16" name="チェック 13">
              <controlPr defaultSize="0" autoFill="0" autoLine="0" autoPict="0">
                <anchor moveWithCells="1">
                  <from xmlns:xdr="http://schemas.openxmlformats.org/drawingml/2006/spreadsheetDrawing">
                    <xdr:col>2</xdr:col>
                    <xdr:colOff>1790700</xdr:colOff>
                    <xdr:row>48</xdr:row>
                    <xdr:rowOff>228600</xdr:rowOff>
                  </from>
                  <to xmlns:xdr="http://schemas.openxmlformats.org/drawingml/2006/spreadsheetDrawing">
                    <xdr:col>4</xdr:col>
                    <xdr:colOff>886460</xdr:colOff>
                    <xdr:row>50</xdr:row>
                    <xdr:rowOff>0</xdr:rowOff>
                  </to>
                </anchor>
              </controlPr>
            </control>
          </mc:Choice>
        </mc:AlternateContent>
        <mc:AlternateContent>
          <mc:Choice Requires="x14">
            <control shapeId="108558" r:id="rId17" name="チェック 14">
              <controlPr defaultSize="0" autoFill="0" autoLine="0" autoPict="0">
                <anchor moveWithCells="1">
                  <from xmlns:xdr="http://schemas.openxmlformats.org/drawingml/2006/spreadsheetDrawing">
                    <xdr:col>2</xdr:col>
                    <xdr:colOff>1790700</xdr:colOff>
                    <xdr:row>49</xdr:row>
                    <xdr:rowOff>228600</xdr:rowOff>
                  </from>
                  <to xmlns:xdr="http://schemas.openxmlformats.org/drawingml/2006/spreadsheetDrawing">
                    <xdr:col>4</xdr:col>
                    <xdr:colOff>886460</xdr:colOff>
                    <xdr:row>51</xdr:row>
                    <xdr:rowOff>53975</xdr:rowOff>
                  </to>
                </anchor>
              </controlPr>
            </control>
          </mc:Choice>
        </mc:AlternateContent>
        <mc:AlternateContent>
          <mc:Choice Requires="x14">
            <control shapeId="108559" r:id="rId18" name="チェック 15">
              <controlPr defaultSize="0" autoFill="0" autoLine="0" autoPict="0">
                <anchor moveWithCells="1">
                  <from xmlns:xdr="http://schemas.openxmlformats.org/drawingml/2006/spreadsheetDrawing">
                    <xdr:col>1</xdr:col>
                    <xdr:colOff>9525</xdr:colOff>
                    <xdr:row>51</xdr:row>
                    <xdr:rowOff>18415</xdr:rowOff>
                  </from>
                  <to xmlns:xdr="http://schemas.openxmlformats.org/drawingml/2006/spreadsheetDrawing">
                    <xdr:col>2</xdr:col>
                    <xdr:colOff>86360</xdr:colOff>
                    <xdr:row>52</xdr:row>
                    <xdr:rowOff>38100</xdr:rowOff>
                  </to>
                </anchor>
              </controlPr>
            </control>
          </mc:Choice>
        </mc:AlternateContent>
        <mc:AlternateContent>
          <mc:Choice Requires="x14">
            <control shapeId="108560" r:id="rId19" name="チェック 16">
              <controlPr defaultSize="0" autoFill="0" autoLine="0" autoPict="0">
                <anchor moveWithCells="1">
                  <from xmlns:xdr="http://schemas.openxmlformats.org/drawingml/2006/spreadsheetDrawing">
                    <xdr:col>6</xdr:col>
                    <xdr:colOff>76200</xdr:colOff>
                    <xdr:row>48</xdr:row>
                    <xdr:rowOff>38100</xdr:rowOff>
                  </from>
                  <to xmlns:xdr="http://schemas.openxmlformats.org/drawingml/2006/spreadsheetDrawing">
                    <xdr:col>8</xdr:col>
                    <xdr:colOff>532765</xdr:colOff>
                    <xdr:row>48</xdr:row>
                    <xdr:rowOff>228600</xdr:rowOff>
                  </to>
                </anchor>
              </controlPr>
            </control>
          </mc:Choice>
        </mc:AlternateContent>
        <mc:AlternateContent>
          <mc:Choice Requires="x14">
            <control shapeId="108563" r:id="rId20" name="チェック 19">
              <controlPr defaultSize="0" autoFill="0" autoLine="0" autoPict="0">
                <anchor moveWithCells="1">
                  <from xmlns:xdr="http://schemas.openxmlformats.org/drawingml/2006/spreadsheetDrawing">
                    <xdr:col>9</xdr:col>
                    <xdr:colOff>865505</xdr:colOff>
                    <xdr:row>49</xdr:row>
                    <xdr:rowOff>124460</xdr:rowOff>
                  </from>
                  <to xmlns:xdr="http://schemas.openxmlformats.org/drawingml/2006/spreadsheetDrawing">
                    <xdr:col>12</xdr:col>
                    <xdr:colOff>1064260</xdr:colOff>
                    <xdr:row>50</xdr:row>
                    <xdr:rowOff>133350</xdr:rowOff>
                  </to>
                </anchor>
              </controlPr>
            </control>
          </mc:Choice>
        </mc:AlternateContent>
        <mc:AlternateContent>
          <mc:Choice Requires="x14">
            <control shapeId="108564" r:id="rId21" name="チェック 20">
              <controlPr defaultSize="0" autoFill="0" autoLine="0" autoPict="0">
                <anchor moveWithCells="1">
                  <from xmlns:xdr="http://schemas.openxmlformats.org/drawingml/2006/spreadsheetDrawing">
                    <xdr:col>9</xdr:col>
                    <xdr:colOff>865505</xdr:colOff>
                    <xdr:row>50</xdr:row>
                    <xdr:rowOff>57150</xdr:rowOff>
                  </from>
                  <to xmlns:xdr="http://schemas.openxmlformats.org/drawingml/2006/spreadsheetDrawing">
                    <xdr:col>12</xdr:col>
                    <xdr:colOff>588010</xdr:colOff>
                    <xdr:row>51</xdr:row>
                    <xdr:rowOff>140335</xdr:rowOff>
                  </to>
                </anchor>
              </controlPr>
            </control>
          </mc:Choice>
        </mc:AlternateContent>
        <mc:AlternateContent>
          <mc:Choice Requires="x14">
            <control shapeId="108565" r:id="rId22" name="チェック 21">
              <controlPr defaultSize="0" autoFill="0" autoLine="0" autoPict="0">
                <anchor moveWithCells="1">
                  <from xmlns:xdr="http://schemas.openxmlformats.org/drawingml/2006/spreadsheetDrawing">
                    <xdr:col>10</xdr:col>
                    <xdr:colOff>152400</xdr:colOff>
                    <xdr:row>51</xdr:row>
                    <xdr:rowOff>76835</xdr:rowOff>
                  </from>
                  <to xmlns:xdr="http://schemas.openxmlformats.org/drawingml/2006/spreadsheetDrawing">
                    <xdr:col>11</xdr:col>
                    <xdr:colOff>247015</xdr:colOff>
                    <xdr:row>52</xdr:row>
                    <xdr:rowOff>104775</xdr:rowOff>
                  </to>
                </anchor>
              </controlPr>
            </control>
          </mc:Choice>
        </mc:AlternateContent>
        <mc:AlternateContent>
          <mc:Choice Requires="x14">
            <control shapeId="108566" r:id="rId23" name="チェック 22">
              <controlPr defaultSize="0" autoFill="0" autoLine="0" autoPict="0">
                <anchor moveWithCells="1">
                  <from xmlns:xdr="http://schemas.openxmlformats.org/drawingml/2006/spreadsheetDrawing">
                    <xdr:col>6</xdr:col>
                    <xdr:colOff>76200</xdr:colOff>
                    <xdr:row>51</xdr:row>
                    <xdr:rowOff>57150</xdr:rowOff>
                  </from>
                  <to xmlns:xdr="http://schemas.openxmlformats.org/drawingml/2006/spreadsheetDrawing">
                    <xdr:col>10</xdr:col>
                    <xdr:colOff>57150</xdr:colOff>
                    <xdr:row>52</xdr:row>
                    <xdr:rowOff>18415</xdr:rowOff>
                  </to>
                </anchor>
              </controlPr>
            </control>
          </mc:Choice>
        </mc:AlternateContent>
        <mc:AlternateContent>
          <mc:Choice Requires="x14">
            <control shapeId="108567" r:id="rId24" name="チェック 23">
              <controlPr defaultSize="0" autoFill="0" autoLine="0" autoPict="0">
                <anchor moveWithCells="1">
                  <from xmlns:xdr="http://schemas.openxmlformats.org/drawingml/2006/spreadsheetDrawing">
                    <xdr:col>0</xdr:col>
                    <xdr:colOff>95250</xdr:colOff>
                    <xdr:row>20</xdr:row>
                    <xdr:rowOff>381635</xdr:rowOff>
                  </from>
                  <to xmlns:xdr="http://schemas.openxmlformats.org/drawingml/2006/spreadsheetDrawing">
                    <xdr:col>1</xdr:col>
                    <xdr:colOff>133985</xdr:colOff>
                    <xdr:row>22</xdr:row>
                    <xdr:rowOff>8890</xdr:rowOff>
                  </to>
                </anchor>
              </controlPr>
            </control>
          </mc:Choice>
        </mc:AlternateContent>
        <mc:AlternateContent>
          <mc:Choice Requires="x14">
            <control shapeId="108568" r:id="rId25" name="チェック 24">
              <controlPr defaultSize="0" autoFill="0" autoLine="0" autoPict="0">
                <anchor moveWithCells="1">
                  <from xmlns:xdr="http://schemas.openxmlformats.org/drawingml/2006/spreadsheetDrawing">
                    <xdr:col>4</xdr:col>
                    <xdr:colOff>857250</xdr:colOff>
                    <xdr:row>27</xdr:row>
                    <xdr:rowOff>218440</xdr:rowOff>
                  </from>
                  <to xmlns:xdr="http://schemas.openxmlformats.org/drawingml/2006/spreadsheetDrawing">
                    <xdr:col>4</xdr:col>
                    <xdr:colOff>952500</xdr:colOff>
                    <xdr:row>29</xdr:row>
                    <xdr:rowOff>38100</xdr:rowOff>
                  </to>
                </anchor>
              </controlPr>
            </control>
          </mc:Choice>
        </mc:AlternateContent>
        <mc:AlternateContent>
          <mc:Choice Requires="x14">
            <control shapeId="108569" r:id="rId26" name="チェック 25">
              <controlPr defaultSize="0" autoFill="0" autoLine="0" autoPict="0">
                <anchor moveWithCells="1">
                  <from xmlns:xdr="http://schemas.openxmlformats.org/drawingml/2006/spreadsheetDrawing">
                    <xdr:col>7</xdr:col>
                    <xdr:colOff>352425</xdr:colOff>
                    <xdr:row>27</xdr:row>
                    <xdr:rowOff>200025</xdr:rowOff>
                  </from>
                  <to xmlns:xdr="http://schemas.openxmlformats.org/drawingml/2006/spreadsheetDrawing">
                    <xdr:col>8</xdr:col>
                    <xdr:colOff>28575</xdr:colOff>
                    <xdr:row>29</xdr:row>
                    <xdr:rowOff>28575</xdr:rowOff>
                  </to>
                </anchor>
              </controlPr>
            </control>
          </mc:Choice>
        </mc:AlternateContent>
        <mc:AlternateContent>
          <mc:Choice Requires="x14">
            <control shapeId="108573" r:id="rId27" name="チェック 29">
              <controlPr defaultSize="0" autoFill="0" autoLine="0" autoPict="0">
                <anchor moveWithCells="1">
                  <from xmlns:xdr="http://schemas.openxmlformats.org/drawingml/2006/spreadsheetDrawing">
                    <xdr:col>2</xdr:col>
                    <xdr:colOff>1781810</xdr:colOff>
                    <xdr:row>35</xdr:row>
                    <xdr:rowOff>152400</xdr:rowOff>
                  </from>
                  <to xmlns:xdr="http://schemas.openxmlformats.org/drawingml/2006/spreadsheetDrawing">
                    <xdr:col>3</xdr:col>
                    <xdr:colOff>0</xdr:colOff>
                    <xdr:row>37</xdr:row>
                    <xdr:rowOff>114935</xdr:rowOff>
                  </to>
                </anchor>
              </controlPr>
            </control>
          </mc:Choice>
        </mc:AlternateContent>
        <mc:AlternateContent>
          <mc:Choice Requires="x14">
            <control shapeId="108574" r:id="rId28" name="チェック 30">
              <controlPr defaultSize="0" autoFill="0" autoLine="0" autoPict="0">
                <anchor moveWithCells="1">
                  <from xmlns:xdr="http://schemas.openxmlformats.org/drawingml/2006/spreadsheetDrawing">
                    <xdr:col>5</xdr:col>
                    <xdr:colOff>352425</xdr:colOff>
                    <xdr:row>35</xdr:row>
                    <xdr:rowOff>152400</xdr:rowOff>
                  </from>
                  <to xmlns:xdr="http://schemas.openxmlformats.org/drawingml/2006/spreadsheetDrawing">
                    <xdr:col>6</xdr:col>
                    <xdr:colOff>190500</xdr:colOff>
                    <xdr:row>37</xdr:row>
                    <xdr:rowOff>114935</xdr:rowOff>
                  </to>
                </anchor>
              </controlPr>
            </control>
          </mc:Choice>
        </mc:AlternateContent>
        <mc:AlternateContent>
          <mc:Choice Requires="x14">
            <control shapeId="108575" r:id="rId29" name="チェック 31">
              <controlPr defaultSize="0" autoFill="0" autoLine="0" autoPict="0">
                <anchor moveWithCells="1">
                  <from xmlns:xdr="http://schemas.openxmlformats.org/drawingml/2006/spreadsheetDrawing">
                    <xdr:col>2</xdr:col>
                    <xdr:colOff>513715</xdr:colOff>
                    <xdr:row>35</xdr:row>
                    <xdr:rowOff>124460</xdr:rowOff>
                  </from>
                  <to xmlns:xdr="http://schemas.openxmlformats.org/drawingml/2006/spreadsheetDrawing">
                    <xdr:col>2</xdr:col>
                    <xdr:colOff>761365</xdr:colOff>
                    <xdr:row>37</xdr:row>
                    <xdr:rowOff>95250</xdr:rowOff>
                  </to>
                </anchor>
              </controlPr>
            </control>
          </mc:Choice>
        </mc:AlternateContent>
        <mc:AlternateContent>
          <mc:Choice Requires="x14">
            <control shapeId="108576" r:id="rId30" name="チェック 32">
              <controlPr defaultSize="0" autoFill="0" autoLine="0" autoPict="0">
                <anchor moveWithCells="1">
                  <from xmlns:xdr="http://schemas.openxmlformats.org/drawingml/2006/spreadsheetDrawing">
                    <xdr:col>4</xdr:col>
                    <xdr:colOff>38735</xdr:colOff>
                    <xdr:row>35</xdr:row>
                    <xdr:rowOff>152400</xdr:rowOff>
                  </from>
                  <to xmlns:xdr="http://schemas.openxmlformats.org/drawingml/2006/spreadsheetDrawing">
                    <xdr:col>4</xdr:col>
                    <xdr:colOff>286385</xdr:colOff>
                    <xdr:row>37</xdr:row>
                    <xdr:rowOff>114935</xdr:rowOff>
                  </to>
                </anchor>
              </controlPr>
            </control>
          </mc:Choice>
        </mc:AlternateContent>
        <mc:AlternateContent>
          <mc:Choice Requires="x14">
            <control shapeId="108577" r:id="rId31" name="チェック 33">
              <controlPr defaultSize="0" autoFill="0" autoLine="0" autoPict="0">
                <anchor moveWithCells="1">
                  <from xmlns:xdr="http://schemas.openxmlformats.org/drawingml/2006/spreadsheetDrawing">
                    <xdr:col>2</xdr:col>
                    <xdr:colOff>524510</xdr:colOff>
                    <xdr:row>43</xdr:row>
                    <xdr:rowOff>28575</xdr:rowOff>
                  </from>
                  <to xmlns:xdr="http://schemas.openxmlformats.org/drawingml/2006/spreadsheetDrawing">
                    <xdr:col>2</xdr:col>
                    <xdr:colOff>770890</xdr:colOff>
                    <xdr:row>45</xdr:row>
                    <xdr:rowOff>113665</xdr:rowOff>
                  </to>
                </anchor>
              </controlPr>
            </control>
          </mc:Choice>
        </mc:AlternateContent>
        <mc:AlternateContent>
          <mc:Choice Requires="x14">
            <control shapeId="108578" r:id="rId32" name="チェック 34">
              <controlPr defaultSize="0" autoFill="0" autoLine="0" autoPict="0">
                <anchor moveWithCells="1">
                  <from xmlns:xdr="http://schemas.openxmlformats.org/drawingml/2006/spreadsheetDrawing">
                    <xdr:col>2</xdr:col>
                    <xdr:colOff>513715</xdr:colOff>
                    <xdr:row>38</xdr:row>
                    <xdr:rowOff>142240</xdr:rowOff>
                  </from>
                  <to xmlns:xdr="http://schemas.openxmlformats.org/drawingml/2006/spreadsheetDrawing">
                    <xdr:col>2</xdr:col>
                    <xdr:colOff>761365</xdr:colOff>
                    <xdr:row>40</xdr:row>
                    <xdr:rowOff>133350</xdr:rowOff>
                  </to>
                </anchor>
              </controlPr>
            </control>
          </mc:Choice>
        </mc:AlternateContent>
        <mc:AlternateContent>
          <mc:Choice Requires="x14">
            <control shapeId="108579" r:id="rId33" name="チェック 35">
              <controlPr defaultSize="0" autoFill="0" autoLine="0" autoPict="0">
                <anchor moveWithCells="1">
                  <from xmlns:xdr="http://schemas.openxmlformats.org/drawingml/2006/spreadsheetDrawing">
                    <xdr:col>2</xdr:col>
                    <xdr:colOff>524510</xdr:colOff>
                    <xdr:row>37</xdr:row>
                    <xdr:rowOff>133350</xdr:rowOff>
                  </from>
                  <to xmlns:xdr="http://schemas.openxmlformats.org/drawingml/2006/spreadsheetDrawing">
                    <xdr:col>2</xdr:col>
                    <xdr:colOff>770890</xdr:colOff>
                    <xdr:row>39</xdr:row>
                    <xdr:rowOff>114935</xdr:rowOff>
                  </to>
                </anchor>
              </controlPr>
            </control>
          </mc:Choice>
        </mc:AlternateContent>
        <mc:AlternateContent>
          <mc:Choice Requires="x14">
            <control shapeId="108580" r:id="rId34" name="チェック 36">
              <controlPr defaultSize="0" autoFill="0" autoLine="0" autoPict="0">
                <anchor moveWithCells="1">
                  <from xmlns:xdr="http://schemas.openxmlformats.org/drawingml/2006/spreadsheetDrawing">
                    <xdr:col>2</xdr:col>
                    <xdr:colOff>524510</xdr:colOff>
                    <xdr:row>36</xdr:row>
                    <xdr:rowOff>152400</xdr:rowOff>
                  </from>
                  <to xmlns:xdr="http://schemas.openxmlformats.org/drawingml/2006/spreadsheetDrawing">
                    <xdr:col>2</xdr:col>
                    <xdr:colOff>770890</xdr:colOff>
                    <xdr:row>38</xdr:row>
                    <xdr:rowOff>133350</xdr:rowOff>
                  </to>
                </anchor>
              </controlPr>
            </control>
          </mc:Choice>
        </mc:AlternateContent>
        <mc:AlternateContent>
          <mc:Choice Requires="x14">
            <control shapeId="108581" r:id="rId35" name="チェック 37">
              <controlPr defaultSize="0" autoFill="0" autoLine="0" autoPict="0">
                <anchor moveWithCells="1">
                  <from xmlns:xdr="http://schemas.openxmlformats.org/drawingml/2006/spreadsheetDrawing">
                    <xdr:col>6</xdr:col>
                    <xdr:colOff>76200</xdr:colOff>
                    <xdr:row>49</xdr:row>
                    <xdr:rowOff>85725</xdr:rowOff>
                  </from>
                  <to xmlns:xdr="http://schemas.openxmlformats.org/drawingml/2006/spreadsheetDrawing">
                    <xdr:col>9</xdr:col>
                    <xdr:colOff>400050</xdr:colOff>
                    <xdr:row>50</xdr:row>
                    <xdr:rowOff>85090</xdr:rowOff>
                  </to>
                </anchor>
              </controlPr>
            </control>
          </mc:Choice>
        </mc:AlternateContent>
        <mc:AlternateContent>
          <mc:Choice Requires="x14">
            <control shapeId="108582" r:id="rId36" name="チェック 38">
              <controlPr defaultSize="0" autoFill="0" autoLine="0" autoPict="0">
                <anchor moveWithCells="1">
                  <from xmlns:xdr="http://schemas.openxmlformats.org/drawingml/2006/spreadsheetDrawing">
                    <xdr:col>6</xdr:col>
                    <xdr:colOff>76200</xdr:colOff>
                    <xdr:row>50</xdr:row>
                    <xdr:rowOff>66675</xdr:rowOff>
                  </from>
                  <to xmlns:xdr="http://schemas.openxmlformats.org/drawingml/2006/spreadsheetDrawing">
                    <xdr:col>9</xdr:col>
                    <xdr:colOff>152400</xdr:colOff>
                    <xdr:row>51</xdr:row>
                    <xdr:rowOff>83185</xdr:rowOff>
                  </to>
                </anchor>
              </controlPr>
            </control>
          </mc:Choice>
        </mc:AlternateContent>
        <mc:AlternateContent>
          <mc:Choice Requires="x14">
            <control shapeId="108583" r:id="rId37" name="チェック 39">
              <controlPr defaultSize="0" autoFill="0" autoLine="0" autoPict="0">
                <anchor moveWithCells="1">
                  <from xmlns:xdr="http://schemas.openxmlformats.org/drawingml/2006/spreadsheetDrawing">
                    <xdr:col>0</xdr:col>
                    <xdr:colOff>95250</xdr:colOff>
                    <xdr:row>17</xdr:row>
                    <xdr:rowOff>0</xdr:rowOff>
                  </from>
                  <to xmlns:xdr="http://schemas.openxmlformats.org/drawingml/2006/spreadsheetDrawing">
                    <xdr:col>1</xdr:col>
                    <xdr:colOff>247650</xdr:colOff>
                    <xdr:row>18</xdr:row>
                    <xdr:rowOff>56515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FF00"/>
    <pageSetUpPr fitToPage="1"/>
  </sheetPr>
  <dimension ref="A1:W61"/>
  <sheetViews>
    <sheetView showGridLines="0" view="pageBreakPreview" topLeftCell="A13" zoomScale="70" zoomScaleNormal="70" zoomScaleSheetLayoutView="70" workbookViewId="0">
      <selection activeCell="AH34" sqref="AH34"/>
    </sheetView>
  </sheetViews>
  <sheetFormatPr defaultColWidth="5.625" defaultRowHeight="14.4"/>
  <cols>
    <col min="1" max="1" width="3.875" style="298" customWidth="1"/>
    <col min="2" max="2" width="5.625" style="298"/>
    <col min="3" max="3" width="12.875" style="298" customWidth="1"/>
    <col min="4" max="4" width="5.625" style="298"/>
    <col min="5" max="5" width="18" style="298" customWidth="1"/>
    <col min="6" max="21" width="5.625" style="298"/>
    <col min="22" max="22" width="3.875" style="298" customWidth="1"/>
    <col min="23" max="23" width="2.625" style="298" customWidth="1"/>
    <col min="24" max="16384" width="5.625" style="298"/>
  </cols>
  <sheetData>
    <row r="1" spans="1:23" ht="16.2">
      <c r="A1" s="299" t="s">
        <v>336</v>
      </c>
      <c r="B1" s="194"/>
      <c r="C1" s="194"/>
      <c r="D1" s="194"/>
      <c r="E1" s="194"/>
      <c r="F1" s="194"/>
      <c r="G1" s="194"/>
      <c r="H1" s="194"/>
      <c r="I1" s="194"/>
      <c r="J1" s="194"/>
    </row>
    <row r="2" spans="1:23" ht="37.5" customHeight="1">
      <c r="A2" s="300" t="s">
        <v>346</v>
      </c>
      <c r="B2" s="301"/>
      <c r="C2" s="301"/>
      <c r="D2" s="301"/>
      <c r="E2" s="301"/>
      <c r="F2" s="301"/>
      <c r="G2" s="301"/>
      <c r="H2" s="301"/>
      <c r="I2" s="301"/>
      <c r="J2" s="301"/>
      <c r="K2" s="301"/>
      <c r="L2" s="301"/>
      <c r="M2" s="301"/>
      <c r="N2" s="301"/>
      <c r="O2" s="301"/>
      <c r="P2" s="301"/>
      <c r="Q2" s="301"/>
      <c r="R2" s="301"/>
      <c r="S2" s="301"/>
      <c r="T2" s="301"/>
      <c r="U2" s="301"/>
      <c r="V2" s="301"/>
      <c r="W2" s="301"/>
    </row>
    <row r="3" spans="1:23" ht="32.25" customHeight="1">
      <c r="A3" s="301"/>
      <c r="B3" s="301"/>
      <c r="C3" s="301"/>
      <c r="D3" s="301"/>
      <c r="E3" s="301"/>
      <c r="F3" s="301"/>
      <c r="G3" s="301"/>
      <c r="H3" s="301"/>
      <c r="I3" s="301"/>
      <c r="J3" s="301"/>
      <c r="K3" s="301"/>
      <c r="L3" s="301"/>
      <c r="M3" s="301"/>
      <c r="N3" s="301"/>
      <c r="O3" s="301"/>
      <c r="P3" s="301"/>
      <c r="Q3" s="301"/>
      <c r="R3" s="301"/>
      <c r="S3" s="301"/>
      <c r="T3" s="301"/>
      <c r="U3" s="301"/>
      <c r="V3" s="301"/>
      <c r="W3" s="301"/>
    </row>
    <row r="4" spans="1:23" s="157" customFormat="1" ht="9.75" customHeight="1">
      <c r="A4" s="118"/>
      <c r="B4" s="303"/>
      <c r="C4" s="303"/>
      <c r="D4" s="303"/>
      <c r="E4" s="303"/>
      <c r="F4" s="303"/>
      <c r="G4" s="303"/>
      <c r="H4" s="303"/>
      <c r="I4" s="303"/>
      <c r="J4" s="303"/>
    </row>
    <row r="5" spans="1:23" s="17" customFormat="1" ht="19.2">
      <c r="A5" s="4"/>
      <c r="B5" s="304"/>
      <c r="C5" s="304"/>
      <c r="D5" s="304"/>
      <c r="E5" s="304"/>
      <c r="F5" s="304"/>
      <c r="G5" s="304"/>
      <c r="H5" s="4"/>
      <c r="I5" s="4"/>
      <c r="J5" s="4"/>
      <c r="P5" s="35" t="s">
        <v>80</v>
      </c>
      <c r="Q5" s="35"/>
      <c r="R5" s="35"/>
      <c r="S5" s="362"/>
      <c r="T5" s="362"/>
      <c r="U5" s="362"/>
      <c r="V5" s="362"/>
    </row>
    <row r="6" spans="1:23" s="17" customFormat="1" ht="19.2">
      <c r="A6" s="4"/>
      <c r="B6" s="304"/>
      <c r="C6" s="304"/>
      <c r="D6" s="304"/>
      <c r="E6" s="304"/>
      <c r="F6" s="304"/>
      <c r="G6" s="304"/>
      <c r="H6" s="4"/>
      <c r="I6" s="4"/>
      <c r="J6" s="4"/>
      <c r="P6" s="35"/>
      <c r="Q6" s="35"/>
      <c r="R6" s="35"/>
      <c r="S6" s="363"/>
      <c r="T6" s="363"/>
      <c r="U6" s="363"/>
      <c r="V6" s="363"/>
    </row>
    <row r="7" spans="1:23" s="157" customFormat="1" ht="15.15">
      <c r="A7" s="118"/>
      <c r="B7" s="118"/>
      <c r="C7" s="420" t="s">
        <v>136</v>
      </c>
      <c r="D7" s="118"/>
      <c r="E7" s="118"/>
      <c r="F7" s="118"/>
      <c r="G7" s="118"/>
      <c r="H7" s="118"/>
      <c r="I7" s="118"/>
      <c r="J7" s="118"/>
    </row>
    <row r="8" spans="1:23" s="157" customFormat="1" ht="23.1" customHeight="1">
      <c r="A8" s="118"/>
      <c r="B8" s="118"/>
      <c r="C8" s="484" t="s">
        <v>85</v>
      </c>
      <c r="D8" s="319"/>
      <c r="E8" s="327"/>
      <c r="F8" s="327"/>
      <c r="G8" s="327"/>
      <c r="H8" s="327"/>
      <c r="I8" s="327"/>
      <c r="J8" s="327"/>
      <c r="K8" s="344"/>
    </row>
    <row r="9" spans="1:23" s="157" customFormat="1" ht="23.1" customHeight="1">
      <c r="A9" s="118"/>
      <c r="B9" s="118"/>
      <c r="C9" s="485" t="s">
        <v>140</v>
      </c>
      <c r="D9" s="320"/>
      <c r="E9" s="328"/>
      <c r="F9" s="328"/>
      <c r="G9" s="328"/>
      <c r="H9" s="328"/>
      <c r="I9" s="328"/>
      <c r="J9" s="328"/>
      <c r="K9" s="345"/>
    </row>
    <row r="10" spans="1:23" s="157" customFormat="1" ht="23.1" customHeight="1">
      <c r="A10" s="118"/>
      <c r="B10" s="118"/>
      <c r="C10" s="486" t="s">
        <v>193</v>
      </c>
      <c r="D10" s="321"/>
      <c r="E10" s="329"/>
      <c r="F10" s="335" t="s">
        <v>194</v>
      </c>
      <c r="G10" s="335"/>
      <c r="H10" s="335"/>
      <c r="I10" s="335"/>
      <c r="J10" s="335"/>
      <c r="K10" s="346"/>
    </row>
    <row r="11" spans="1:23" s="157" customFormat="1" ht="23.1" customHeight="1">
      <c r="A11" s="118"/>
      <c r="B11" s="118"/>
      <c r="C11" s="487" t="s">
        <v>196</v>
      </c>
      <c r="D11" s="322"/>
      <c r="E11" s="330"/>
      <c r="F11" s="336" t="s">
        <v>194</v>
      </c>
      <c r="G11" s="336"/>
      <c r="H11" s="336"/>
      <c r="I11" s="336"/>
      <c r="J11" s="336"/>
      <c r="K11" s="347"/>
    </row>
    <row r="12" spans="1:23" ht="9.9499999999999993" customHeight="1">
      <c r="A12" s="194"/>
      <c r="B12" s="194"/>
      <c r="C12" s="194"/>
      <c r="D12" s="194"/>
      <c r="E12" s="194"/>
      <c r="F12" s="194"/>
      <c r="G12" s="194"/>
      <c r="H12" s="194"/>
      <c r="I12" s="194"/>
      <c r="J12" s="194"/>
    </row>
    <row r="13" spans="1:23" ht="20.100000000000001" customHeight="1">
      <c r="A13" s="194"/>
      <c r="B13" s="305" t="s">
        <v>198</v>
      </c>
      <c r="C13" s="305"/>
      <c r="D13" s="305"/>
      <c r="E13" s="331">
        <f>$C$17+$E$17-$G$17+B43</f>
        <v>0</v>
      </c>
      <c r="F13" s="337"/>
      <c r="G13" s="337"/>
      <c r="H13" s="337"/>
      <c r="I13" s="337"/>
      <c r="J13" s="343" t="s">
        <v>55</v>
      </c>
      <c r="K13" s="348"/>
      <c r="M13" s="353"/>
      <c r="N13" s="353"/>
      <c r="O13" s="353"/>
      <c r="P13" s="353"/>
      <c r="Q13" s="353"/>
      <c r="R13" s="353"/>
      <c r="T13" s="17"/>
      <c r="U13" s="17"/>
    </row>
    <row r="14" spans="1:23" ht="20.100000000000001" customHeight="1">
      <c r="A14" s="194"/>
      <c r="B14" s="305"/>
      <c r="C14" s="305"/>
      <c r="D14" s="305"/>
      <c r="E14" s="332"/>
      <c r="F14" s="332"/>
      <c r="G14" s="332"/>
      <c r="H14" s="332"/>
      <c r="I14" s="332"/>
      <c r="J14" s="343"/>
      <c r="K14" s="348"/>
      <c r="M14" s="353"/>
      <c r="N14" s="353"/>
      <c r="O14" s="353"/>
      <c r="P14" s="353"/>
      <c r="Q14" s="353"/>
      <c r="R14" s="353"/>
      <c r="T14" s="17"/>
      <c r="U14" s="17"/>
    </row>
    <row r="15" spans="1:23" ht="9.9499999999999993" customHeight="1">
      <c r="A15" s="194"/>
      <c r="B15" s="194"/>
      <c r="C15" s="194"/>
      <c r="D15" s="194"/>
      <c r="E15" s="194"/>
      <c r="F15" s="194"/>
      <c r="G15" s="194"/>
      <c r="H15" s="194"/>
      <c r="I15" s="194"/>
      <c r="J15" s="194"/>
    </row>
    <row r="16" spans="1:23" ht="39.950000000000003" customHeight="1">
      <c r="A16" s="194"/>
      <c r="B16" s="194"/>
      <c r="C16" s="315" t="s">
        <v>199</v>
      </c>
      <c r="D16" s="323"/>
      <c r="E16" s="333" t="s">
        <v>201</v>
      </c>
      <c r="F16" s="338"/>
      <c r="G16" s="333" t="s">
        <v>202</v>
      </c>
      <c r="H16" s="338"/>
      <c r="I16" s="302"/>
      <c r="J16" s="302"/>
    </row>
    <row r="17" spans="1:21" ht="24.95" customHeight="1">
      <c r="A17" s="194"/>
      <c r="B17" s="194"/>
      <c r="C17" s="316">
        <f>$P$26+$P$39</f>
        <v>0</v>
      </c>
      <c r="D17" s="324"/>
      <c r="E17" s="334">
        <f>$S$26+$S$39</f>
        <v>0</v>
      </c>
      <c r="F17" s="339"/>
      <c r="G17" s="340"/>
      <c r="H17" s="341"/>
      <c r="I17" s="342"/>
      <c r="J17" s="342"/>
    </row>
    <row r="18" spans="1:21" ht="9.9499999999999993" customHeight="1">
      <c r="A18" s="194"/>
      <c r="B18" s="194"/>
      <c r="C18" s="194"/>
      <c r="D18" s="194"/>
      <c r="E18" s="194"/>
      <c r="F18" s="194"/>
      <c r="G18" s="194"/>
      <c r="H18" s="194"/>
      <c r="I18" s="194"/>
      <c r="J18" s="194"/>
    </row>
    <row r="19" spans="1:21" ht="18" customHeight="1">
      <c r="A19" s="194"/>
      <c r="B19" s="194" t="s">
        <v>35</v>
      </c>
      <c r="C19" s="194"/>
      <c r="D19" s="194"/>
      <c r="E19" s="194"/>
      <c r="F19" s="194"/>
      <c r="G19" s="194"/>
      <c r="H19" s="194"/>
      <c r="I19" s="194"/>
      <c r="J19" s="194"/>
    </row>
    <row r="20" spans="1:21" s="18" customFormat="1" ht="24.95" customHeight="1">
      <c r="A20" s="302"/>
      <c r="B20" s="480" t="s">
        <v>203</v>
      </c>
      <c r="C20" s="480" t="s">
        <v>204</v>
      </c>
      <c r="D20" s="480"/>
      <c r="E20" s="480"/>
      <c r="F20" s="480"/>
      <c r="G20" s="480"/>
      <c r="H20" s="480"/>
      <c r="I20" s="480"/>
      <c r="J20" s="480"/>
      <c r="K20" s="356" t="s">
        <v>2</v>
      </c>
      <c r="L20" s="356"/>
      <c r="M20" s="356" t="s">
        <v>205</v>
      </c>
      <c r="N20" s="356"/>
      <c r="O20" s="356"/>
      <c r="P20" s="356" t="s">
        <v>207</v>
      </c>
      <c r="Q20" s="356"/>
      <c r="R20" s="356"/>
      <c r="S20" s="364" t="s">
        <v>208</v>
      </c>
      <c r="T20" s="364"/>
      <c r="U20" s="364"/>
    </row>
    <row r="21" spans="1:21" ht="24.95" customHeight="1">
      <c r="A21" s="194"/>
      <c r="B21" s="481">
        <v>1</v>
      </c>
      <c r="C21" s="317"/>
      <c r="D21" s="317"/>
      <c r="E21" s="317"/>
      <c r="F21" s="317"/>
      <c r="G21" s="317"/>
      <c r="H21" s="317"/>
      <c r="I21" s="317"/>
      <c r="J21" s="317"/>
      <c r="K21" s="350"/>
      <c r="L21" s="625" t="s">
        <v>148</v>
      </c>
      <c r="M21" s="491"/>
      <c r="N21" s="491"/>
      <c r="O21" s="491"/>
      <c r="P21" s="492">
        <f>K21*M21</f>
        <v>0</v>
      </c>
      <c r="Q21" s="492"/>
      <c r="R21" s="492"/>
      <c r="S21" s="491"/>
      <c r="T21" s="491"/>
      <c r="U21" s="491"/>
    </row>
    <row r="22" spans="1:21" ht="24.95" customHeight="1">
      <c r="A22" s="194"/>
      <c r="B22" s="481">
        <v>2</v>
      </c>
      <c r="C22" s="609"/>
      <c r="D22" s="616"/>
      <c r="E22" s="616"/>
      <c r="F22" s="616"/>
      <c r="G22" s="616"/>
      <c r="H22" s="616"/>
      <c r="I22" s="616"/>
      <c r="J22" s="620"/>
      <c r="K22" s="350"/>
      <c r="L22" s="625" t="s">
        <v>148</v>
      </c>
      <c r="M22" s="626"/>
      <c r="N22" s="627"/>
      <c r="O22" s="628"/>
      <c r="P22" s="492">
        <f>K22*M22</f>
        <v>0</v>
      </c>
      <c r="Q22" s="492"/>
      <c r="R22" s="492"/>
      <c r="S22" s="626"/>
      <c r="T22" s="627"/>
      <c r="U22" s="628"/>
    </row>
    <row r="23" spans="1:21" ht="24.95" customHeight="1">
      <c r="A23" s="194"/>
      <c r="B23" s="481">
        <v>3</v>
      </c>
      <c r="C23" s="609"/>
      <c r="D23" s="616"/>
      <c r="E23" s="616"/>
      <c r="F23" s="616"/>
      <c r="G23" s="616"/>
      <c r="H23" s="616"/>
      <c r="I23" s="616"/>
      <c r="J23" s="620"/>
      <c r="K23" s="350"/>
      <c r="L23" s="625" t="s">
        <v>148</v>
      </c>
      <c r="M23" s="626"/>
      <c r="N23" s="627"/>
      <c r="O23" s="628"/>
      <c r="P23" s="492">
        <f>K23*M23</f>
        <v>0</v>
      </c>
      <c r="Q23" s="492"/>
      <c r="R23" s="492"/>
      <c r="S23" s="626"/>
      <c r="T23" s="627"/>
      <c r="U23" s="628"/>
    </row>
    <row r="24" spans="1:21" ht="24.95" customHeight="1">
      <c r="A24" s="194"/>
      <c r="B24" s="481">
        <v>4</v>
      </c>
      <c r="C24" s="609"/>
      <c r="D24" s="616"/>
      <c r="E24" s="616"/>
      <c r="F24" s="616"/>
      <c r="G24" s="616"/>
      <c r="H24" s="616"/>
      <c r="I24" s="616"/>
      <c r="J24" s="620"/>
      <c r="K24" s="350"/>
      <c r="L24" s="625" t="s">
        <v>148</v>
      </c>
      <c r="M24" s="626"/>
      <c r="N24" s="627"/>
      <c r="O24" s="628"/>
      <c r="P24" s="492">
        <f>K24*M24</f>
        <v>0</v>
      </c>
      <c r="Q24" s="492"/>
      <c r="R24" s="492"/>
      <c r="S24" s="626"/>
      <c r="T24" s="627"/>
      <c r="U24" s="628"/>
    </row>
    <row r="25" spans="1:21" ht="24.95" customHeight="1">
      <c r="A25" s="194"/>
      <c r="B25" s="481">
        <v>5</v>
      </c>
      <c r="C25" s="609"/>
      <c r="D25" s="616"/>
      <c r="E25" s="616"/>
      <c r="F25" s="616"/>
      <c r="G25" s="616"/>
      <c r="H25" s="616"/>
      <c r="I25" s="616"/>
      <c r="J25" s="620"/>
      <c r="K25" s="350"/>
      <c r="L25" s="625" t="s">
        <v>148</v>
      </c>
      <c r="M25" s="626"/>
      <c r="N25" s="627"/>
      <c r="O25" s="628"/>
      <c r="P25" s="492">
        <f>K25*M25</f>
        <v>0</v>
      </c>
      <c r="Q25" s="492"/>
      <c r="R25" s="492"/>
      <c r="S25" s="626"/>
      <c r="T25" s="627"/>
      <c r="U25" s="628"/>
    </row>
    <row r="26" spans="1:21" ht="24.95" customHeight="1">
      <c r="A26" s="194"/>
      <c r="B26" s="194"/>
      <c r="C26" s="194"/>
      <c r="D26" s="194"/>
      <c r="E26" s="194"/>
      <c r="F26" s="194"/>
      <c r="G26" s="194"/>
      <c r="H26" s="194"/>
      <c r="I26" s="194"/>
      <c r="J26" s="194"/>
      <c r="M26" s="356" t="s">
        <v>209</v>
      </c>
      <c r="N26" s="356"/>
      <c r="O26" s="356"/>
      <c r="P26" s="493">
        <f>SUM(P21:R25)</f>
        <v>0</v>
      </c>
      <c r="Q26" s="494"/>
      <c r="R26" s="495"/>
      <c r="S26" s="493">
        <f>SUM(S21:U25)</f>
        <v>0</v>
      </c>
      <c r="T26" s="494"/>
      <c r="U26" s="495"/>
    </row>
    <row r="27" spans="1:21" ht="20.100000000000001" customHeight="1">
      <c r="A27" s="194"/>
      <c r="B27" s="194" t="s">
        <v>287</v>
      </c>
      <c r="C27" s="194"/>
      <c r="D27" s="194"/>
      <c r="E27" s="194"/>
      <c r="F27" s="194"/>
      <c r="G27" s="194"/>
      <c r="H27" s="194"/>
      <c r="I27" s="194"/>
      <c r="J27" s="194"/>
      <c r="M27" s="355"/>
      <c r="N27" s="355"/>
      <c r="O27" s="355"/>
      <c r="P27" s="359"/>
      <c r="Q27" s="359"/>
      <c r="R27" s="359"/>
      <c r="S27" s="359"/>
      <c r="T27" s="359"/>
      <c r="U27" s="359"/>
    </row>
    <row r="28" spans="1:21" s="18" customFormat="1" ht="24.95" customHeight="1">
      <c r="A28" s="302"/>
      <c r="B28" s="480" t="s">
        <v>203</v>
      </c>
      <c r="C28" s="480" t="s">
        <v>204</v>
      </c>
      <c r="D28" s="480"/>
      <c r="E28" s="480"/>
      <c r="F28" s="480"/>
      <c r="G28" s="480"/>
      <c r="H28" s="480"/>
      <c r="I28" s="480"/>
      <c r="J28" s="480"/>
      <c r="K28" s="356" t="s">
        <v>2</v>
      </c>
      <c r="L28" s="356"/>
      <c r="M28" s="356" t="s">
        <v>205</v>
      </c>
      <c r="N28" s="356"/>
      <c r="O28" s="356"/>
      <c r="P28" s="356" t="s">
        <v>207</v>
      </c>
      <c r="Q28" s="356"/>
      <c r="R28" s="356"/>
      <c r="S28" s="364" t="s">
        <v>208</v>
      </c>
      <c r="T28" s="364"/>
      <c r="U28" s="364"/>
    </row>
    <row r="29" spans="1:21" ht="24.95" customHeight="1">
      <c r="A29" s="194"/>
      <c r="B29" s="481">
        <v>1</v>
      </c>
      <c r="C29" s="317"/>
      <c r="D29" s="317"/>
      <c r="E29" s="317"/>
      <c r="F29" s="317"/>
      <c r="G29" s="317"/>
      <c r="H29" s="317"/>
      <c r="I29" s="317"/>
      <c r="J29" s="317"/>
      <c r="K29" s="350"/>
      <c r="L29" s="490"/>
      <c r="M29" s="491"/>
      <c r="N29" s="491"/>
      <c r="O29" s="491"/>
      <c r="P29" s="492">
        <f t="shared" ref="P29:P38" si="0">K29*M29</f>
        <v>0</v>
      </c>
      <c r="Q29" s="492"/>
      <c r="R29" s="492"/>
      <c r="S29" s="491"/>
      <c r="T29" s="491"/>
      <c r="U29" s="491"/>
    </row>
    <row r="30" spans="1:21" ht="24.95" customHeight="1">
      <c r="A30" s="194"/>
      <c r="B30" s="481">
        <v>2</v>
      </c>
      <c r="C30" s="317"/>
      <c r="D30" s="317"/>
      <c r="E30" s="317"/>
      <c r="F30" s="317"/>
      <c r="G30" s="317"/>
      <c r="H30" s="317"/>
      <c r="I30" s="317"/>
      <c r="J30" s="317"/>
      <c r="K30" s="350"/>
      <c r="L30" s="490"/>
      <c r="M30" s="491"/>
      <c r="N30" s="491"/>
      <c r="O30" s="491"/>
      <c r="P30" s="492">
        <f t="shared" si="0"/>
        <v>0</v>
      </c>
      <c r="Q30" s="492"/>
      <c r="R30" s="492"/>
      <c r="S30" s="491"/>
      <c r="T30" s="491"/>
      <c r="U30" s="491"/>
    </row>
    <row r="31" spans="1:21" ht="24.95" customHeight="1">
      <c r="A31" s="194"/>
      <c r="B31" s="481">
        <v>3</v>
      </c>
      <c r="C31" s="317"/>
      <c r="D31" s="317"/>
      <c r="E31" s="317"/>
      <c r="F31" s="317"/>
      <c r="G31" s="317"/>
      <c r="H31" s="317"/>
      <c r="I31" s="317"/>
      <c r="J31" s="317"/>
      <c r="K31" s="350"/>
      <c r="L31" s="490"/>
      <c r="M31" s="491"/>
      <c r="N31" s="491"/>
      <c r="O31" s="491"/>
      <c r="P31" s="492">
        <f t="shared" si="0"/>
        <v>0</v>
      </c>
      <c r="Q31" s="492"/>
      <c r="R31" s="492"/>
      <c r="S31" s="491"/>
      <c r="T31" s="491"/>
      <c r="U31" s="491"/>
    </row>
    <row r="32" spans="1:21" ht="24.95" customHeight="1">
      <c r="A32" s="194"/>
      <c r="B32" s="481">
        <v>4</v>
      </c>
      <c r="C32" s="317"/>
      <c r="D32" s="317"/>
      <c r="E32" s="317"/>
      <c r="F32" s="317"/>
      <c r="G32" s="317"/>
      <c r="H32" s="317"/>
      <c r="I32" s="317"/>
      <c r="J32" s="317"/>
      <c r="K32" s="350"/>
      <c r="L32" s="490"/>
      <c r="M32" s="491"/>
      <c r="N32" s="491"/>
      <c r="O32" s="491"/>
      <c r="P32" s="492">
        <f t="shared" si="0"/>
        <v>0</v>
      </c>
      <c r="Q32" s="492"/>
      <c r="R32" s="492"/>
      <c r="S32" s="491"/>
      <c r="T32" s="491"/>
      <c r="U32" s="491"/>
    </row>
    <row r="33" spans="1:21" ht="24.95" customHeight="1">
      <c r="A33" s="194"/>
      <c r="B33" s="481">
        <v>5</v>
      </c>
      <c r="C33" s="317"/>
      <c r="D33" s="317"/>
      <c r="E33" s="317"/>
      <c r="F33" s="317"/>
      <c r="G33" s="317"/>
      <c r="H33" s="317"/>
      <c r="I33" s="317"/>
      <c r="J33" s="317"/>
      <c r="K33" s="350"/>
      <c r="L33" s="490"/>
      <c r="M33" s="491"/>
      <c r="N33" s="491"/>
      <c r="O33" s="491"/>
      <c r="P33" s="492">
        <f t="shared" si="0"/>
        <v>0</v>
      </c>
      <c r="Q33" s="492"/>
      <c r="R33" s="492"/>
      <c r="S33" s="491"/>
      <c r="T33" s="491"/>
      <c r="U33" s="491"/>
    </row>
    <row r="34" spans="1:21" ht="24.95" customHeight="1">
      <c r="A34" s="194"/>
      <c r="B34" s="481">
        <v>6</v>
      </c>
      <c r="C34" s="317"/>
      <c r="D34" s="317"/>
      <c r="E34" s="317"/>
      <c r="F34" s="317"/>
      <c r="G34" s="317"/>
      <c r="H34" s="317"/>
      <c r="I34" s="317"/>
      <c r="J34" s="317"/>
      <c r="K34" s="350"/>
      <c r="L34" s="490"/>
      <c r="M34" s="491"/>
      <c r="N34" s="491"/>
      <c r="O34" s="491"/>
      <c r="P34" s="492">
        <f t="shared" si="0"/>
        <v>0</v>
      </c>
      <c r="Q34" s="492"/>
      <c r="R34" s="492"/>
      <c r="S34" s="491"/>
      <c r="T34" s="491"/>
      <c r="U34" s="491"/>
    </row>
    <row r="35" spans="1:21" ht="24.95" customHeight="1">
      <c r="A35" s="194"/>
      <c r="B35" s="481">
        <v>7</v>
      </c>
      <c r="C35" s="317"/>
      <c r="D35" s="317"/>
      <c r="E35" s="317"/>
      <c r="F35" s="317"/>
      <c r="G35" s="317"/>
      <c r="H35" s="317"/>
      <c r="I35" s="317"/>
      <c r="J35" s="317"/>
      <c r="K35" s="350"/>
      <c r="L35" s="490"/>
      <c r="M35" s="491"/>
      <c r="N35" s="491"/>
      <c r="O35" s="491"/>
      <c r="P35" s="492">
        <f t="shared" si="0"/>
        <v>0</v>
      </c>
      <c r="Q35" s="492"/>
      <c r="R35" s="492"/>
      <c r="S35" s="491"/>
      <c r="T35" s="491"/>
      <c r="U35" s="491"/>
    </row>
    <row r="36" spans="1:21" ht="24.95" customHeight="1">
      <c r="A36" s="194"/>
      <c r="B36" s="481">
        <v>8</v>
      </c>
      <c r="C36" s="317"/>
      <c r="D36" s="317"/>
      <c r="E36" s="317"/>
      <c r="F36" s="317"/>
      <c r="G36" s="317"/>
      <c r="H36" s="317"/>
      <c r="I36" s="317"/>
      <c r="J36" s="317"/>
      <c r="K36" s="350"/>
      <c r="L36" s="490"/>
      <c r="M36" s="491"/>
      <c r="N36" s="491"/>
      <c r="O36" s="491"/>
      <c r="P36" s="492">
        <f t="shared" si="0"/>
        <v>0</v>
      </c>
      <c r="Q36" s="492"/>
      <c r="R36" s="492"/>
      <c r="S36" s="491"/>
      <c r="T36" s="491"/>
      <c r="U36" s="491"/>
    </row>
    <row r="37" spans="1:21" ht="24.95" customHeight="1">
      <c r="A37" s="194"/>
      <c r="B37" s="481">
        <v>9</v>
      </c>
      <c r="C37" s="317"/>
      <c r="D37" s="317"/>
      <c r="E37" s="317"/>
      <c r="F37" s="317"/>
      <c r="G37" s="317"/>
      <c r="H37" s="317"/>
      <c r="I37" s="317"/>
      <c r="J37" s="317"/>
      <c r="K37" s="350"/>
      <c r="L37" s="490"/>
      <c r="M37" s="491"/>
      <c r="N37" s="491"/>
      <c r="O37" s="491"/>
      <c r="P37" s="492">
        <f t="shared" si="0"/>
        <v>0</v>
      </c>
      <c r="Q37" s="492"/>
      <c r="R37" s="492"/>
      <c r="S37" s="491"/>
      <c r="T37" s="491"/>
      <c r="U37" s="491"/>
    </row>
    <row r="38" spans="1:21" ht="24.95" customHeight="1">
      <c r="A38" s="194"/>
      <c r="B38" s="481">
        <v>10</v>
      </c>
      <c r="C38" s="317"/>
      <c r="D38" s="317"/>
      <c r="E38" s="317"/>
      <c r="F38" s="317"/>
      <c r="G38" s="317"/>
      <c r="H38" s="317"/>
      <c r="I38" s="317"/>
      <c r="J38" s="317"/>
      <c r="K38" s="350"/>
      <c r="L38" s="490"/>
      <c r="M38" s="491"/>
      <c r="N38" s="491"/>
      <c r="O38" s="491"/>
      <c r="P38" s="492">
        <f t="shared" si="0"/>
        <v>0</v>
      </c>
      <c r="Q38" s="492"/>
      <c r="R38" s="492"/>
      <c r="S38" s="491"/>
      <c r="T38" s="491"/>
      <c r="U38" s="491"/>
    </row>
    <row r="39" spans="1:21" ht="24.95" customHeight="1">
      <c r="A39" s="194"/>
      <c r="B39" s="194"/>
      <c r="C39" s="194"/>
      <c r="D39" s="194"/>
      <c r="E39" s="194"/>
      <c r="F39" s="194"/>
      <c r="G39" s="194"/>
      <c r="H39" s="194"/>
      <c r="I39" s="194"/>
      <c r="J39" s="194"/>
      <c r="M39" s="356" t="s">
        <v>209</v>
      </c>
      <c r="N39" s="356"/>
      <c r="O39" s="356"/>
      <c r="P39" s="493">
        <f>SUM(P29:R38)</f>
        <v>0</v>
      </c>
      <c r="Q39" s="494"/>
      <c r="R39" s="495"/>
      <c r="S39" s="493">
        <f>SUM(S29:U38)</f>
        <v>0</v>
      </c>
      <c r="T39" s="494"/>
      <c r="U39" s="495"/>
    </row>
    <row r="40" spans="1:21" ht="29.25" customHeight="1">
      <c r="A40" s="194"/>
      <c r="B40" s="194"/>
      <c r="C40" s="194"/>
      <c r="D40" s="194"/>
      <c r="E40" s="194"/>
      <c r="F40" s="194"/>
      <c r="G40" s="194"/>
      <c r="H40" s="194"/>
      <c r="I40" s="194"/>
      <c r="J40" s="194"/>
    </row>
    <row r="41" spans="1:21" ht="24.95" customHeight="1">
      <c r="A41" s="194"/>
      <c r="B41" s="601" t="s">
        <v>337</v>
      </c>
      <c r="C41" s="194"/>
      <c r="D41" s="194"/>
      <c r="E41" s="194"/>
      <c r="F41" s="194"/>
      <c r="G41" s="194"/>
      <c r="H41" s="194"/>
      <c r="I41" s="194"/>
      <c r="J41" s="194"/>
      <c r="M41" s="355"/>
      <c r="N41" s="355"/>
      <c r="O41" s="355"/>
      <c r="P41" s="359"/>
      <c r="Q41" s="359"/>
      <c r="R41" s="359"/>
      <c r="S41" s="359"/>
      <c r="T41" s="359"/>
      <c r="U41" s="359"/>
    </row>
    <row r="42" spans="1:21" ht="24.95" customHeight="1">
      <c r="A42" s="194"/>
      <c r="B42" s="323" t="s">
        <v>45</v>
      </c>
      <c r="C42" s="323"/>
      <c r="D42" s="194"/>
      <c r="E42" s="194"/>
      <c r="F42" s="194"/>
      <c r="G42" s="194"/>
      <c r="H42" s="194"/>
      <c r="I42" s="194"/>
      <c r="J42" s="194"/>
      <c r="M42" s="355"/>
      <c r="N42" s="355"/>
      <c r="O42" s="355"/>
      <c r="P42" s="359"/>
      <c r="Q42" s="359"/>
      <c r="R42" s="359"/>
      <c r="S42" s="359"/>
      <c r="T42" s="359"/>
      <c r="U42" s="359"/>
    </row>
    <row r="43" spans="1:21" ht="24.95" customHeight="1">
      <c r="A43" s="194"/>
      <c r="B43" s="316">
        <f>H49</f>
        <v>0</v>
      </c>
      <c r="C43" s="324"/>
      <c r="D43" s="194"/>
      <c r="E43" s="194"/>
      <c r="F43" s="194"/>
      <c r="G43" s="194"/>
      <c r="H43" s="194"/>
      <c r="I43" s="194"/>
      <c r="J43" s="194"/>
      <c r="M43" s="355"/>
      <c r="N43" s="355"/>
      <c r="O43" s="355"/>
      <c r="P43" s="359"/>
      <c r="Q43" s="359"/>
      <c r="R43" s="359"/>
      <c r="S43" s="359"/>
      <c r="T43" s="359"/>
      <c r="U43" s="359"/>
    </row>
    <row r="44" spans="1:21" ht="26.25" customHeight="1">
      <c r="A44" s="194"/>
      <c r="B44" s="194"/>
      <c r="C44" s="194"/>
      <c r="D44" s="194"/>
      <c r="E44" s="194"/>
      <c r="F44" s="194"/>
      <c r="G44" s="194"/>
      <c r="H44" s="194"/>
      <c r="I44" s="194"/>
      <c r="J44" s="194"/>
      <c r="M44" s="355"/>
      <c r="N44" s="355"/>
      <c r="O44" s="355"/>
      <c r="P44" s="359"/>
      <c r="Q44" s="359"/>
      <c r="R44" s="359"/>
      <c r="S44" s="359"/>
      <c r="T44" s="359"/>
      <c r="U44" s="359"/>
    </row>
    <row r="45" spans="1:21" ht="19.5" customHeight="1">
      <c r="A45" s="194"/>
      <c r="B45" s="602" t="s">
        <v>59</v>
      </c>
      <c r="C45" s="610"/>
      <c r="D45" s="610"/>
      <c r="E45" s="610"/>
      <c r="F45" s="610"/>
      <c r="G45" s="610"/>
      <c r="H45" s="610"/>
      <c r="I45" s="610"/>
      <c r="J45" s="610"/>
      <c r="K45" s="621"/>
      <c r="M45" s="355"/>
      <c r="N45" s="355"/>
      <c r="O45" s="355"/>
      <c r="P45" s="359"/>
      <c r="Q45" s="359"/>
      <c r="R45" s="359"/>
      <c r="S45" s="359"/>
      <c r="T45" s="359"/>
      <c r="U45" s="359"/>
    </row>
    <row r="46" spans="1:21" ht="50.1" customHeight="1">
      <c r="A46" s="194"/>
      <c r="B46" s="603"/>
      <c r="C46" s="611"/>
      <c r="D46" s="611"/>
      <c r="E46" s="611"/>
      <c r="F46" s="611"/>
      <c r="G46" s="611"/>
      <c r="H46" s="611"/>
      <c r="I46" s="611"/>
      <c r="J46" s="611"/>
      <c r="K46" s="622"/>
      <c r="M46" s="355"/>
      <c r="N46" s="355"/>
      <c r="O46" s="355"/>
      <c r="P46" s="359"/>
      <c r="Q46" s="359"/>
      <c r="R46" s="359"/>
      <c r="S46" s="359"/>
      <c r="T46" s="359"/>
      <c r="U46" s="359"/>
    </row>
    <row r="47" spans="1:21" ht="50.1" customHeight="1">
      <c r="A47" s="194"/>
      <c r="B47" s="604"/>
      <c r="C47" s="612"/>
      <c r="D47" s="612"/>
      <c r="E47" s="612"/>
      <c r="F47" s="612"/>
      <c r="G47" s="612"/>
      <c r="H47" s="612"/>
      <c r="I47" s="612"/>
      <c r="J47" s="612"/>
      <c r="K47" s="623"/>
      <c r="M47" s="355"/>
      <c r="N47" s="355"/>
      <c r="O47" s="355"/>
      <c r="P47" s="359"/>
      <c r="Q47" s="359"/>
      <c r="R47" s="359"/>
      <c r="S47" s="359"/>
      <c r="T47" s="359"/>
      <c r="U47" s="359"/>
    </row>
    <row r="48" spans="1:21" ht="50.1" customHeight="1">
      <c r="A48" s="194"/>
      <c r="B48" s="605"/>
      <c r="C48" s="613"/>
      <c r="D48" s="613"/>
      <c r="E48" s="613"/>
      <c r="F48" s="613"/>
      <c r="G48" s="613"/>
      <c r="H48" s="613"/>
      <c r="I48" s="613"/>
      <c r="J48" s="613"/>
      <c r="K48" s="624"/>
      <c r="M48" s="355"/>
      <c r="N48" s="355"/>
      <c r="O48" s="355"/>
      <c r="P48" s="359"/>
      <c r="Q48" s="359"/>
      <c r="R48" s="359"/>
      <c r="S48" s="359"/>
      <c r="T48" s="359"/>
      <c r="U48" s="359"/>
    </row>
    <row r="49" spans="1:21" ht="29.25" customHeight="1">
      <c r="A49" s="194"/>
      <c r="B49" s="606" t="s">
        <v>338</v>
      </c>
      <c r="C49" s="614"/>
      <c r="D49" s="614"/>
      <c r="E49" s="614"/>
      <c r="F49" s="614"/>
      <c r="G49" s="614"/>
      <c r="H49" s="609"/>
      <c r="I49" s="616"/>
      <c r="J49" s="616"/>
      <c r="K49" s="620"/>
      <c r="M49" s="355"/>
      <c r="N49" s="355"/>
      <c r="O49" s="355"/>
      <c r="P49" s="359"/>
      <c r="Q49" s="359"/>
      <c r="R49" s="359"/>
      <c r="S49" s="359"/>
      <c r="T49" s="359"/>
      <c r="U49" s="359"/>
    </row>
    <row r="50" spans="1:21" ht="29.25" customHeight="1">
      <c r="A50" s="194"/>
      <c r="B50" s="607"/>
      <c r="C50" s="607"/>
      <c r="D50" s="617"/>
      <c r="E50" s="617"/>
      <c r="F50" s="618"/>
      <c r="G50" s="619"/>
      <c r="H50" s="619"/>
      <c r="I50" s="619"/>
      <c r="J50" s="194"/>
      <c r="M50" s="355"/>
      <c r="N50" s="355"/>
      <c r="O50" s="355"/>
      <c r="P50" s="359"/>
      <c r="Q50" s="359"/>
      <c r="R50" s="359"/>
      <c r="S50" s="359"/>
      <c r="T50" s="359"/>
      <c r="U50" s="359"/>
    </row>
    <row r="51" spans="1:21" ht="20.100000000000001" customHeight="1">
      <c r="A51" s="194"/>
      <c r="B51" s="482" t="s">
        <v>5</v>
      </c>
      <c r="C51" s="480"/>
      <c r="D51" s="325"/>
      <c r="E51" s="325"/>
      <c r="F51" s="325"/>
      <c r="G51" s="325"/>
      <c r="H51" s="325"/>
      <c r="I51" s="325"/>
      <c r="J51" s="325"/>
      <c r="K51" s="351"/>
      <c r="L51" s="351"/>
      <c r="M51" s="351"/>
      <c r="N51" s="351"/>
      <c r="O51" s="351"/>
      <c r="P51" s="351"/>
      <c r="Q51" s="351"/>
      <c r="R51" s="351"/>
      <c r="S51" s="351"/>
      <c r="T51" s="351"/>
      <c r="U51" s="351"/>
    </row>
    <row r="52" spans="1:21" ht="20.100000000000001" customHeight="1">
      <c r="A52" s="194"/>
      <c r="B52" s="480"/>
      <c r="C52" s="480"/>
      <c r="D52" s="325"/>
      <c r="E52" s="325"/>
      <c r="F52" s="325"/>
      <c r="G52" s="325"/>
      <c r="H52" s="325"/>
      <c r="I52" s="325"/>
      <c r="J52" s="325"/>
      <c r="K52" s="351"/>
      <c r="L52" s="351"/>
      <c r="M52" s="351"/>
      <c r="N52" s="351"/>
      <c r="O52" s="351"/>
      <c r="P52" s="351"/>
      <c r="Q52" s="351"/>
      <c r="R52" s="351"/>
      <c r="S52" s="351"/>
      <c r="T52" s="351"/>
      <c r="U52" s="351"/>
    </row>
    <row r="53" spans="1:21" ht="20.100000000000001" customHeight="1">
      <c r="A53" s="194"/>
      <c r="B53" s="480"/>
      <c r="C53" s="480"/>
      <c r="D53" s="325"/>
      <c r="E53" s="325"/>
      <c r="F53" s="325"/>
      <c r="G53" s="325"/>
      <c r="H53" s="325"/>
      <c r="I53" s="325"/>
      <c r="J53" s="325"/>
      <c r="K53" s="351"/>
      <c r="L53" s="351"/>
      <c r="M53" s="351"/>
      <c r="N53" s="351"/>
      <c r="O53" s="351"/>
      <c r="P53" s="351"/>
      <c r="Q53" s="351"/>
      <c r="R53" s="351"/>
      <c r="S53" s="351"/>
      <c r="T53" s="351"/>
      <c r="U53" s="351"/>
    </row>
    <row r="54" spans="1:21" ht="122.25" customHeight="1">
      <c r="A54" s="194"/>
      <c r="B54" s="480"/>
      <c r="C54" s="480"/>
      <c r="D54" s="325"/>
      <c r="E54" s="325"/>
      <c r="F54" s="325"/>
      <c r="G54" s="325"/>
      <c r="H54" s="325"/>
      <c r="I54" s="325"/>
      <c r="J54" s="325"/>
      <c r="K54" s="351"/>
      <c r="L54" s="351"/>
      <c r="M54" s="351"/>
      <c r="N54" s="351"/>
      <c r="O54" s="351"/>
      <c r="P54" s="351"/>
      <c r="Q54" s="351"/>
      <c r="R54" s="351"/>
      <c r="S54" s="351"/>
      <c r="T54" s="351"/>
      <c r="U54" s="351"/>
    </row>
    <row r="55" spans="1:21" ht="20.100000000000001" customHeight="1">
      <c r="A55" s="194"/>
      <c r="B55" s="608"/>
      <c r="C55" s="615"/>
      <c r="D55" s="326"/>
      <c r="E55" s="326"/>
      <c r="F55" s="326"/>
      <c r="G55" s="326"/>
      <c r="H55" s="326"/>
      <c r="I55" s="326"/>
      <c r="J55" s="326"/>
      <c r="K55" s="326"/>
      <c r="L55" s="326"/>
      <c r="M55" s="326"/>
      <c r="N55" s="326"/>
      <c r="O55" s="326"/>
      <c r="P55" s="326"/>
    </row>
    <row r="56" spans="1:21" ht="20.100000000000001" customHeight="1">
      <c r="A56" s="194"/>
      <c r="B56" s="194"/>
      <c r="C56" s="194"/>
      <c r="D56" s="194"/>
      <c r="E56" s="194"/>
      <c r="F56" s="194"/>
      <c r="G56" s="194"/>
      <c r="H56" s="194"/>
      <c r="I56" s="194"/>
      <c r="J56" s="194"/>
    </row>
    <row r="57" spans="1:21" ht="20.100000000000001" customHeight="1">
      <c r="A57" s="194"/>
      <c r="B57" s="194"/>
      <c r="C57" s="194"/>
      <c r="D57" s="194"/>
      <c r="E57" s="194"/>
      <c r="F57" s="194"/>
      <c r="G57" s="194"/>
      <c r="H57" s="194"/>
      <c r="I57" s="194"/>
      <c r="J57" s="194"/>
    </row>
    <row r="58" spans="1:21" ht="20.100000000000001" customHeight="1">
      <c r="A58" s="194"/>
      <c r="B58" s="194"/>
      <c r="C58" s="194"/>
      <c r="D58" s="194"/>
      <c r="E58" s="194"/>
      <c r="F58" s="194"/>
      <c r="G58" s="194"/>
      <c r="H58" s="194"/>
      <c r="I58" s="194"/>
      <c r="J58" s="194"/>
    </row>
    <row r="59" spans="1:21" ht="20.100000000000001" customHeight="1">
      <c r="A59" s="194"/>
      <c r="B59" s="194"/>
      <c r="C59" s="194"/>
      <c r="D59" s="194"/>
      <c r="E59" s="194"/>
      <c r="F59" s="194"/>
      <c r="G59" s="194"/>
      <c r="H59" s="194"/>
      <c r="I59" s="194"/>
      <c r="J59" s="194"/>
    </row>
    <row r="60" spans="1:21" ht="20.100000000000001" customHeight="1">
      <c r="A60" s="194"/>
      <c r="B60" s="194"/>
      <c r="C60" s="194"/>
      <c r="D60" s="194"/>
      <c r="E60" s="194"/>
      <c r="F60" s="194"/>
      <c r="G60" s="194"/>
      <c r="H60" s="194"/>
      <c r="I60" s="194"/>
      <c r="J60" s="194"/>
    </row>
    <row r="61" spans="1:21" ht="20.100000000000001" customHeight="1">
      <c r="A61" s="194"/>
      <c r="B61" s="194"/>
      <c r="C61" s="194"/>
      <c r="D61" s="194"/>
      <c r="E61" s="194"/>
      <c r="F61" s="194"/>
      <c r="G61" s="194"/>
      <c r="H61" s="194"/>
      <c r="I61" s="194"/>
      <c r="J61" s="194"/>
    </row>
    <row r="62" spans="1:21" ht="20.100000000000001" customHeight="1"/>
    <row r="63" spans="1:21" ht="20.100000000000001" customHeight="1"/>
    <row r="64" spans="1:21"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sheetData>
  <mergeCells count="104">
    <mergeCell ref="P5:R5"/>
    <mergeCell ref="S5:V5"/>
    <mergeCell ref="D8:K8"/>
    <mergeCell ref="D9:K9"/>
    <mergeCell ref="D10:E10"/>
    <mergeCell ref="F10:K10"/>
    <mergeCell ref="D11:E11"/>
    <mergeCell ref="F11:K11"/>
    <mergeCell ref="M13:R13"/>
    <mergeCell ref="M14:R14"/>
    <mergeCell ref="C16:D16"/>
    <mergeCell ref="E16:F16"/>
    <mergeCell ref="G16:H16"/>
    <mergeCell ref="C17:D17"/>
    <mergeCell ref="E17:F17"/>
    <mergeCell ref="G17:H17"/>
    <mergeCell ref="C20:J20"/>
    <mergeCell ref="K20:L20"/>
    <mergeCell ref="M20:O20"/>
    <mergeCell ref="P20:R20"/>
    <mergeCell ref="S20:U20"/>
    <mergeCell ref="C21:J21"/>
    <mergeCell ref="M21:O21"/>
    <mergeCell ref="P21:R21"/>
    <mergeCell ref="S21:U21"/>
    <mergeCell ref="C22:J22"/>
    <mergeCell ref="M22:O22"/>
    <mergeCell ref="P22:R22"/>
    <mergeCell ref="S22:U22"/>
    <mergeCell ref="C23:J23"/>
    <mergeCell ref="M23:O23"/>
    <mergeCell ref="P23:R23"/>
    <mergeCell ref="S23:U23"/>
    <mergeCell ref="C24:J24"/>
    <mergeCell ref="M24:O24"/>
    <mergeCell ref="P24:R24"/>
    <mergeCell ref="S24:U24"/>
    <mergeCell ref="C25:J25"/>
    <mergeCell ref="M25:O25"/>
    <mergeCell ref="P25:R25"/>
    <mergeCell ref="S25:U25"/>
    <mergeCell ref="M26:O26"/>
    <mergeCell ref="P26:R26"/>
    <mergeCell ref="S26:U26"/>
    <mergeCell ref="C28:J28"/>
    <mergeCell ref="K28:L28"/>
    <mergeCell ref="M28:O28"/>
    <mergeCell ref="P28:R28"/>
    <mergeCell ref="S28:U28"/>
    <mergeCell ref="C29:J29"/>
    <mergeCell ref="M29:O29"/>
    <mergeCell ref="P29:R29"/>
    <mergeCell ref="S29:U29"/>
    <mergeCell ref="C30:J30"/>
    <mergeCell ref="M30:O30"/>
    <mergeCell ref="P30:R30"/>
    <mergeCell ref="S30:U30"/>
    <mergeCell ref="C31:J31"/>
    <mergeCell ref="M31:O31"/>
    <mergeCell ref="P31:R31"/>
    <mergeCell ref="S31:U31"/>
    <mergeCell ref="C32:J32"/>
    <mergeCell ref="M32:O32"/>
    <mergeCell ref="P32:R32"/>
    <mergeCell ref="S32:U32"/>
    <mergeCell ref="C33:J33"/>
    <mergeCell ref="M33:O33"/>
    <mergeCell ref="P33:R33"/>
    <mergeCell ref="S33:U33"/>
    <mergeCell ref="C34:J34"/>
    <mergeCell ref="M34:O34"/>
    <mergeCell ref="P34:R34"/>
    <mergeCell ref="S34:U34"/>
    <mergeCell ref="C35:J35"/>
    <mergeCell ref="M35:O35"/>
    <mergeCell ref="P35:R35"/>
    <mergeCell ref="S35:U35"/>
    <mergeCell ref="C36:J36"/>
    <mergeCell ref="M36:O36"/>
    <mergeCell ref="P36:R36"/>
    <mergeCell ref="S36:U36"/>
    <mergeCell ref="C37:J37"/>
    <mergeCell ref="M37:O37"/>
    <mergeCell ref="P37:R37"/>
    <mergeCell ref="S37:U37"/>
    <mergeCell ref="C38:J38"/>
    <mergeCell ref="M38:O38"/>
    <mergeCell ref="P38:R38"/>
    <mergeCell ref="S38:U38"/>
    <mergeCell ref="M39:O39"/>
    <mergeCell ref="P39:R39"/>
    <mergeCell ref="S39:U39"/>
    <mergeCell ref="B42:C42"/>
    <mergeCell ref="B43:C43"/>
    <mergeCell ref="B45:K45"/>
    <mergeCell ref="B49:G49"/>
    <mergeCell ref="H49:K49"/>
    <mergeCell ref="A2:W3"/>
    <mergeCell ref="B13:D14"/>
    <mergeCell ref="E13:I14"/>
    <mergeCell ref="J13:K14"/>
    <mergeCell ref="B46:K48"/>
    <mergeCell ref="B51:C54"/>
    <mergeCell ref="D51:U54"/>
  </mergeCells>
  <phoneticPr fontId="3"/>
  <dataValidations count="5">
    <dataValidation type="whole" allowBlank="1" showDropDown="0" showInputMessage="1" showErrorMessage="1" sqref="D10:D11">
      <formula1>0</formula1>
      <formula2>9999</formula2>
    </dataValidation>
    <dataValidation imeMode="halfAlpha" allowBlank="1" showDropDown="0" showInputMessage="1" showErrorMessage="1" sqref="M21:M25 N21:O21 P21:R25 M29:R38"/>
    <dataValidation type="whole" allowBlank="1" showDropDown="0" showInputMessage="1" showErrorMessage="1" sqref="K21:K25 K29:K38">
      <formula1>1</formula1>
      <formula2>100</formula2>
    </dataValidation>
    <dataValidation type="list" allowBlank="0" showDropDown="1" showInputMessage="1" showErrorMessage="1" sqref="L21:L25">
      <formula1>"式,台"</formula1>
    </dataValidation>
    <dataValidation type="list" allowBlank="1" showDropDown="0" showInputMessage="1" showErrorMessage="1" sqref="L29:L38">
      <formula1>"式,台"</formula1>
    </dataValidation>
  </dataValidations>
  <printOptions horizontalCentered="1"/>
  <pageMargins left="0.23622047244094491" right="0.23622047244094491" top="0.74803149606299213" bottom="0.74803149606299213" header="0.31496062992125984" footer="0.31496062992125984"/>
  <pageSetup paperSize="9" scale="51" fitToWidth="1" fitToHeight="1" orientation="portrait" usePrinterDefaults="1"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0000"/>
    <pageSetUpPr fitToPage="1"/>
  </sheetPr>
  <dimension ref="A1:M33"/>
  <sheetViews>
    <sheetView showGridLines="0" view="pageBreakPreview" zoomScale="85" zoomScaleNormal="75" zoomScaleSheetLayoutView="85" workbookViewId="0">
      <selection activeCell="L6" sqref="L6"/>
    </sheetView>
  </sheetViews>
  <sheetFormatPr defaultColWidth="9" defaultRowHeight="13.2"/>
  <cols>
    <col min="1" max="1" width="4.875" style="1" customWidth="1"/>
    <col min="2" max="2" width="45.625" style="1" customWidth="1"/>
    <col min="3" max="6" width="20.625" style="1" customWidth="1"/>
    <col min="7" max="8" width="22" style="1" customWidth="1"/>
    <col min="9" max="9" width="20.625" style="1" customWidth="1"/>
    <col min="10" max="10" width="5.625" style="1" customWidth="1"/>
    <col min="11" max="11" width="18.625" style="1" customWidth="1"/>
    <col min="12" max="12" width="16.125" style="1" customWidth="1"/>
    <col min="13" max="13" width="4.875" style="1" customWidth="1"/>
    <col min="14" max="16384" width="9" style="1"/>
  </cols>
  <sheetData>
    <row r="1" spans="1:13" ht="21.75">
      <c r="A1" s="3" t="s">
        <v>13</v>
      </c>
      <c r="B1" s="5"/>
      <c r="C1" s="19"/>
      <c r="D1" s="19"/>
      <c r="E1" s="19"/>
      <c r="F1" s="19"/>
      <c r="G1" s="19"/>
      <c r="H1" s="19"/>
      <c r="I1" s="19"/>
      <c r="J1" s="19"/>
    </row>
    <row r="2" spans="1:13" ht="21.95" customHeight="1">
      <c r="B2" s="6" t="s">
        <v>44</v>
      </c>
      <c r="C2" s="6"/>
      <c r="D2" s="6"/>
      <c r="E2" s="6"/>
      <c r="F2" s="6"/>
      <c r="G2" s="34"/>
      <c r="H2" s="2"/>
      <c r="I2" s="2"/>
      <c r="K2" s="47" t="s">
        <v>14</v>
      </c>
      <c r="L2" s="51"/>
      <c r="M2" s="53"/>
    </row>
    <row r="3" spans="1:13" ht="21.95" customHeight="1">
      <c r="B3" s="7"/>
      <c r="C3" s="7"/>
      <c r="D3" s="7"/>
      <c r="E3" s="7"/>
      <c r="F3" s="7"/>
      <c r="G3" s="35" t="s">
        <v>18</v>
      </c>
      <c r="H3" s="40" t="s">
        <v>24</v>
      </c>
      <c r="I3" s="40"/>
      <c r="K3" s="47" t="s">
        <v>25</v>
      </c>
      <c r="L3" s="51"/>
      <c r="M3" s="53"/>
    </row>
    <row r="4" spans="1:13" ht="21.95" customHeight="1">
      <c r="B4" s="8" t="s">
        <v>4</v>
      </c>
      <c r="C4" s="8"/>
      <c r="D4" s="8"/>
      <c r="E4" s="8"/>
      <c r="F4" s="8"/>
      <c r="G4" s="8"/>
      <c r="K4" s="47" t="s">
        <v>15</v>
      </c>
      <c r="L4" s="51"/>
      <c r="M4" s="53"/>
    </row>
    <row r="5" spans="1:13" ht="21.95" customHeight="1">
      <c r="B5" s="3"/>
      <c r="C5" s="3"/>
      <c r="D5" s="3"/>
      <c r="E5" s="3"/>
      <c r="F5" s="3"/>
      <c r="G5" s="3"/>
      <c r="H5" s="3"/>
      <c r="I5" s="3"/>
      <c r="J5" s="3"/>
      <c r="K5" s="48" t="s">
        <v>22</v>
      </c>
      <c r="L5" s="52"/>
      <c r="M5" s="54"/>
    </row>
    <row r="6" spans="1:13" s="2" customFormat="1" ht="50.1" customHeight="1">
      <c r="B6" s="9"/>
      <c r="C6" s="9" t="s">
        <v>8</v>
      </c>
      <c r="D6" s="28" t="s">
        <v>28</v>
      </c>
      <c r="E6" s="28" t="s">
        <v>32</v>
      </c>
    </row>
    <row r="7" spans="1:13" ht="38.25" customHeight="1">
      <c r="B7" s="10" t="s">
        <v>33</v>
      </c>
      <c r="C7" s="20">
        <f>'別紙2-１-2(1) 介護ロボット等導入支援　総表（直接補助）'!P30</f>
        <v>0</v>
      </c>
      <c r="D7" s="20">
        <f>'別紙2-１-2(1) 介護ロボット等導入支援　総表（直接補助）'!R32</f>
        <v>0</v>
      </c>
      <c r="E7" s="20">
        <f>'別紙2-１-2(1) 介護ロボット等導入支援　総表（直接補助）'!R33</f>
        <v>0</v>
      </c>
    </row>
    <row r="8" spans="1:13" ht="38.25" customHeight="1">
      <c r="B8" s="10" t="s">
        <v>16</v>
      </c>
      <c r="C8" s="20">
        <f>'別紙2-１-３(1)　ICT導入支援　総表（直接補助）'!K31</f>
        <v>0</v>
      </c>
      <c r="D8" s="20">
        <f>'別紙2-１-３(1)　ICT導入支援　総表（直接補助）'!L33</f>
        <v>0</v>
      </c>
      <c r="E8" s="20">
        <f>'別紙2-１-３(1)　ICT導入支援　総表（直接補助）'!L34</f>
        <v>0</v>
      </c>
    </row>
    <row r="9" spans="1:13" ht="38.25" customHeight="1">
      <c r="B9" s="10" t="s">
        <v>34</v>
      </c>
      <c r="C9" s="20">
        <f>'別紙2-１-４(1)　パッケージ型導入支援　総表（直接補助）'!V31</f>
        <v>0</v>
      </c>
      <c r="D9" s="20">
        <f>'別紙2-１-４(1)　パッケージ型導入支援　総表（直接補助）'!W33</f>
        <v>0</v>
      </c>
      <c r="E9" s="20">
        <f>'別紙2-１-４(1)　パッケージ型導入支援　総表（直接補助）'!W34</f>
        <v>0</v>
      </c>
      <c r="G9" s="36" t="s">
        <v>37</v>
      </c>
      <c r="H9" s="41" t="s">
        <v>42</v>
      </c>
    </row>
    <row r="10" spans="1:13" ht="38.25" customHeight="1">
      <c r="B10" s="10" t="s">
        <v>43</v>
      </c>
      <c r="C10" s="21"/>
      <c r="D10" s="29"/>
      <c r="E10" s="30">
        <f>ROUNDDOWN(D10*1/2,-3)</f>
        <v>0</v>
      </c>
      <c r="G10" s="37"/>
      <c r="H10" s="42"/>
    </row>
    <row r="11" spans="1:13" ht="38.25" customHeight="1">
      <c r="B11" s="10" t="s">
        <v>48</v>
      </c>
      <c r="C11" s="21"/>
      <c r="D11" s="29"/>
      <c r="E11" s="30">
        <f>ROUNDDOWN(D11*1/2,-3)</f>
        <v>0</v>
      </c>
      <c r="G11" s="37"/>
      <c r="H11" s="42"/>
    </row>
    <row r="12" spans="1:13" ht="19.5" customHeight="1">
      <c r="B12" s="11" t="s">
        <v>53</v>
      </c>
      <c r="C12" s="22" t="s">
        <v>55</v>
      </c>
      <c r="D12" s="22" t="s">
        <v>57</v>
      </c>
      <c r="E12" s="22" t="s">
        <v>9</v>
      </c>
      <c r="G12" s="38" t="s">
        <v>55</v>
      </c>
      <c r="H12" s="43" t="s">
        <v>55</v>
      </c>
    </row>
    <row r="13" spans="1:13" ht="31.5" customHeight="1">
      <c r="B13" s="12"/>
      <c r="C13" s="23">
        <f>SUM(C7:C11)</f>
        <v>0</v>
      </c>
      <c r="D13" s="23">
        <f>SUM(D7:D11)</f>
        <v>0</v>
      </c>
      <c r="E13" s="23">
        <f>SUM(E7:E11)</f>
        <v>0</v>
      </c>
      <c r="G13" s="39" t="e">
        <f>D13+F25</f>
        <v>#REF!</v>
      </c>
      <c r="H13" s="44" t="e">
        <f>E13+G25</f>
        <v>#REF!</v>
      </c>
    </row>
    <row r="14" spans="1:13" ht="16.5" customHeight="1">
      <c r="B14" s="13"/>
      <c r="C14" s="13"/>
      <c r="D14" s="13"/>
      <c r="E14" s="13"/>
      <c r="F14" s="13"/>
      <c r="G14" s="13"/>
      <c r="H14" s="13"/>
      <c r="I14" s="13"/>
      <c r="J14" s="13"/>
    </row>
    <row r="15" spans="1:13" ht="17.25" customHeight="1">
      <c r="B15" s="13"/>
      <c r="C15" s="13"/>
      <c r="D15" s="13"/>
      <c r="E15" s="13"/>
      <c r="F15" s="13"/>
      <c r="G15" s="13"/>
      <c r="H15" s="13"/>
      <c r="I15" s="13"/>
    </row>
    <row r="17" spans="1:12" ht="16.2">
      <c r="B17" s="7"/>
      <c r="C17" s="7"/>
      <c r="D17" s="7"/>
      <c r="E17" s="7"/>
      <c r="F17" s="7"/>
      <c r="G17" s="7"/>
      <c r="H17" s="7"/>
      <c r="I17" s="7"/>
      <c r="J17" s="7"/>
      <c r="K17" s="49"/>
      <c r="L17" s="7"/>
    </row>
    <row r="18" spans="1:12" ht="16.2">
      <c r="B18" s="8" t="s">
        <v>60</v>
      </c>
      <c r="C18" s="8"/>
      <c r="D18" s="8"/>
      <c r="E18" s="8"/>
      <c r="F18" s="8"/>
      <c r="G18" s="8"/>
      <c r="H18" s="8"/>
      <c r="I18" s="8"/>
      <c r="J18" s="3"/>
      <c r="K18" s="50"/>
    </row>
    <row r="19" spans="1:12" ht="16.2">
      <c r="B19" s="3"/>
      <c r="C19" s="3"/>
      <c r="D19" s="3"/>
      <c r="E19" s="3"/>
      <c r="F19" s="3"/>
      <c r="G19" s="3"/>
      <c r="H19" s="3"/>
      <c r="I19" s="3"/>
      <c r="J19" s="3"/>
      <c r="K19" s="3"/>
      <c r="L19" s="3"/>
    </row>
    <row r="20" spans="1:12" ht="50.1" customHeight="1">
      <c r="B20" s="9"/>
      <c r="C20" s="9" t="s">
        <v>8</v>
      </c>
      <c r="D20" s="28" t="s">
        <v>63</v>
      </c>
      <c r="E20" s="28" t="s">
        <v>64</v>
      </c>
      <c r="F20" s="33" t="s">
        <v>28</v>
      </c>
      <c r="G20" s="28" t="s">
        <v>32</v>
      </c>
    </row>
    <row r="21" spans="1:12" ht="38.25" customHeight="1">
      <c r="B21" s="10" t="s">
        <v>33</v>
      </c>
      <c r="C21" s="20">
        <f>'別紙2-１-2(2) 介護ロボット等導入支援　総表（間接補助）'!P30</f>
        <v>0</v>
      </c>
      <c r="D21" s="30">
        <f>'別紙2-１-2(2) 介護ロボット等導入支援　総表（間接補助）'!R32</f>
        <v>0</v>
      </c>
      <c r="E21" s="20" t="e">
        <f>#REF!</f>
        <v>#REF!</v>
      </c>
      <c r="F21" s="20" t="e">
        <f>#REF!</f>
        <v>#REF!</v>
      </c>
      <c r="G21" s="20" t="e">
        <f>#REF!</f>
        <v>#REF!</v>
      </c>
    </row>
    <row r="22" spans="1:12" ht="38.25" customHeight="1">
      <c r="B22" s="10" t="s">
        <v>16</v>
      </c>
      <c r="C22" s="24">
        <f>'別紙2-１-３(2)　ICT導入支援　総表（間接補助）'!K31</f>
        <v>0</v>
      </c>
      <c r="D22" s="24">
        <f>'別紙2-１-３(2)　ICT導入支援　総表（間接補助）'!L33</f>
        <v>0</v>
      </c>
      <c r="E22" s="24" t="e">
        <f>#REF!</f>
        <v>#REF!</v>
      </c>
      <c r="F22" s="24" t="e">
        <f>#REF!</f>
        <v>#REF!</v>
      </c>
      <c r="G22" s="24" t="e">
        <f>#REF!</f>
        <v>#REF!</v>
      </c>
    </row>
    <row r="23" spans="1:12" ht="38.25" customHeight="1">
      <c r="B23" s="14" t="s">
        <v>34</v>
      </c>
      <c r="C23" s="25">
        <f>'別紙2-１-４(2)　パッケージ型導入支援　総表（間接補助）'!V31</f>
        <v>0</v>
      </c>
      <c r="D23" s="25">
        <f>'別紙2-１-４(2)　パッケージ型導入支援　総表（間接補助）'!W33</f>
        <v>0</v>
      </c>
      <c r="E23" s="25" t="e">
        <f>#REF!</f>
        <v>#REF!</v>
      </c>
      <c r="F23" s="25" t="e">
        <f>#REF!</f>
        <v>#REF!</v>
      </c>
      <c r="G23" s="25" t="e">
        <f>#REF!</f>
        <v>#REF!</v>
      </c>
    </row>
    <row r="24" spans="1:12" ht="13.95">
      <c r="B24" s="15" t="s">
        <v>53</v>
      </c>
      <c r="C24" s="26" t="s">
        <v>55</v>
      </c>
      <c r="D24" s="26" t="s">
        <v>55</v>
      </c>
      <c r="E24" s="26" t="s">
        <v>55</v>
      </c>
      <c r="F24" s="26" t="s">
        <v>55</v>
      </c>
      <c r="G24" s="26" t="s">
        <v>55</v>
      </c>
      <c r="H24" s="45"/>
      <c r="I24" s="45"/>
      <c r="J24" s="45"/>
      <c r="K24" s="45"/>
    </row>
    <row r="25" spans="1:12" ht="31.5" customHeight="1">
      <c r="B25" s="12"/>
      <c r="C25" s="23">
        <f>SUM(C21:C23)</f>
        <v>0</v>
      </c>
      <c r="D25" s="23">
        <f>SUM(D21:D23)</f>
        <v>0</v>
      </c>
      <c r="E25" s="23" t="e">
        <f>SUM(E21:E23)</f>
        <v>#REF!</v>
      </c>
      <c r="F25" s="23" t="e">
        <f>SUM(F21:F23)</f>
        <v>#REF!</v>
      </c>
      <c r="G25" s="23" t="e">
        <f>SUM(G21:G23)</f>
        <v>#REF!</v>
      </c>
      <c r="H25" s="45"/>
      <c r="I25" s="45"/>
      <c r="J25" s="45"/>
      <c r="K25" s="45"/>
    </row>
    <row r="26" spans="1:12">
      <c r="B26" s="13"/>
      <c r="C26" s="13"/>
      <c r="D26" s="13"/>
      <c r="E26" s="13"/>
      <c r="F26" s="13"/>
      <c r="G26" s="13"/>
      <c r="H26" s="13"/>
      <c r="I26" s="13"/>
      <c r="J26" s="13"/>
      <c r="K26" s="13"/>
      <c r="L26" s="13"/>
    </row>
    <row r="29" spans="1:12">
      <c r="A29" s="4"/>
      <c r="B29" s="16" t="s">
        <v>67</v>
      </c>
      <c r="C29" s="27"/>
      <c r="D29" s="27"/>
      <c r="E29" s="27"/>
      <c r="F29" s="27"/>
      <c r="G29" s="27"/>
      <c r="H29" s="27"/>
      <c r="I29" s="27"/>
      <c r="J29" s="4"/>
    </row>
    <row r="30" spans="1:12" ht="22.15" customHeight="1">
      <c r="A30" s="4"/>
      <c r="B30" s="17" t="s">
        <v>17</v>
      </c>
      <c r="C30" s="27"/>
      <c r="D30" s="27"/>
      <c r="E30" s="27"/>
      <c r="F30" s="27"/>
      <c r="G30" s="27"/>
      <c r="H30" s="27"/>
      <c r="I30" s="27"/>
      <c r="J30" s="4"/>
    </row>
    <row r="31" spans="1:12">
      <c r="A31" s="4"/>
      <c r="B31" s="16"/>
      <c r="C31" s="27"/>
      <c r="D31" s="27"/>
      <c r="E31" s="27"/>
      <c r="F31" s="27"/>
      <c r="G31" s="27"/>
      <c r="H31" s="27"/>
      <c r="I31" s="27"/>
      <c r="J31" s="4"/>
    </row>
    <row r="32" spans="1:12" ht="14.4">
      <c r="A32" s="4"/>
      <c r="B32" s="18" t="s">
        <v>19</v>
      </c>
      <c r="C32" s="4"/>
      <c r="D32" s="4"/>
      <c r="E32" s="4"/>
      <c r="F32" s="4"/>
      <c r="G32" s="4"/>
      <c r="H32" s="4"/>
      <c r="I32" s="4"/>
      <c r="J32" s="4"/>
    </row>
    <row r="33" spans="1:10" ht="16.2">
      <c r="A33" s="4"/>
      <c r="B33" s="4" t="s">
        <v>56</v>
      </c>
      <c r="C33" s="4"/>
      <c r="D33" s="31"/>
      <c r="E33" s="32"/>
      <c r="F33" s="32"/>
      <c r="G33" s="32"/>
      <c r="H33" s="46"/>
      <c r="I33" s="4" t="s">
        <v>70</v>
      </c>
      <c r="J33" s="4"/>
    </row>
  </sheetData>
  <mergeCells count="14">
    <mergeCell ref="B2:G2"/>
    <mergeCell ref="L2:M2"/>
    <mergeCell ref="H3:I3"/>
    <mergeCell ref="L3:M3"/>
    <mergeCell ref="B4:D4"/>
    <mergeCell ref="L4:M4"/>
    <mergeCell ref="L5:M5"/>
    <mergeCell ref="B15:I15"/>
    <mergeCell ref="B18:H18"/>
    <mergeCell ref="D33:H33"/>
    <mergeCell ref="G9:G11"/>
    <mergeCell ref="H9:H11"/>
    <mergeCell ref="B12:B13"/>
    <mergeCell ref="B24:B25"/>
  </mergeCells>
  <phoneticPr fontId="3"/>
  <dataValidations count="1">
    <dataValidation imeMode="halfAlpha" allowBlank="1" showDropDown="0" showInputMessage="1" showErrorMessage="1" sqref="D33:H33"/>
  </dataValidations>
  <printOptions verticalCentered="1"/>
  <pageMargins left="0.59055118110236227" right="0.59055118110236227" top="1.5354330708661419" bottom="0.55118110236220474" header="1.1023622047244095" footer="0.31496062992125984"/>
  <pageSetup paperSize="9" scale="53" fitToWidth="1" fitToHeight="1" orientation="landscape" usePrinterDefaults="1" r:id="rId1"/>
  <drawing r:id="rId2"/>
  <legacyDrawing r:id="rId3"/>
  <mc:AlternateContent>
    <mc:Choice xmlns:x14="http://schemas.microsoft.com/office/spreadsheetml/2009/9/main" Requires="x14">
      <controls>
        <mc:AlternateContent>
          <mc:Choice Requires="x14">
            <control shapeId="110595" r:id="rId4" name="チェック 3">
              <controlPr defaultSize="0" autoFill="0" autoLine="0" autoPict="0">
                <anchor moveWithCells="1">
                  <from xmlns:xdr="http://schemas.openxmlformats.org/drawingml/2006/spreadsheetDrawing">
                    <xdr:col>1</xdr:col>
                    <xdr:colOff>0</xdr:colOff>
                    <xdr:row>28</xdr:row>
                    <xdr:rowOff>84455</xdr:rowOff>
                  </from>
                  <to xmlns:xdr="http://schemas.openxmlformats.org/drawingml/2006/spreadsheetDrawing">
                    <xdr:col>1</xdr:col>
                    <xdr:colOff>419100</xdr:colOff>
                    <xdr:row>30</xdr:row>
                    <xdr:rowOff>149225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C00000"/>
    <pageSetUpPr fitToPage="1"/>
  </sheetPr>
  <dimension ref="A1:AE58"/>
  <sheetViews>
    <sheetView showGridLines="0" showZeros="0" view="pageBreakPreview" zoomScale="55" zoomScaleNormal="55" zoomScaleSheetLayoutView="55" workbookViewId="0">
      <selection activeCell="L6" sqref="L6"/>
    </sheetView>
  </sheetViews>
  <sheetFormatPr defaultColWidth="8" defaultRowHeight="14.4"/>
  <cols>
    <col min="1" max="1" width="15.625" style="55" customWidth="1"/>
    <col min="2" max="2" width="13.125" style="55" customWidth="1"/>
    <col min="3" max="3" width="28" style="55" bestFit="1" customWidth="1"/>
    <col min="4" max="4" width="25.375" style="55" customWidth="1"/>
    <col min="5" max="5" width="32.875" style="55" customWidth="1"/>
    <col min="6" max="6" width="38.125" style="55" hidden="1" customWidth="1"/>
    <col min="7" max="7" width="25.625" style="56" customWidth="1"/>
    <col min="8" max="8" width="30.625" style="56" bestFit="1" customWidth="1"/>
    <col min="9" max="9" width="17.625" style="56" bestFit="1" customWidth="1"/>
    <col min="10" max="10" width="12" style="56" bestFit="1" customWidth="1"/>
    <col min="11" max="11" width="28.125" style="56" bestFit="1" customWidth="1"/>
    <col min="12" max="12" width="26.625" style="56" bestFit="1" customWidth="1"/>
    <col min="13" max="13" width="32.875" style="56" customWidth="1"/>
    <col min="14" max="14" width="32.125" style="56" bestFit="1" customWidth="1"/>
    <col min="15" max="15" width="17.625" style="56" bestFit="1" customWidth="1"/>
    <col min="16" max="16" width="28.5" style="55" bestFit="1" customWidth="1"/>
    <col min="17" max="17" width="35.5" style="55" customWidth="1"/>
    <col min="18" max="18" width="26.625" style="55" customWidth="1"/>
    <col min="19" max="28" width="8" style="55"/>
    <col min="29" max="29" width="3.375" style="55" customWidth="1"/>
    <col min="30" max="30" width="11" style="55" hidden="1" customWidth="1"/>
    <col min="31" max="31" width="11.625" style="55" hidden="1" customWidth="1"/>
    <col min="32" max="32" width="15.875" style="55" customWidth="1"/>
    <col min="33" max="256" width="8" style="55"/>
    <col min="257" max="257" width="15.625" style="55" customWidth="1"/>
    <col min="258" max="258" width="13.125" style="55" customWidth="1"/>
    <col min="259" max="259" width="28" style="55" bestFit="1" customWidth="1"/>
    <col min="260" max="260" width="25.375" style="55" customWidth="1"/>
    <col min="261" max="261" width="32.875" style="55" customWidth="1"/>
    <col min="262" max="262" width="8" style="55" hidden="1" customWidth="1"/>
    <col min="263" max="263" width="25.625" style="55" customWidth="1"/>
    <col min="264" max="264" width="30.625" style="55" bestFit="1" customWidth="1"/>
    <col min="265" max="265" width="17.625" style="55" bestFit="1" customWidth="1"/>
    <col min="266" max="266" width="12" style="55" bestFit="1" customWidth="1"/>
    <col min="267" max="267" width="28.125" style="55" bestFit="1" customWidth="1"/>
    <col min="268" max="268" width="26.625" style="55" bestFit="1" customWidth="1"/>
    <col min="269" max="269" width="32.875" style="55" customWidth="1"/>
    <col min="270" max="270" width="32.125" style="55" bestFit="1" customWidth="1"/>
    <col min="271" max="271" width="17.625" style="55" bestFit="1" customWidth="1"/>
    <col min="272" max="272" width="28.5" style="55" bestFit="1" customWidth="1"/>
    <col min="273" max="273" width="29.875" style="55" customWidth="1"/>
    <col min="274" max="274" width="23.625" style="55" customWidth="1"/>
    <col min="275" max="284" width="8" style="55"/>
    <col min="285" max="288" width="8" style="55" hidden="1" customWidth="1"/>
    <col min="289" max="512" width="8" style="55"/>
    <col min="513" max="513" width="15.625" style="55" customWidth="1"/>
    <col min="514" max="514" width="13.125" style="55" customWidth="1"/>
    <col min="515" max="515" width="28" style="55" bestFit="1" customWidth="1"/>
    <col min="516" max="516" width="25.375" style="55" customWidth="1"/>
    <col min="517" max="517" width="32.875" style="55" customWidth="1"/>
    <col min="518" max="518" width="8" style="55" hidden="1" customWidth="1"/>
    <col min="519" max="519" width="25.625" style="55" customWidth="1"/>
    <col min="520" max="520" width="30.625" style="55" bestFit="1" customWidth="1"/>
    <col min="521" max="521" width="17.625" style="55" bestFit="1" customWidth="1"/>
    <col min="522" max="522" width="12" style="55" bestFit="1" customWidth="1"/>
    <col min="523" max="523" width="28.125" style="55" bestFit="1" customWidth="1"/>
    <col min="524" max="524" width="26.625" style="55" bestFit="1" customWidth="1"/>
    <col min="525" max="525" width="32.875" style="55" customWidth="1"/>
    <col min="526" max="526" width="32.125" style="55" bestFit="1" customWidth="1"/>
    <col min="527" max="527" width="17.625" style="55" bestFit="1" customWidth="1"/>
    <col min="528" max="528" width="28.5" style="55" bestFit="1" customWidth="1"/>
    <col min="529" max="529" width="29.875" style="55" customWidth="1"/>
    <col min="530" max="530" width="23.625" style="55" customWidth="1"/>
    <col min="531" max="540" width="8" style="55"/>
    <col min="541" max="544" width="8" style="55" hidden="1" customWidth="1"/>
    <col min="545" max="768" width="8" style="55"/>
    <col min="769" max="769" width="15.625" style="55" customWidth="1"/>
    <col min="770" max="770" width="13.125" style="55" customWidth="1"/>
    <col min="771" max="771" width="28" style="55" bestFit="1" customWidth="1"/>
    <col min="772" max="772" width="25.375" style="55" customWidth="1"/>
    <col min="773" max="773" width="32.875" style="55" customWidth="1"/>
    <col min="774" max="774" width="8" style="55" hidden="1" customWidth="1"/>
    <col min="775" max="775" width="25.625" style="55" customWidth="1"/>
    <col min="776" max="776" width="30.625" style="55" bestFit="1" customWidth="1"/>
    <col min="777" max="777" width="17.625" style="55" bestFit="1" customWidth="1"/>
    <col min="778" max="778" width="12" style="55" bestFit="1" customWidth="1"/>
    <col min="779" max="779" width="28.125" style="55" bestFit="1" customWidth="1"/>
    <col min="780" max="780" width="26.625" style="55" bestFit="1" customWidth="1"/>
    <col min="781" max="781" width="32.875" style="55" customWidth="1"/>
    <col min="782" max="782" width="32.125" style="55" bestFit="1" customWidth="1"/>
    <col min="783" max="783" width="17.625" style="55" bestFit="1" customWidth="1"/>
    <col min="784" max="784" width="28.5" style="55" bestFit="1" customWidth="1"/>
    <col min="785" max="785" width="29.875" style="55" customWidth="1"/>
    <col min="786" max="786" width="23.625" style="55" customWidth="1"/>
    <col min="787" max="796" width="8" style="55"/>
    <col min="797" max="800" width="8" style="55" hidden="1" customWidth="1"/>
    <col min="801" max="1024" width="8" style="55"/>
    <col min="1025" max="1025" width="15.625" style="55" customWidth="1"/>
    <col min="1026" max="1026" width="13.125" style="55" customWidth="1"/>
    <col min="1027" max="1027" width="28" style="55" bestFit="1" customWidth="1"/>
    <col min="1028" max="1028" width="25.375" style="55" customWidth="1"/>
    <col min="1029" max="1029" width="32.875" style="55" customWidth="1"/>
    <col min="1030" max="1030" width="8" style="55" hidden="1" customWidth="1"/>
    <col min="1031" max="1031" width="25.625" style="55" customWidth="1"/>
    <col min="1032" max="1032" width="30.625" style="55" bestFit="1" customWidth="1"/>
    <col min="1033" max="1033" width="17.625" style="55" bestFit="1" customWidth="1"/>
    <col min="1034" max="1034" width="12" style="55" bestFit="1" customWidth="1"/>
    <col min="1035" max="1035" width="28.125" style="55" bestFit="1" customWidth="1"/>
    <col min="1036" max="1036" width="26.625" style="55" bestFit="1" customWidth="1"/>
    <col min="1037" max="1037" width="32.875" style="55" customWidth="1"/>
    <col min="1038" max="1038" width="32.125" style="55" bestFit="1" customWidth="1"/>
    <col min="1039" max="1039" width="17.625" style="55" bestFit="1" customWidth="1"/>
    <col min="1040" max="1040" width="28.5" style="55" bestFit="1" customWidth="1"/>
    <col min="1041" max="1041" width="29.875" style="55" customWidth="1"/>
    <col min="1042" max="1042" width="23.625" style="55" customWidth="1"/>
    <col min="1043" max="1052" width="8" style="55"/>
    <col min="1053" max="1056" width="8" style="55" hidden="1" customWidth="1"/>
    <col min="1057" max="1280" width="8" style="55"/>
    <col min="1281" max="1281" width="15.625" style="55" customWidth="1"/>
    <col min="1282" max="1282" width="13.125" style="55" customWidth="1"/>
    <col min="1283" max="1283" width="28" style="55" bestFit="1" customWidth="1"/>
    <col min="1284" max="1284" width="25.375" style="55" customWidth="1"/>
    <col min="1285" max="1285" width="32.875" style="55" customWidth="1"/>
    <col min="1286" max="1286" width="8" style="55" hidden="1" customWidth="1"/>
    <col min="1287" max="1287" width="25.625" style="55" customWidth="1"/>
    <col min="1288" max="1288" width="30.625" style="55" bestFit="1" customWidth="1"/>
    <col min="1289" max="1289" width="17.625" style="55" bestFit="1" customWidth="1"/>
    <col min="1290" max="1290" width="12" style="55" bestFit="1" customWidth="1"/>
    <col min="1291" max="1291" width="28.125" style="55" bestFit="1" customWidth="1"/>
    <col min="1292" max="1292" width="26.625" style="55" bestFit="1" customWidth="1"/>
    <col min="1293" max="1293" width="32.875" style="55" customWidth="1"/>
    <col min="1294" max="1294" width="32.125" style="55" bestFit="1" customWidth="1"/>
    <col min="1295" max="1295" width="17.625" style="55" bestFit="1" customWidth="1"/>
    <col min="1296" max="1296" width="28.5" style="55" bestFit="1" customWidth="1"/>
    <col min="1297" max="1297" width="29.875" style="55" customWidth="1"/>
    <col min="1298" max="1298" width="23.625" style="55" customWidth="1"/>
    <col min="1299" max="1308" width="8" style="55"/>
    <col min="1309" max="1312" width="8" style="55" hidden="1" customWidth="1"/>
    <col min="1313" max="1536" width="8" style="55"/>
    <col min="1537" max="1537" width="15.625" style="55" customWidth="1"/>
    <col min="1538" max="1538" width="13.125" style="55" customWidth="1"/>
    <col min="1539" max="1539" width="28" style="55" bestFit="1" customWidth="1"/>
    <col min="1540" max="1540" width="25.375" style="55" customWidth="1"/>
    <col min="1541" max="1541" width="32.875" style="55" customWidth="1"/>
    <col min="1542" max="1542" width="8" style="55" hidden="1" customWidth="1"/>
    <col min="1543" max="1543" width="25.625" style="55" customWidth="1"/>
    <col min="1544" max="1544" width="30.625" style="55" bestFit="1" customWidth="1"/>
    <col min="1545" max="1545" width="17.625" style="55" bestFit="1" customWidth="1"/>
    <col min="1546" max="1546" width="12" style="55" bestFit="1" customWidth="1"/>
    <col min="1547" max="1547" width="28.125" style="55" bestFit="1" customWidth="1"/>
    <col min="1548" max="1548" width="26.625" style="55" bestFit="1" customWidth="1"/>
    <col min="1549" max="1549" width="32.875" style="55" customWidth="1"/>
    <col min="1550" max="1550" width="32.125" style="55" bestFit="1" customWidth="1"/>
    <col min="1551" max="1551" width="17.625" style="55" bestFit="1" customWidth="1"/>
    <col min="1552" max="1552" width="28.5" style="55" bestFit="1" customWidth="1"/>
    <col min="1553" max="1553" width="29.875" style="55" customWidth="1"/>
    <col min="1554" max="1554" width="23.625" style="55" customWidth="1"/>
    <col min="1555" max="1564" width="8" style="55"/>
    <col min="1565" max="1568" width="8" style="55" hidden="1" customWidth="1"/>
    <col min="1569" max="1792" width="8" style="55"/>
    <col min="1793" max="1793" width="15.625" style="55" customWidth="1"/>
    <col min="1794" max="1794" width="13.125" style="55" customWidth="1"/>
    <col min="1795" max="1795" width="28" style="55" bestFit="1" customWidth="1"/>
    <col min="1796" max="1796" width="25.375" style="55" customWidth="1"/>
    <col min="1797" max="1797" width="32.875" style="55" customWidth="1"/>
    <col min="1798" max="1798" width="8" style="55" hidden="1" customWidth="1"/>
    <col min="1799" max="1799" width="25.625" style="55" customWidth="1"/>
    <col min="1800" max="1800" width="30.625" style="55" bestFit="1" customWidth="1"/>
    <col min="1801" max="1801" width="17.625" style="55" bestFit="1" customWidth="1"/>
    <col min="1802" max="1802" width="12" style="55" bestFit="1" customWidth="1"/>
    <col min="1803" max="1803" width="28.125" style="55" bestFit="1" customWidth="1"/>
    <col min="1804" max="1804" width="26.625" style="55" bestFit="1" customWidth="1"/>
    <col min="1805" max="1805" width="32.875" style="55" customWidth="1"/>
    <col min="1806" max="1806" width="32.125" style="55" bestFit="1" customWidth="1"/>
    <col min="1807" max="1807" width="17.625" style="55" bestFit="1" customWidth="1"/>
    <col min="1808" max="1808" width="28.5" style="55" bestFit="1" customWidth="1"/>
    <col min="1809" max="1809" width="29.875" style="55" customWidth="1"/>
    <col min="1810" max="1810" width="23.625" style="55" customWidth="1"/>
    <col min="1811" max="1820" width="8" style="55"/>
    <col min="1821" max="1824" width="8" style="55" hidden="1" customWidth="1"/>
    <col min="1825" max="2048" width="8" style="55"/>
    <col min="2049" max="2049" width="15.625" style="55" customWidth="1"/>
    <col min="2050" max="2050" width="13.125" style="55" customWidth="1"/>
    <col min="2051" max="2051" width="28" style="55" bestFit="1" customWidth="1"/>
    <col min="2052" max="2052" width="25.375" style="55" customWidth="1"/>
    <col min="2053" max="2053" width="32.875" style="55" customWidth="1"/>
    <col min="2054" max="2054" width="8" style="55" hidden="1" customWidth="1"/>
    <col min="2055" max="2055" width="25.625" style="55" customWidth="1"/>
    <col min="2056" max="2056" width="30.625" style="55" bestFit="1" customWidth="1"/>
    <col min="2057" max="2057" width="17.625" style="55" bestFit="1" customWidth="1"/>
    <col min="2058" max="2058" width="12" style="55" bestFit="1" customWidth="1"/>
    <col min="2059" max="2059" width="28.125" style="55" bestFit="1" customWidth="1"/>
    <col min="2060" max="2060" width="26.625" style="55" bestFit="1" customWidth="1"/>
    <col min="2061" max="2061" width="32.875" style="55" customWidth="1"/>
    <col min="2062" max="2062" width="32.125" style="55" bestFit="1" customWidth="1"/>
    <col min="2063" max="2063" width="17.625" style="55" bestFit="1" customWidth="1"/>
    <col min="2064" max="2064" width="28.5" style="55" bestFit="1" customWidth="1"/>
    <col min="2065" max="2065" width="29.875" style="55" customWidth="1"/>
    <col min="2066" max="2066" width="23.625" style="55" customWidth="1"/>
    <col min="2067" max="2076" width="8" style="55"/>
    <col min="2077" max="2080" width="8" style="55" hidden="1" customWidth="1"/>
    <col min="2081" max="2304" width="8" style="55"/>
    <col min="2305" max="2305" width="15.625" style="55" customWidth="1"/>
    <col min="2306" max="2306" width="13.125" style="55" customWidth="1"/>
    <col min="2307" max="2307" width="28" style="55" bestFit="1" customWidth="1"/>
    <col min="2308" max="2308" width="25.375" style="55" customWidth="1"/>
    <col min="2309" max="2309" width="32.875" style="55" customWidth="1"/>
    <col min="2310" max="2310" width="8" style="55" hidden="1" customWidth="1"/>
    <col min="2311" max="2311" width="25.625" style="55" customWidth="1"/>
    <col min="2312" max="2312" width="30.625" style="55" bestFit="1" customWidth="1"/>
    <col min="2313" max="2313" width="17.625" style="55" bestFit="1" customWidth="1"/>
    <col min="2314" max="2314" width="12" style="55" bestFit="1" customWidth="1"/>
    <col min="2315" max="2315" width="28.125" style="55" bestFit="1" customWidth="1"/>
    <col min="2316" max="2316" width="26.625" style="55" bestFit="1" customWidth="1"/>
    <col min="2317" max="2317" width="32.875" style="55" customWidth="1"/>
    <col min="2318" max="2318" width="32.125" style="55" bestFit="1" customWidth="1"/>
    <col min="2319" max="2319" width="17.625" style="55" bestFit="1" customWidth="1"/>
    <col min="2320" max="2320" width="28.5" style="55" bestFit="1" customWidth="1"/>
    <col min="2321" max="2321" width="29.875" style="55" customWidth="1"/>
    <col min="2322" max="2322" width="23.625" style="55" customWidth="1"/>
    <col min="2323" max="2332" width="8" style="55"/>
    <col min="2333" max="2336" width="8" style="55" hidden="1" customWidth="1"/>
    <col min="2337" max="2560" width="8" style="55"/>
    <col min="2561" max="2561" width="15.625" style="55" customWidth="1"/>
    <col min="2562" max="2562" width="13.125" style="55" customWidth="1"/>
    <col min="2563" max="2563" width="28" style="55" bestFit="1" customWidth="1"/>
    <col min="2564" max="2564" width="25.375" style="55" customWidth="1"/>
    <col min="2565" max="2565" width="32.875" style="55" customWidth="1"/>
    <col min="2566" max="2566" width="8" style="55" hidden="1" customWidth="1"/>
    <col min="2567" max="2567" width="25.625" style="55" customWidth="1"/>
    <col min="2568" max="2568" width="30.625" style="55" bestFit="1" customWidth="1"/>
    <col min="2569" max="2569" width="17.625" style="55" bestFit="1" customWidth="1"/>
    <col min="2570" max="2570" width="12" style="55" bestFit="1" customWidth="1"/>
    <col min="2571" max="2571" width="28.125" style="55" bestFit="1" customWidth="1"/>
    <col min="2572" max="2572" width="26.625" style="55" bestFit="1" customWidth="1"/>
    <col min="2573" max="2573" width="32.875" style="55" customWidth="1"/>
    <col min="2574" max="2574" width="32.125" style="55" bestFit="1" customWidth="1"/>
    <col min="2575" max="2575" width="17.625" style="55" bestFit="1" customWidth="1"/>
    <col min="2576" max="2576" width="28.5" style="55" bestFit="1" customWidth="1"/>
    <col min="2577" max="2577" width="29.875" style="55" customWidth="1"/>
    <col min="2578" max="2578" width="23.625" style="55" customWidth="1"/>
    <col min="2579" max="2588" width="8" style="55"/>
    <col min="2589" max="2592" width="8" style="55" hidden="1" customWidth="1"/>
    <col min="2593" max="2816" width="8" style="55"/>
    <col min="2817" max="2817" width="15.625" style="55" customWidth="1"/>
    <col min="2818" max="2818" width="13.125" style="55" customWidth="1"/>
    <col min="2819" max="2819" width="28" style="55" bestFit="1" customWidth="1"/>
    <col min="2820" max="2820" width="25.375" style="55" customWidth="1"/>
    <col min="2821" max="2821" width="32.875" style="55" customWidth="1"/>
    <col min="2822" max="2822" width="8" style="55" hidden="1" customWidth="1"/>
    <col min="2823" max="2823" width="25.625" style="55" customWidth="1"/>
    <col min="2824" max="2824" width="30.625" style="55" bestFit="1" customWidth="1"/>
    <col min="2825" max="2825" width="17.625" style="55" bestFit="1" customWidth="1"/>
    <col min="2826" max="2826" width="12" style="55" bestFit="1" customWidth="1"/>
    <col min="2827" max="2827" width="28.125" style="55" bestFit="1" customWidth="1"/>
    <col min="2828" max="2828" width="26.625" style="55" bestFit="1" customWidth="1"/>
    <col min="2829" max="2829" width="32.875" style="55" customWidth="1"/>
    <col min="2830" max="2830" width="32.125" style="55" bestFit="1" customWidth="1"/>
    <col min="2831" max="2831" width="17.625" style="55" bestFit="1" customWidth="1"/>
    <col min="2832" max="2832" width="28.5" style="55" bestFit="1" customWidth="1"/>
    <col min="2833" max="2833" width="29.875" style="55" customWidth="1"/>
    <col min="2834" max="2834" width="23.625" style="55" customWidth="1"/>
    <col min="2835" max="2844" width="8" style="55"/>
    <col min="2845" max="2848" width="8" style="55" hidden="1" customWidth="1"/>
    <col min="2849" max="3072" width="8" style="55"/>
    <col min="3073" max="3073" width="15.625" style="55" customWidth="1"/>
    <col min="3074" max="3074" width="13.125" style="55" customWidth="1"/>
    <col min="3075" max="3075" width="28" style="55" bestFit="1" customWidth="1"/>
    <col min="3076" max="3076" width="25.375" style="55" customWidth="1"/>
    <col min="3077" max="3077" width="32.875" style="55" customWidth="1"/>
    <col min="3078" max="3078" width="8" style="55" hidden="1" customWidth="1"/>
    <col min="3079" max="3079" width="25.625" style="55" customWidth="1"/>
    <col min="3080" max="3080" width="30.625" style="55" bestFit="1" customWidth="1"/>
    <col min="3081" max="3081" width="17.625" style="55" bestFit="1" customWidth="1"/>
    <col min="3082" max="3082" width="12" style="55" bestFit="1" customWidth="1"/>
    <col min="3083" max="3083" width="28.125" style="55" bestFit="1" customWidth="1"/>
    <col min="3084" max="3084" width="26.625" style="55" bestFit="1" customWidth="1"/>
    <col min="3085" max="3085" width="32.875" style="55" customWidth="1"/>
    <col min="3086" max="3086" width="32.125" style="55" bestFit="1" customWidth="1"/>
    <col min="3087" max="3087" width="17.625" style="55" bestFit="1" customWidth="1"/>
    <col min="3088" max="3088" width="28.5" style="55" bestFit="1" customWidth="1"/>
    <col min="3089" max="3089" width="29.875" style="55" customWidth="1"/>
    <col min="3090" max="3090" width="23.625" style="55" customWidth="1"/>
    <col min="3091" max="3100" width="8" style="55"/>
    <col min="3101" max="3104" width="8" style="55" hidden="1" customWidth="1"/>
    <col min="3105" max="3328" width="8" style="55"/>
    <col min="3329" max="3329" width="15.625" style="55" customWidth="1"/>
    <col min="3330" max="3330" width="13.125" style="55" customWidth="1"/>
    <col min="3331" max="3331" width="28" style="55" bestFit="1" customWidth="1"/>
    <col min="3332" max="3332" width="25.375" style="55" customWidth="1"/>
    <col min="3333" max="3333" width="32.875" style="55" customWidth="1"/>
    <col min="3334" max="3334" width="8" style="55" hidden="1" customWidth="1"/>
    <col min="3335" max="3335" width="25.625" style="55" customWidth="1"/>
    <col min="3336" max="3336" width="30.625" style="55" bestFit="1" customWidth="1"/>
    <col min="3337" max="3337" width="17.625" style="55" bestFit="1" customWidth="1"/>
    <col min="3338" max="3338" width="12" style="55" bestFit="1" customWidth="1"/>
    <col min="3339" max="3339" width="28.125" style="55" bestFit="1" customWidth="1"/>
    <col min="3340" max="3340" width="26.625" style="55" bestFit="1" customWidth="1"/>
    <col min="3341" max="3341" width="32.875" style="55" customWidth="1"/>
    <col min="3342" max="3342" width="32.125" style="55" bestFit="1" customWidth="1"/>
    <col min="3343" max="3343" width="17.625" style="55" bestFit="1" customWidth="1"/>
    <col min="3344" max="3344" width="28.5" style="55" bestFit="1" customWidth="1"/>
    <col min="3345" max="3345" width="29.875" style="55" customWidth="1"/>
    <col min="3346" max="3346" width="23.625" style="55" customWidth="1"/>
    <col min="3347" max="3356" width="8" style="55"/>
    <col min="3357" max="3360" width="8" style="55" hidden="1" customWidth="1"/>
    <col min="3361" max="3584" width="8" style="55"/>
    <col min="3585" max="3585" width="15.625" style="55" customWidth="1"/>
    <col min="3586" max="3586" width="13.125" style="55" customWidth="1"/>
    <col min="3587" max="3587" width="28" style="55" bestFit="1" customWidth="1"/>
    <col min="3588" max="3588" width="25.375" style="55" customWidth="1"/>
    <col min="3589" max="3589" width="32.875" style="55" customWidth="1"/>
    <col min="3590" max="3590" width="8" style="55" hidden="1" customWidth="1"/>
    <col min="3591" max="3591" width="25.625" style="55" customWidth="1"/>
    <col min="3592" max="3592" width="30.625" style="55" bestFit="1" customWidth="1"/>
    <col min="3593" max="3593" width="17.625" style="55" bestFit="1" customWidth="1"/>
    <col min="3594" max="3594" width="12" style="55" bestFit="1" customWidth="1"/>
    <col min="3595" max="3595" width="28.125" style="55" bestFit="1" customWidth="1"/>
    <col min="3596" max="3596" width="26.625" style="55" bestFit="1" customWidth="1"/>
    <col min="3597" max="3597" width="32.875" style="55" customWidth="1"/>
    <col min="3598" max="3598" width="32.125" style="55" bestFit="1" customWidth="1"/>
    <col min="3599" max="3599" width="17.625" style="55" bestFit="1" customWidth="1"/>
    <col min="3600" max="3600" width="28.5" style="55" bestFit="1" customWidth="1"/>
    <col min="3601" max="3601" width="29.875" style="55" customWidth="1"/>
    <col min="3602" max="3602" width="23.625" style="55" customWidth="1"/>
    <col min="3603" max="3612" width="8" style="55"/>
    <col min="3613" max="3616" width="8" style="55" hidden="1" customWidth="1"/>
    <col min="3617" max="3840" width="8" style="55"/>
    <col min="3841" max="3841" width="15.625" style="55" customWidth="1"/>
    <col min="3842" max="3842" width="13.125" style="55" customWidth="1"/>
    <col min="3843" max="3843" width="28" style="55" bestFit="1" customWidth="1"/>
    <col min="3844" max="3844" width="25.375" style="55" customWidth="1"/>
    <col min="3845" max="3845" width="32.875" style="55" customWidth="1"/>
    <col min="3846" max="3846" width="8" style="55" hidden="1" customWidth="1"/>
    <col min="3847" max="3847" width="25.625" style="55" customWidth="1"/>
    <col min="3848" max="3848" width="30.625" style="55" bestFit="1" customWidth="1"/>
    <col min="3849" max="3849" width="17.625" style="55" bestFit="1" customWidth="1"/>
    <col min="3850" max="3850" width="12" style="55" bestFit="1" customWidth="1"/>
    <col min="3851" max="3851" width="28.125" style="55" bestFit="1" customWidth="1"/>
    <col min="3852" max="3852" width="26.625" style="55" bestFit="1" customWidth="1"/>
    <col min="3853" max="3853" width="32.875" style="55" customWidth="1"/>
    <col min="3854" max="3854" width="32.125" style="55" bestFit="1" customWidth="1"/>
    <col min="3855" max="3855" width="17.625" style="55" bestFit="1" customWidth="1"/>
    <col min="3856" max="3856" width="28.5" style="55" bestFit="1" customWidth="1"/>
    <col min="3857" max="3857" width="29.875" style="55" customWidth="1"/>
    <col min="3858" max="3858" width="23.625" style="55" customWidth="1"/>
    <col min="3859" max="3868" width="8" style="55"/>
    <col min="3869" max="3872" width="8" style="55" hidden="1" customWidth="1"/>
    <col min="3873" max="4096" width="8" style="55"/>
    <col min="4097" max="4097" width="15.625" style="55" customWidth="1"/>
    <col min="4098" max="4098" width="13.125" style="55" customWidth="1"/>
    <col min="4099" max="4099" width="28" style="55" bestFit="1" customWidth="1"/>
    <col min="4100" max="4100" width="25.375" style="55" customWidth="1"/>
    <col min="4101" max="4101" width="32.875" style="55" customWidth="1"/>
    <col min="4102" max="4102" width="8" style="55" hidden="1" customWidth="1"/>
    <col min="4103" max="4103" width="25.625" style="55" customWidth="1"/>
    <col min="4104" max="4104" width="30.625" style="55" bestFit="1" customWidth="1"/>
    <col min="4105" max="4105" width="17.625" style="55" bestFit="1" customWidth="1"/>
    <col min="4106" max="4106" width="12" style="55" bestFit="1" customWidth="1"/>
    <col min="4107" max="4107" width="28.125" style="55" bestFit="1" customWidth="1"/>
    <col min="4108" max="4108" width="26.625" style="55" bestFit="1" customWidth="1"/>
    <col min="4109" max="4109" width="32.875" style="55" customWidth="1"/>
    <col min="4110" max="4110" width="32.125" style="55" bestFit="1" customWidth="1"/>
    <col min="4111" max="4111" width="17.625" style="55" bestFit="1" customWidth="1"/>
    <col min="4112" max="4112" width="28.5" style="55" bestFit="1" customWidth="1"/>
    <col min="4113" max="4113" width="29.875" style="55" customWidth="1"/>
    <col min="4114" max="4114" width="23.625" style="55" customWidth="1"/>
    <col min="4115" max="4124" width="8" style="55"/>
    <col min="4125" max="4128" width="8" style="55" hidden="1" customWidth="1"/>
    <col min="4129" max="4352" width="8" style="55"/>
    <col min="4353" max="4353" width="15.625" style="55" customWidth="1"/>
    <col min="4354" max="4354" width="13.125" style="55" customWidth="1"/>
    <col min="4355" max="4355" width="28" style="55" bestFit="1" customWidth="1"/>
    <col min="4356" max="4356" width="25.375" style="55" customWidth="1"/>
    <col min="4357" max="4357" width="32.875" style="55" customWidth="1"/>
    <col min="4358" max="4358" width="8" style="55" hidden="1" customWidth="1"/>
    <col min="4359" max="4359" width="25.625" style="55" customWidth="1"/>
    <col min="4360" max="4360" width="30.625" style="55" bestFit="1" customWidth="1"/>
    <col min="4361" max="4361" width="17.625" style="55" bestFit="1" customWidth="1"/>
    <col min="4362" max="4362" width="12" style="55" bestFit="1" customWidth="1"/>
    <col min="4363" max="4363" width="28.125" style="55" bestFit="1" customWidth="1"/>
    <col min="4364" max="4364" width="26.625" style="55" bestFit="1" customWidth="1"/>
    <col min="4365" max="4365" width="32.875" style="55" customWidth="1"/>
    <col min="4366" max="4366" width="32.125" style="55" bestFit="1" customWidth="1"/>
    <col min="4367" max="4367" width="17.625" style="55" bestFit="1" customWidth="1"/>
    <col min="4368" max="4368" width="28.5" style="55" bestFit="1" customWidth="1"/>
    <col min="4369" max="4369" width="29.875" style="55" customWidth="1"/>
    <col min="4370" max="4370" width="23.625" style="55" customWidth="1"/>
    <col min="4371" max="4380" width="8" style="55"/>
    <col min="4381" max="4384" width="8" style="55" hidden="1" customWidth="1"/>
    <col min="4385" max="4608" width="8" style="55"/>
    <col min="4609" max="4609" width="15.625" style="55" customWidth="1"/>
    <col min="4610" max="4610" width="13.125" style="55" customWidth="1"/>
    <col min="4611" max="4611" width="28" style="55" bestFit="1" customWidth="1"/>
    <col min="4612" max="4612" width="25.375" style="55" customWidth="1"/>
    <col min="4613" max="4613" width="32.875" style="55" customWidth="1"/>
    <col min="4614" max="4614" width="8" style="55" hidden="1" customWidth="1"/>
    <col min="4615" max="4615" width="25.625" style="55" customWidth="1"/>
    <col min="4616" max="4616" width="30.625" style="55" bestFit="1" customWidth="1"/>
    <col min="4617" max="4617" width="17.625" style="55" bestFit="1" customWidth="1"/>
    <col min="4618" max="4618" width="12" style="55" bestFit="1" customWidth="1"/>
    <col min="4619" max="4619" width="28.125" style="55" bestFit="1" customWidth="1"/>
    <col min="4620" max="4620" width="26.625" style="55" bestFit="1" customWidth="1"/>
    <col min="4621" max="4621" width="32.875" style="55" customWidth="1"/>
    <col min="4622" max="4622" width="32.125" style="55" bestFit="1" customWidth="1"/>
    <col min="4623" max="4623" width="17.625" style="55" bestFit="1" customWidth="1"/>
    <col min="4624" max="4624" width="28.5" style="55" bestFit="1" customWidth="1"/>
    <col min="4625" max="4625" width="29.875" style="55" customWidth="1"/>
    <col min="4626" max="4626" width="23.625" style="55" customWidth="1"/>
    <col min="4627" max="4636" width="8" style="55"/>
    <col min="4637" max="4640" width="8" style="55" hidden="1" customWidth="1"/>
    <col min="4641" max="4864" width="8" style="55"/>
    <col min="4865" max="4865" width="15.625" style="55" customWidth="1"/>
    <col min="4866" max="4866" width="13.125" style="55" customWidth="1"/>
    <col min="4867" max="4867" width="28" style="55" bestFit="1" customWidth="1"/>
    <col min="4868" max="4868" width="25.375" style="55" customWidth="1"/>
    <col min="4869" max="4869" width="32.875" style="55" customWidth="1"/>
    <col min="4870" max="4870" width="8" style="55" hidden="1" customWidth="1"/>
    <col min="4871" max="4871" width="25.625" style="55" customWidth="1"/>
    <col min="4872" max="4872" width="30.625" style="55" bestFit="1" customWidth="1"/>
    <col min="4873" max="4873" width="17.625" style="55" bestFit="1" customWidth="1"/>
    <col min="4874" max="4874" width="12" style="55" bestFit="1" customWidth="1"/>
    <col min="4875" max="4875" width="28.125" style="55" bestFit="1" customWidth="1"/>
    <col min="4876" max="4876" width="26.625" style="55" bestFit="1" customWidth="1"/>
    <col min="4877" max="4877" width="32.875" style="55" customWidth="1"/>
    <col min="4878" max="4878" width="32.125" style="55" bestFit="1" customWidth="1"/>
    <col min="4879" max="4879" width="17.625" style="55" bestFit="1" customWidth="1"/>
    <col min="4880" max="4880" width="28.5" style="55" bestFit="1" customWidth="1"/>
    <col min="4881" max="4881" width="29.875" style="55" customWidth="1"/>
    <col min="4882" max="4882" width="23.625" style="55" customWidth="1"/>
    <col min="4883" max="4892" width="8" style="55"/>
    <col min="4893" max="4896" width="8" style="55" hidden="1" customWidth="1"/>
    <col min="4897" max="5120" width="8" style="55"/>
    <col min="5121" max="5121" width="15.625" style="55" customWidth="1"/>
    <col min="5122" max="5122" width="13.125" style="55" customWidth="1"/>
    <col min="5123" max="5123" width="28" style="55" bestFit="1" customWidth="1"/>
    <col min="5124" max="5124" width="25.375" style="55" customWidth="1"/>
    <col min="5125" max="5125" width="32.875" style="55" customWidth="1"/>
    <col min="5126" max="5126" width="8" style="55" hidden="1" customWidth="1"/>
    <col min="5127" max="5127" width="25.625" style="55" customWidth="1"/>
    <col min="5128" max="5128" width="30.625" style="55" bestFit="1" customWidth="1"/>
    <col min="5129" max="5129" width="17.625" style="55" bestFit="1" customWidth="1"/>
    <col min="5130" max="5130" width="12" style="55" bestFit="1" customWidth="1"/>
    <col min="5131" max="5131" width="28.125" style="55" bestFit="1" customWidth="1"/>
    <col min="5132" max="5132" width="26.625" style="55" bestFit="1" customWidth="1"/>
    <col min="5133" max="5133" width="32.875" style="55" customWidth="1"/>
    <col min="5134" max="5134" width="32.125" style="55" bestFit="1" customWidth="1"/>
    <col min="5135" max="5135" width="17.625" style="55" bestFit="1" customWidth="1"/>
    <col min="5136" max="5136" width="28.5" style="55" bestFit="1" customWidth="1"/>
    <col min="5137" max="5137" width="29.875" style="55" customWidth="1"/>
    <col min="5138" max="5138" width="23.625" style="55" customWidth="1"/>
    <col min="5139" max="5148" width="8" style="55"/>
    <col min="5149" max="5152" width="8" style="55" hidden="1" customWidth="1"/>
    <col min="5153" max="5376" width="8" style="55"/>
    <col min="5377" max="5377" width="15.625" style="55" customWidth="1"/>
    <col min="5378" max="5378" width="13.125" style="55" customWidth="1"/>
    <col min="5379" max="5379" width="28" style="55" bestFit="1" customWidth="1"/>
    <col min="5380" max="5380" width="25.375" style="55" customWidth="1"/>
    <col min="5381" max="5381" width="32.875" style="55" customWidth="1"/>
    <col min="5382" max="5382" width="8" style="55" hidden="1" customWidth="1"/>
    <col min="5383" max="5383" width="25.625" style="55" customWidth="1"/>
    <col min="5384" max="5384" width="30.625" style="55" bestFit="1" customWidth="1"/>
    <col min="5385" max="5385" width="17.625" style="55" bestFit="1" customWidth="1"/>
    <col min="5386" max="5386" width="12" style="55" bestFit="1" customWidth="1"/>
    <col min="5387" max="5387" width="28.125" style="55" bestFit="1" customWidth="1"/>
    <col min="5388" max="5388" width="26.625" style="55" bestFit="1" customWidth="1"/>
    <col min="5389" max="5389" width="32.875" style="55" customWidth="1"/>
    <col min="5390" max="5390" width="32.125" style="55" bestFit="1" customWidth="1"/>
    <col min="5391" max="5391" width="17.625" style="55" bestFit="1" customWidth="1"/>
    <col min="5392" max="5392" width="28.5" style="55" bestFit="1" customWidth="1"/>
    <col min="5393" max="5393" width="29.875" style="55" customWidth="1"/>
    <col min="5394" max="5394" width="23.625" style="55" customWidth="1"/>
    <col min="5395" max="5404" width="8" style="55"/>
    <col min="5405" max="5408" width="8" style="55" hidden="1" customWidth="1"/>
    <col min="5409" max="5632" width="8" style="55"/>
    <col min="5633" max="5633" width="15.625" style="55" customWidth="1"/>
    <col min="5634" max="5634" width="13.125" style="55" customWidth="1"/>
    <col min="5635" max="5635" width="28" style="55" bestFit="1" customWidth="1"/>
    <col min="5636" max="5636" width="25.375" style="55" customWidth="1"/>
    <col min="5637" max="5637" width="32.875" style="55" customWidth="1"/>
    <col min="5638" max="5638" width="8" style="55" hidden="1" customWidth="1"/>
    <col min="5639" max="5639" width="25.625" style="55" customWidth="1"/>
    <col min="5640" max="5640" width="30.625" style="55" bestFit="1" customWidth="1"/>
    <col min="5641" max="5641" width="17.625" style="55" bestFit="1" customWidth="1"/>
    <col min="5642" max="5642" width="12" style="55" bestFit="1" customWidth="1"/>
    <col min="5643" max="5643" width="28.125" style="55" bestFit="1" customWidth="1"/>
    <col min="5644" max="5644" width="26.625" style="55" bestFit="1" customWidth="1"/>
    <col min="5645" max="5645" width="32.875" style="55" customWidth="1"/>
    <col min="5646" max="5646" width="32.125" style="55" bestFit="1" customWidth="1"/>
    <col min="5647" max="5647" width="17.625" style="55" bestFit="1" customWidth="1"/>
    <col min="5648" max="5648" width="28.5" style="55" bestFit="1" customWidth="1"/>
    <col min="5649" max="5649" width="29.875" style="55" customWidth="1"/>
    <col min="5650" max="5650" width="23.625" style="55" customWidth="1"/>
    <col min="5651" max="5660" width="8" style="55"/>
    <col min="5661" max="5664" width="8" style="55" hidden="1" customWidth="1"/>
    <col min="5665" max="5888" width="8" style="55"/>
    <col min="5889" max="5889" width="15.625" style="55" customWidth="1"/>
    <col min="5890" max="5890" width="13.125" style="55" customWidth="1"/>
    <col min="5891" max="5891" width="28" style="55" bestFit="1" customWidth="1"/>
    <col min="5892" max="5892" width="25.375" style="55" customWidth="1"/>
    <col min="5893" max="5893" width="32.875" style="55" customWidth="1"/>
    <col min="5894" max="5894" width="8" style="55" hidden="1" customWidth="1"/>
    <col min="5895" max="5895" width="25.625" style="55" customWidth="1"/>
    <col min="5896" max="5896" width="30.625" style="55" bestFit="1" customWidth="1"/>
    <col min="5897" max="5897" width="17.625" style="55" bestFit="1" customWidth="1"/>
    <col min="5898" max="5898" width="12" style="55" bestFit="1" customWidth="1"/>
    <col min="5899" max="5899" width="28.125" style="55" bestFit="1" customWidth="1"/>
    <col min="5900" max="5900" width="26.625" style="55" bestFit="1" customWidth="1"/>
    <col min="5901" max="5901" width="32.875" style="55" customWidth="1"/>
    <col min="5902" max="5902" width="32.125" style="55" bestFit="1" customWidth="1"/>
    <col min="5903" max="5903" width="17.625" style="55" bestFit="1" customWidth="1"/>
    <col min="5904" max="5904" width="28.5" style="55" bestFit="1" customWidth="1"/>
    <col min="5905" max="5905" width="29.875" style="55" customWidth="1"/>
    <col min="5906" max="5906" width="23.625" style="55" customWidth="1"/>
    <col min="5907" max="5916" width="8" style="55"/>
    <col min="5917" max="5920" width="8" style="55" hidden="1" customWidth="1"/>
    <col min="5921" max="6144" width="8" style="55"/>
    <col min="6145" max="6145" width="15.625" style="55" customWidth="1"/>
    <col min="6146" max="6146" width="13.125" style="55" customWidth="1"/>
    <col min="6147" max="6147" width="28" style="55" bestFit="1" customWidth="1"/>
    <col min="6148" max="6148" width="25.375" style="55" customWidth="1"/>
    <col min="6149" max="6149" width="32.875" style="55" customWidth="1"/>
    <col min="6150" max="6150" width="8" style="55" hidden="1" customWidth="1"/>
    <col min="6151" max="6151" width="25.625" style="55" customWidth="1"/>
    <col min="6152" max="6152" width="30.625" style="55" bestFit="1" customWidth="1"/>
    <col min="6153" max="6153" width="17.625" style="55" bestFit="1" customWidth="1"/>
    <col min="6154" max="6154" width="12" style="55" bestFit="1" customWidth="1"/>
    <col min="6155" max="6155" width="28.125" style="55" bestFit="1" customWidth="1"/>
    <col min="6156" max="6156" width="26.625" style="55" bestFit="1" customWidth="1"/>
    <col min="6157" max="6157" width="32.875" style="55" customWidth="1"/>
    <col min="6158" max="6158" width="32.125" style="55" bestFit="1" customWidth="1"/>
    <col min="6159" max="6159" width="17.625" style="55" bestFit="1" customWidth="1"/>
    <col min="6160" max="6160" width="28.5" style="55" bestFit="1" customWidth="1"/>
    <col min="6161" max="6161" width="29.875" style="55" customWidth="1"/>
    <col min="6162" max="6162" width="23.625" style="55" customWidth="1"/>
    <col min="6163" max="6172" width="8" style="55"/>
    <col min="6173" max="6176" width="8" style="55" hidden="1" customWidth="1"/>
    <col min="6177" max="6400" width="8" style="55"/>
    <col min="6401" max="6401" width="15.625" style="55" customWidth="1"/>
    <col min="6402" max="6402" width="13.125" style="55" customWidth="1"/>
    <col min="6403" max="6403" width="28" style="55" bestFit="1" customWidth="1"/>
    <col min="6404" max="6404" width="25.375" style="55" customWidth="1"/>
    <col min="6405" max="6405" width="32.875" style="55" customWidth="1"/>
    <col min="6406" max="6406" width="8" style="55" hidden="1" customWidth="1"/>
    <col min="6407" max="6407" width="25.625" style="55" customWidth="1"/>
    <col min="6408" max="6408" width="30.625" style="55" bestFit="1" customWidth="1"/>
    <col min="6409" max="6409" width="17.625" style="55" bestFit="1" customWidth="1"/>
    <col min="6410" max="6410" width="12" style="55" bestFit="1" customWidth="1"/>
    <col min="6411" max="6411" width="28.125" style="55" bestFit="1" customWidth="1"/>
    <col min="6412" max="6412" width="26.625" style="55" bestFit="1" customWidth="1"/>
    <col min="6413" max="6413" width="32.875" style="55" customWidth="1"/>
    <col min="6414" max="6414" width="32.125" style="55" bestFit="1" customWidth="1"/>
    <col min="6415" max="6415" width="17.625" style="55" bestFit="1" customWidth="1"/>
    <col min="6416" max="6416" width="28.5" style="55" bestFit="1" customWidth="1"/>
    <col min="6417" max="6417" width="29.875" style="55" customWidth="1"/>
    <col min="6418" max="6418" width="23.625" style="55" customWidth="1"/>
    <col min="6419" max="6428" width="8" style="55"/>
    <col min="6429" max="6432" width="8" style="55" hidden="1" customWidth="1"/>
    <col min="6433" max="6656" width="8" style="55"/>
    <col min="6657" max="6657" width="15.625" style="55" customWidth="1"/>
    <col min="6658" max="6658" width="13.125" style="55" customWidth="1"/>
    <col min="6659" max="6659" width="28" style="55" bestFit="1" customWidth="1"/>
    <col min="6660" max="6660" width="25.375" style="55" customWidth="1"/>
    <col min="6661" max="6661" width="32.875" style="55" customWidth="1"/>
    <col min="6662" max="6662" width="8" style="55" hidden="1" customWidth="1"/>
    <col min="6663" max="6663" width="25.625" style="55" customWidth="1"/>
    <col min="6664" max="6664" width="30.625" style="55" bestFit="1" customWidth="1"/>
    <col min="6665" max="6665" width="17.625" style="55" bestFit="1" customWidth="1"/>
    <col min="6666" max="6666" width="12" style="55" bestFit="1" customWidth="1"/>
    <col min="6667" max="6667" width="28.125" style="55" bestFit="1" customWidth="1"/>
    <col min="6668" max="6668" width="26.625" style="55" bestFit="1" customWidth="1"/>
    <col min="6669" max="6669" width="32.875" style="55" customWidth="1"/>
    <col min="6670" max="6670" width="32.125" style="55" bestFit="1" customWidth="1"/>
    <col min="6671" max="6671" width="17.625" style="55" bestFit="1" customWidth="1"/>
    <col min="6672" max="6672" width="28.5" style="55" bestFit="1" customWidth="1"/>
    <col min="6673" max="6673" width="29.875" style="55" customWidth="1"/>
    <col min="6674" max="6674" width="23.625" style="55" customWidth="1"/>
    <col min="6675" max="6684" width="8" style="55"/>
    <col min="6685" max="6688" width="8" style="55" hidden="1" customWidth="1"/>
    <col min="6689" max="6912" width="8" style="55"/>
    <col min="6913" max="6913" width="15.625" style="55" customWidth="1"/>
    <col min="6914" max="6914" width="13.125" style="55" customWidth="1"/>
    <col min="6915" max="6915" width="28" style="55" bestFit="1" customWidth="1"/>
    <col min="6916" max="6916" width="25.375" style="55" customWidth="1"/>
    <col min="6917" max="6917" width="32.875" style="55" customWidth="1"/>
    <col min="6918" max="6918" width="8" style="55" hidden="1" customWidth="1"/>
    <col min="6919" max="6919" width="25.625" style="55" customWidth="1"/>
    <col min="6920" max="6920" width="30.625" style="55" bestFit="1" customWidth="1"/>
    <col min="6921" max="6921" width="17.625" style="55" bestFit="1" customWidth="1"/>
    <col min="6922" max="6922" width="12" style="55" bestFit="1" customWidth="1"/>
    <col min="6923" max="6923" width="28.125" style="55" bestFit="1" customWidth="1"/>
    <col min="6924" max="6924" width="26.625" style="55" bestFit="1" customWidth="1"/>
    <col min="6925" max="6925" width="32.875" style="55" customWidth="1"/>
    <col min="6926" max="6926" width="32.125" style="55" bestFit="1" customWidth="1"/>
    <col min="6927" max="6927" width="17.625" style="55" bestFit="1" customWidth="1"/>
    <col min="6928" max="6928" width="28.5" style="55" bestFit="1" customWidth="1"/>
    <col min="6929" max="6929" width="29.875" style="55" customWidth="1"/>
    <col min="6930" max="6930" width="23.625" style="55" customWidth="1"/>
    <col min="6931" max="6940" width="8" style="55"/>
    <col min="6941" max="6944" width="8" style="55" hidden="1" customWidth="1"/>
    <col min="6945" max="7168" width="8" style="55"/>
    <col min="7169" max="7169" width="15.625" style="55" customWidth="1"/>
    <col min="7170" max="7170" width="13.125" style="55" customWidth="1"/>
    <col min="7171" max="7171" width="28" style="55" bestFit="1" customWidth="1"/>
    <col min="7172" max="7172" width="25.375" style="55" customWidth="1"/>
    <col min="7173" max="7173" width="32.875" style="55" customWidth="1"/>
    <col min="7174" max="7174" width="8" style="55" hidden="1" customWidth="1"/>
    <col min="7175" max="7175" width="25.625" style="55" customWidth="1"/>
    <col min="7176" max="7176" width="30.625" style="55" bestFit="1" customWidth="1"/>
    <col min="7177" max="7177" width="17.625" style="55" bestFit="1" customWidth="1"/>
    <col min="7178" max="7178" width="12" style="55" bestFit="1" customWidth="1"/>
    <col min="7179" max="7179" width="28.125" style="55" bestFit="1" customWidth="1"/>
    <col min="7180" max="7180" width="26.625" style="55" bestFit="1" customWidth="1"/>
    <col min="7181" max="7181" width="32.875" style="55" customWidth="1"/>
    <col min="7182" max="7182" width="32.125" style="55" bestFit="1" customWidth="1"/>
    <col min="7183" max="7183" width="17.625" style="55" bestFit="1" customWidth="1"/>
    <col min="7184" max="7184" width="28.5" style="55" bestFit="1" customWidth="1"/>
    <col min="7185" max="7185" width="29.875" style="55" customWidth="1"/>
    <col min="7186" max="7186" width="23.625" style="55" customWidth="1"/>
    <col min="7187" max="7196" width="8" style="55"/>
    <col min="7197" max="7200" width="8" style="55" hidden="1" customWidth="1"/>
    <col min="7201" max="7424" width="8" style="55"/>
    <col min="7425" max="7425" width="15.625" style="55" customWidth="1"/>
    <col min="7426" max="7426" width="13.125" style="55" customWidth="1"/>
    <col min="7427" max="7427" width="28" style="55" bestFit="1" customWidth="1"/>
    <col min="7428" max="7428" width="25.375" style="55" customWidth="1"/>
    <col min="7429" max="7429" width="32.875" style="55" customWidth="1"/>
    <col min="7430" max="7430" width="8" style="55" hidden="1" customWidth="1"/>
    <col min="7431" max="7431" width="25.625" style="55" customWidth="1"/>
    <col min="7432" max="7432" width="30.625" style="55" bestFit="1" customWidth="1"/>
    <col min="7433" max="7433" width="17.625" style="55" bestFit="1" customWidth="1"/>
    <col min="7434" max="7434" width="12" style="55" bestFit="1" customWidth="1"/>
    <col min="7435" max="7435" width="28.125" style="55" bestFit="1" customWidth="1"/>
    <col min="7436" max="7436" width="26.625" style="55" bestFit="1" customWidth="1"/>
    <col min="7437" max="7437" width="32.875" style="55" customWidth="1"/>
    <col min="7438" max="7438" width="32.125" style="55" bestFit="1" customWidth="1"/>
    <col min="7439" max="7439" width="17.625" style="55" bestFit="1" customWidth="1"/>
    <col min="7440" max="7440" width="28.5" style="55" bestFit="1" customWidth="1"/>
    <col min="7441" max="7441" width="29.875" style="55" customWidth="1"/>
    <col min="7442" max="7442" width="23.625" style="55" customWidth="1"/>
    <col min="7443" max="7452" width="8" style="55"/>
    <col min="7453" max="7456" width="8" style="55" hidden="1" customWidth="1"/>
    <col min="7457" max="7680" width="8" style="55"/>
    <col min="7681" max="7681" width="15.625" style="55" customWidth="1"/>
    <col min="7682" max="7682" width="13.125" style="55" customWidth="1"/>
    <col min="7683" max="7683" width="28" style="55" bestFit="1" customWidth="1"/>
    <col min="7684" max="7684" width="25.375" style="55" customWidth="1"/>
    <col min="7685" max="7685" width="32.875" style="55" customWidth="1"/>
    <col min="7686" max="7686" width="8" style="55" hidden="1" customWidth="1"/>
    <col min="7687" max="7687" width="25.625" style="55" customWidth="1"/>
    <col min="7688" max="7688" width="30.625" style="55" bestFit="1" customWidth="1"/>
    <col min="7689" max="7689" width="17.625" style="55" bestFit="1" customWidth="1"/>
    <col min="7690" max="7690" width="12" style="55" bestFit="1" customWidth="1"/>
    <col min="7691" max="7691" width="28.125" style="55" bestFit="1" customWidth="1"/>
    <col min="7692" max="7692" width="26.625" style="55" bestFit="1" customWidth="1"/>
    <col min="7693" max="7693" width="32.875" style="55" customWidth="1"/>
    <col min="7694" max="7694" width="32.125" style="55" bestFit="1" customWidth="1"/>
    <col min="7695" max="7695" width="17.625" style="55" bestFit="1" customWidth="1"/>
    <col min="7696" max="7696" width="28.5" style="55" bestFit="1" customWidth="1"/>
    <col min="7697" max="7697" width="29.875" style="55" customWidth="1"/>
    <col min="7698" max="7698" width="23.625" style="55" customWidth="1"/>
    <col min="7699" max="7708" width="8" style="55"/>
    <col min="7709" max="7712" width="8" style="55" hidden="1" customWidth="1"/>
    <col min="7713" max="7936" width="8" style="55"/>
    <col min="7937" max="7937" width="15.625" style="55" customWidth="1"/>
    <col min="7938" max="7938" width="13.125" style="55" customWidth="1"/>
    <col min="7939" max="7939" width="28" style="55" bestFit="1" customWidth="1"/>
    <col min="7940" max="7940" width="25.375" style="55" customWidth="1"/>
    <col min="7941" max="7941" width="32.875" style="55" customWidth="1"/>
    <col min="7942" max="7942" width="8" style="55" hidden="1" customWidth="1"/>
    <col min="7943" max="7943" width="25.625" style="55" customWidth="1"/>
    <col min="7944" max="7944" width="30.625" style="55" bestFit="1" customWidth="1"/>
    <col min="7945" max="7945" width="17.625" style="55" bestFit="1" customWidth="1"/>
    <col min="7946" max="7946" width="12" style="55" bestFit="1" customWidth="1"/>
    <col min="7947" max="7947" width="28.125" style="55" bestFit="1" customWidth="1"/>
    <col min="7948" max="7948" width="26.625" style="55" bestFit="1" customWidth="1"/>
    <col min="7949" max="7949" width="32.875" style="55" customWidth="1"/>
    <col min="7950" max="7950" width="32.125" style="55" bestFit="1" customWidth="1"/>
    <col min="7951" max="7951" width="17.625" style="55" bestFit="1" customWidth="1"/>
    <col min="7952" max="7952" width="28.5" style="55" bestFit="1" customWidth="1"/>
    <col min="7953" max="7953" width="29.875" style="55" customWidth="1"/>
    <col min="7954" max="7954" width="23.625" style="55" customWidth="1"/>
    <col min="7955" max="7964" width="8" style="55"/>
    <col min="7965" max="7968" width="8" style="55" hidden="1" customWidth="1"/>
    <col min="7969" max="8192" width="8" style="55"/>
    <col min="8193" max="8193" width="15.625" style="55" customWidth="1"/>
    <col min="8194" max="8194" width="13.125" style="55" customWidth="1"/>
    <col min="8195" max="8195" width="28" style="55" bestFit="1" customWidth="1"/>
    <col min="8196" max="8196" width="25.375" style="55" customWidth="1"/>
    <col min="8197" max="8197" width="32.875" style="55" customWidth="1"/>
    <col min="8198" max="8198" width="8" style="55" hidden="1" customWidth="1"/>
    <col min="8199" max="8199" width="25.625" style="55" customWidth="1"/>
    <col min="8200" max="8200" width="30.625" style="55" bestFit="1" customWidth="1"/>
    <col min="8201" max="8201" width="17.625" style="55" bestFit="1" customWidth="1"/>
    <col min="8202" max="8202" width="12" style="55" bestFit="1" customWidth="1"/>
    <col min="8203" max="8203" width="28.125" style="55" bestFit="1" customWidth="1"/>
    <col min="8204" max="8204" width="26.625" style="55" bestFit="1" customWidth="1"/>
    <col min="8205" max="8205" width="32.875" style="55" customWidth="1"/>
    <col min="8206" max="8206" width="32.125" style="55" bestFit="1" customWidth="1"/>
    <col min="8207" max="8207" width="17.625" style="55" bestFit="1" customWidth="1"/>
    <col min="8208" max="8208" width="28.5" style="55" bestFit="1" customWidth="1"/>
    <col min="8209" max="8209" width="29.875" style="55" customWidth="1"/>
    <col min="8210" max="8210" width="23.625" style="55" customWidth="1"/>
    <col min="8211" max="8220" width="8" style="55"/>
    <col min="8221" max="8224" width="8" style="55" hidden="1" customWidth="1"/>
    <col min="8225" max="8448" width="8" style="55"/>
    <col min="8449" max="8449" width="15.625" style="55" customWidth="1"/>
    <col min="8450" max="8450" width="13.125" style="55" customWidth="1"/>
    <col min="8451" max="8451" width="28" style="55" bestFit="1" customWidth="1"/>
    <col min="8452" max="8452" width="25.375" style="55" customWidth="1"/>
    <col min="8453" max="8453" width="32.875" style="55" customWidth="1"/>
    <col min="8454" max="8454" width="8" style="55" hidden="1" customWidth="1"/>
    <col min="8455" max="8455" width="25.625" style="55" customWidth="1"/>
    <col min="8456" max="8456" width="30.625" style="55" bestFit="1" customWidth="1"/>
    <col min="8457" max="8457" width="17.625" style="55" bestFit="1" customWidth="1"/>
    <col min="8458" max="8458" width="12" style="55" bestFit="1" customWidth="1"/>
    <col min="8459" max="8459" width="28.125" style="55" bestFit="1" customWidth="1"/>
    <col min="8460" max="8460" width="26.625" style="55" bestFit="1" customWidth="1"/>
    <col min="8461" max="8461" width="32.875" style="55" customWidth="1"/>
    <col min="8462" max="8462" width="32.125" style="55" bestFit="1" customWidth="1"/>
    <col min="8463" max="8463" width="17.625" style="55" bestFit="1" customWidth="1"/>
    <col min="8464" max="8464" width="28.5" style="55" bestFit="1" customWidth="1"/>
    <col min="8465" max="8465" width="29.875" style="55" customWidth="1"/>
    <col min="8466" max="8466" width="23.625" style="55" customWidth="1"/>
    <col min="8467" max="8476" width="8" style="55"/>
    <col min="8477" max="8480" width="8" style="55" hidden="1" customWidth="1"/>
    <col min="8481" max="8704" width="8" style="55"/>
    <col min="8705" max="8705" width="15.625" style="55" customWidth="1"/>
    <col min="8706" max="8706" width="13.125" style="55" customWidth="1"/>
    <col min="8707" max="8707" width="28" style="55" bestFit="1" customWidth="1"/>
    <col min="8708" max="8708" width="25.375" style="55" customWidth="1"/>
    <col min="8709" max="8709" width="32.875" style="55" customWidth="1"/>
    <col min="8710" max="8710" width="8" style="55" hidden="1" customWidth="1"/>
    <col min="8711" max="8711" width="25.625" style="55" customWidth="1"/>
    <col min="8712" max="8712" width="30.625" style="55" bestFit="1" customWidth="1"/>
    <col min="8713" max="8713" width="17.625" style="55" bestFit="1" customWidth="1"/>
    <col min="8714" max="8714" width="12" style="55" bestFit="1" customWidth="1"/>
    <col min="8715" max="8715" width="28.125" style="55" bestFit="1" customWidth="1"/>
    <col min="8716" max="8716" width="26.625" style="55" bestFit="1" customWidth="1"/>
    <col min="8717" max="8717" width="32.875" style="55" customWidth="1"/>
    <col min="8718" max="8718" width="32.125" style="55" bestFit="1" customWidth="1"/>
    <col min="8719" max="8719" width="17.625" style="55" bestFit="1" customWidth="1"/>
    <col min="8720" max="8720" width="28.5" style="55" bestFit="1" customWidth="1"/>
    <col min="8721" max="8721" width="29.875" style="55" customWidth="1"/>
    <col min="8722" max="8722" width="23.625" style="55" customWidth="1"/>
    <col min="8723" max="8732" width="8" style="55"/>
    <col min="8733" max="8736" width="8" style="55" hidden="1" customWidth="1"/>
    <col min="8737" max="8960" width="8" style="55"/>
    <col min="8961" max="8961" width="15.625" style="55" customWidth="1"/>
    <col min="8962" max="8962" width="13.125" style="55" customWidth="1"/>
    <col min="8963" max="8963" width="28" style="55" bestFit="1" customWidth="1"/>
    <col min="8964" max="8964" width="25.375" style="55" customWidth="1"/>
    <col min="8965" max="8965" width="32.875" style="55" customWidth="1"/>
    <col min="8966" max="8966" width="8" style="55" hidden="1" customWidth="1"/>
    <col min="8967" max="8967" width="25.625" style="55" customWidth="1"/>
    <col min="8968" max="8968" width="30.625" style="55" bestFit="1" customWidth="1"/>
    <col min="8969" max="8969" width="17.625" style="55" bestFit="1" customWidth="1"/>
    <col min="8970" max="8970" width="12" style="55" bestFit="1" customWidth="1"/>
    <col min="8971" max="8971" width="28.125" style="55" bestFit="1" customWidth="1"/>
    <col min="8972" max="8972" width="26.625" style="55" bestFit="1" customWidth="1"/>
    <col min="8973" max="8973" width="32.875" style="55" customWidth="1"/>
    <col min="8974" max="8974" width="32.125" style="55" bestFit="1" customWidth="1"/>
    <col min="8975" max="8975" width="17.625" style="55" bestFit="1" customWidth="1"/>
    <col min="8976" max="8976" width="28.5" style="55" bestFit="1" customWidth="1"/>
    <col min="8977" max="8977" width="29.875" style="55" customWidth="1"/>
    <col min="8978" max="8978" width="23.625" style="55" customWidth="1"/>
    <col min="8979" max="8988" width="8" style="55"/>
    <col min="8989" max="8992" width="8" style="55" hidden="1" customWidth="1"/>
    <col min="8993" max="9216" width="8" style="55"/>
    <col min="9217" max="9217" width="15.625" style="55" customWidth="1"/>
    <col min="9218" max="9218" width="13.125" style="55" customWidth="1"/>
    <col min="9219" max="9219" width="28" style="55" bestFit="1" customWidth="1"/>
    <col min="9220" max="9220" width="25.375" style="55" customWidth="1"/>
    <col min="9221" max="9221" width="32.875" style="55" customWidth="1"/>
    <col min="9222" max="9222" width="8" style="55" hidden="1" customWidth="1"/>
    <col min="9223" max="9223" width="25.625" style="55" customWidth="1"/>
    <col min="9224" max="9224" width="30.625" style="55" bestFit="1" customWidth="1"/>
    <col min="9225" max="9225" width="17.625" style="55" bestFit="1" customWidth="1"/>
    <col min="9226" max="9226" width="12" style="55" bestFit="1" customWidth="1"/>
    <col min="9227" max="9227" width="28.125" style="55" bestFit="1" customWidth="1"/>
    <col min="9228" max="9228" width="26.625" style="55" bestFit="1" customWidth="1"/>
    <col min="9229" max="9229" width="32.875" style="55" customWidth="1"/>
    <col min="9230" max="9230" width="32.125" style="55" bestFit="1" customWidth="1"/>
    <col min="9231" max="9231" width="17.625" style="55" bestFit="1" customWidth="1"/>
    <col min="9232" max="9232" width="28.5" style="55" bestFit="1" customWidth="1"/>
    <col min="9233" max="9233" width="29.875" style="55" customWidth="1"/>
    <col min="9234" max="9234" width="23.625" style="55" customWidth="1"/>
    <col min="9235" max="9244" width="8" style="55"/>
    <col min="9245" max="9248" width="8" style="55" hidden="1" customWidth="1"/>
    <col min="9249" max="9472" width="8" style="55"/>
    <col min="9473" max="9473" width="15.625" style="55" customWidth="1"/>
    <col min="9474" max="9474" width="13.125" style="55" customWidth="1"/>
    <col min="9475" max="9475" width="28" style="55" bestFit="1" customWidth="1"/>
    <col min="9476" max="9476" width="25.375" style="55" customWidth="1"/>
    <col min="9477" max="9477" width="32.875" style="55" customWidth="1"/>
    <col min="9478" max="9478" width="8" style="55" hidden="1" customWidth="1"/>
    <col min="9479" max="9479" width="25.625" style="55" customWidth="1"/>
    <col min="9480" max="9480" width="30.625" style="55" bestFit="1" customWidth="1"/>
    <col min="9481" max="9481" width="17.625" style="55" bestFit="1" customWidth="1"/>
    <col min="9482" max="9482" width="12" style="55" bestFit="1" customWidth="1"/>
    <col min="9483" max="9483" width="28.125" style="55" bestFit="1" customWidth="1"/>
    <col min="9484" max="9484" width="26.625" style="55" bestFit="1" customWidth="1"/>
    <col min="9485" max="9485" width="32.875" style="55" customWidth="1"/>
    <col min="9486" max="9486" width="32.125" style="55" bestFit="1" customWidth="1"/>
    <col min="9487" max="9487" width="17.625" style="55" bestFit="1" customWidth="1"/>
    <col min="9488" max="9488" width="28.5" style="55" bestFit="1" customWidth="1"/>
    <col min="9489" max="9489" width="29.875" style="55" customWidth="1"/>
    <col min="9490" max="9490" width="23.625" style="55" customWidth="1"/>
    <col min="9491" max="9500" width="8" style="55"/>
    <col min="9501" max="9504" width="8" style="55" hidden="1" customWidth="1"/>
    <col min="9505" max="9728" width="8" style="55"/>
    <col min="9729" max="9729" width="15.625" style="55" customWidth="1"/>
    <col min="9730" max="9730" width="13.125" style="55" customWidth="1"/>
    <col min="9731" max="9731" width="28" style="55" bestFit="1" customWidth="1"/>
    <col min="9732" max="9732" width="25.375" style="55" customWidth="1"/>
    <col min="9733" max="9733" width="32.875" style="55" customWidth="1"/>
    <col min="9734" max="9734" width="8" style="55" hidden="1" customWidth="1"/>
    <col min="9735" max="9735" width="25.625" style="55" customWidth="1"/>
    <col min="9736" max="9736" width="30.625" style="55" bestFit="1" customWidth="1"/>
    <col min="9737" max="9737" width="17.625" style="55" bestFit="1" customWidth="1"/>
    <col min="9738" max="9738" width="12" style="55" bestFit="1" customWidth="1"/>
    <col min="9739" max="9739" width="28.125" style="55" bestFit="1" customWidth="1"/>
    <col min="9740" max="9740" width="26.625" style="55" bestFit="1" customWidth="1"/>
    <col min="9741" max="9741" width="32.875" style="55" customWidth="1"/>
    <col min="9742" max="9742" width="32.125" style="55" bestFit="1" customWidth="1"/>
    <col min="9743" max="9743" width="17.625" style="55" bestFit="1" customWidth="1"/>
    <col min="9744" max="9744" width="28.5" style="55" bestFit="1" customWidth="1"/>
    <col min="9745" max="9745" width="29.875" style="55" customWidth="1"/>
    <col min="9746" max="9746" width="23.625" style="55" customWidth="1"/>
    <col min="9747" max="9756" width="8" style="55"/>
    <col min="9757" max="9760" width="8" style="55" hidden="1" customWidth="1"/>
    <col min="9761" max="9984" width="8" style="55"/>
    <col min="9985" max="9985" width="15.625" style="55" customWidth="1"/>
    <col min="9986" max="9986" width="13.125" style="55" customWidth="1"/>
    <col min="9987" max="9987" width="28" style="55" bestFit="1" customWidth="1"/>
    <col min="9988" max="9988" width="25.375" style="55" customWidth="1"/>
    <col min="9989" max="9989" width="32.875" style="55" customWidth="1"/>
    <col min="9990" max="9990" width="8" style="55" hidden="1" customWidth="1"/>
    <col min="9991" max="9991" width="25.625" style="55" customWidth="1"/>
    <col min="9992" max="9992" width="30.625" style="55" bestFit="1" customWidth="1"/>
    <col min="9993" max="9993" width="17.625" style="55" bestFit="1" customWidth="1"/>
    <col min="9994" max="9994" width="12" style="55" bestFit="1" customWidth="1"/>
    <col min="9995" max="9995" width="28.125" style="55" bestFit="1" customWidth="1"/>
    <col min="9996" max="9996" width="26.625" style="55" bestFit="1" customWidth="1"/>
    <col min="9997" max="9997" width="32.875" style="55" customWidth="1"/>
    <col min="9998" max="9998" width="32.125" style="55" bestFit="1" customWidth="1"/>
    <col min="9999" max="9999" width="17.625" style="55" bestFit="1" customWidth="1"/>
    <col min="10000" max="10000" width="28.5" style="55" bestFit="1" customWidth="1"/>
    <col min="10001" max="10001" width="29.875" style="55" customWidth="1"/>
    <col min="10002" max="10002" width="23.625" style="55" customWidth="1"/>
    <col min="10003" max="10012" width="8" style="55"/>
    <col min="10013" max="10016" width="8" style="55" hidden="1" customWidth="1"/>
    <col min="10017" max="10240" width="8" style="55"/>
    <col min="10241" max="10241" width="15.625" style="55" customWidth="1"/>
    <col min="10242" max="10242" width="13.125" style="55" customWidth="1"/>
    <col min="10243" max="10243" width="28" style="55" bestFit="1" customWidth="1"/>
    <col min="10244" max="10244" width="25.375" style="55" customWidth="1"/>
    <col min="10245" max="10245" width="32.875" style="55" customWidth="1"/>
    <col min="10246" max="10246" width="8" style="55" hidden="1" customWidth="1"/>
    <col min="10247" max="10247" width="25.625" style="55" customWidth="1"/>
    <col min="10248" max="10248" width="30.625" style="55" bestFit="1" customWidth="1"/>
    <col min="10249" max="10249" width="17.625" style="55" bestFit="1" customWidth="1"/>
    <col min="10250" max="10250" width="12" style="55" bestFit="1" customWidth="1"/>
    <col min="10251" max="10251" width="28.125" style="55" bestFit="1" customWidth="1"/>
    <col min="10252" max="10252" width="26.625" style="55" bestFit="1" customWidth="1"/>
    <col min="10253" max="10253" width="32.875" style="55" customWidth="1"/>
    <col min="10254" max="10254" width="32.125" style="55" bestFit="1" customWidth="1"/>
    <col min="10255" max="10255" width="17.625" style="55" bestFit="1" customWidth="1"/>
    <col min="10256" max="10256" width="28.5" style="55" bestFit="1" customWidth="1"/>
    <col min="10257" max="10257" width="29.875" style="55" customWidth="1"/>
    <col min="10258" max="10258" width="23.625" style="55" customWidth="1"/>
    <col min="10259" max="10268" width="8" style="55"/>
    <col min="10269" max="10272" width="8" style="55" hidden="1" customWidth="1"/>
    <col min="10273" max="10496" width="8" style="55"/>
    <col min="10497" max="10497" width="15.625" style="55" customWidth="1"/>
    <col min="10498" max="10498" width="13.125" style="55" customWidth="1"/>
    <col min="10499" max="10499" width="28" style="55" bestFit="1" customWidth="1"/>
    <col min="10500" max="10500" width="25.375" style="55" customWidth="1"/>
    <col min="10501" max="10501" width="32.875" style="55" customWidth="1"/>
    <col min="10502" max="10502" width="8" style="55" hidden="1" customWidth="1"/>
    <col min="10503" max="10503" width="25.625" style="55" customWidth="1"/>
    <col min="10504" max="10504" width="30.625" style="55" bestFit="1" customWidth="1"/>
    <col min="10505" max="10505" width="17.625" style="55" bestFit="1" customWidth="1"/>
    <col min="10506" max="10506" width="12" style="55" bestFit="1" customWidth="1"/>
    <col min="10507" max="10507" width="28.125" style="55" bestFit="1" customWidth="1"/>
    <col min="10508" max="10508" width="26.625" style="55" bestFit="1" customWidth="1"/>
    <col min="10509" max="10509" width="32.875" style="55" customWidth="1"/>
    <col min="10510" max="10510" width="32.125" style="55" bestFit="1" customWidth="1"/>
    <col min="10511" max="10511" width="17.625" style="55" bestFit="1" customWidth="1"/>
    <col min="10512" max="10512" width="28.5" style="55" bestFit="1" customWidth="1"/>
    <col min="10513" max="10513" width="29.875" style="55" customWidth="1"/>
    <col min="10514" max="10514" width="23.625" style="55" customWidth="1"/>
    <col min="10515" max="10524" width="8" style="55"/>
    <col min="10525" max="10528" width="8" style="55" hidden="1" customWidth="1"/>
    <col min="10529" max="10752" width="8" style="55"/>
    <col min="10753" max="10753" width="15.625" style="55" customWidth="1"/>
    <col min="10754" max="10754" width="13.125" style="55" customWidth="1"/>
    <col min="10755" max="10755" width="28" style="55" bestFit="1" customWidth="1"/>
    <col min="10756" max="10756" width="25.375" style="55" customWidth="1"/>
    <col min="10757" max="10757" width="32.875" style="55" customWidth="1"/>
    <col min="10758" max="10758" width="8" style="55" hidden="1" customWidth="1"/>
    <col min="10759" max="10759" width="25.625" style="55" customWidth="1"/>
    <col min="10760" max="10760" width="30.625" style="55" bestFit="1" customWidth="1"/>
    <col min="10761" max="10761" width="17.625" style="55" bestFit="1" customWidth="1"/>
    <col min="10762" max="10762" width="12" style="55" bestFit="1" customWidth="1"/>
    <col min="10763" max="10763" width="28.125" style="55" bestFit="1" customWidth="1"/>
    <col min="10764" max="10764" width="26.625" style="55" bestFit="1" customWidth="1"/>
    <col min="10765" max="10765" width="32.875" style="55" customWidth="1"/>
    <col min="10766" max="10766" width="32.125" style="55" bestFit="1" customWidth="1"/>
    <col min="10767" max="10767" width="17.625" style="55" bestFit="1" customWidth="1"/>
    <col min="10768" max="10768" width="28.5" style="55" bestFit="1" customWidth="1"/>
    <col min="10769" max="10769" width="29.875" style="55" customWidth="1"/>
    <col min="10770" max="10770" width="23.625" style="55" customWidth="1"/>
    <col min="10771" max="10780" width="8" style="55"/>
    <col min="10781" max="10784" width="8" style="55" hidden="1" customWidth="1"/>
    <col min="10785" max="11008" width="8" style="55"/>
    <col min="11009" max="11009" width="15.625" style="55" customWidth="1"/>
    <col min="11010" max="11010" width="13.125" style="55" customWidth="1"/>
    <col min="11011" max="11011" width="28" style="55" bestFit="1" customWidth="1"/>
    <col min="11012" max="11012" width="25.375" style="55" customWidth="1"/>
    <col min="11013" max="11013" width="32.875" style="55" customWidth="1"/>
    <col min="11014" max="11014" width="8" style="55" hidden="1" customWidth="1"/>
    <col min="11015" max="11015" width="25.625" style="55" customWidth="1"/>
    <col min="11016" max="11016" width="30.625" style="55" bestFit="1" customWidth="1"/>
    <col min="11017" max="11017" width="17.625" style="55" bestFit="1" customWidth="1"/>
    <col min="11018" max="11018" width="12" style="55" bestFit="1" customWidth="1"/>
    <col min="11019" max="11019" width="28.125" style="55" bestFit="1" customWidth="1"/>
    <col min="11020" max="11020" width="26.625" style="55" bestFit="1" customWidth="1"/>
    <col min="11021" max="11021" width="32.875" style="55" customWidth="1"/>
    <col min="11022" max="11022" width="32.125" style="55" bestFit="1" customWidth="1"/>
    <col min="11023" max="11023" width="17.625" style="55" bestFit="1" customWidth="1"/>
    <col min="11024" max="11024" width="28.5" style="55" bestFit="1" customWidth="1"/>
    <col min="11025" max="11025" width="29.875" style="55" customWidth="1"/>
    <col min="11026" max="11026" width="23.625" style="55" customWidth="1"/>
    <col min="11027" max="11036" width="8" style="55"/>
    <col min="11037" max="11040" width="8" style="55" hidden="1" customWidth="1"/>
    <col min="11041" max="11264" width="8" style="55"/>
    <col min="11265" max="11265" width="15.625" style="55" customWidth="1"/>
    <col min="11266" max="11266" width="13.125" style="55" customWidth="1"/>
    <col min="11267" max="11267" width="28" style="55" bestFit="1" customWidth="1"/>
    <col min="11268" max="11268" width="25.375" style="55" customWidth="1"/>
    <col min="11269" max="11269" width="32.875" style="55" customWidth="1"/>
    <col min="11270" max="11270" width="8" style="55" hidden="1" customWidth="1"/>
    <col min="11271" max="11271" width="25.625" style="55" customWidth="1"/>
    <col min="11272" max="11272" width="30.625" style="55" bestFit="1" customWidth="1"/>
    <col min="11273" max="11273" width="17.625" style="55" bestFit="1" customWidth="1"/>
    <col min="11274" max="11274" width="12" style="55" bestFit="1" customWidth="1"/>
    <col min="11275" max="11275" width="28.125" style="55" bestFit="1" customWidth="1"/>
    <col min="11276" max="11276" width="26.625" style="55" bestFit="1" customWidth="1"/>
    <col min="11277" max="11277" width="32.875" style="55" customWidth="1"/>
    <col min="11278" max="11278" width="32.125" style="55" bestFit="1" customWidth="1"/>
    <col min="11279" max="11279" width="17.625" style="55" bestFit="1" customWidth="1"/>
    <col min="11280" max="11280" width="28.5" style="55" bestFit="1" customWidth="1"/>
    <col min="11281" max="11281" width="29.875" style="55" customWidth="1"/>
    <col min="11282" max="11282" width="23.625" style="55" customWidth="1"/>
    <col min="11283" max="11292" width="8" style="55"/>
    <col min="11293" max="11296" width="8" style="55" hidden="1" customWidth="1"/>
    <col min="11297" max="11520" width="8" style="55"/>
    <col min="11521" max="11521" width="15.625" style="55" customWidth="1"/>
    <col min="11522" max="11522" width="13.125" style="55" customWidth="1"/>
    <col min="11523" max="11523" width="28" style="55" bestFit="1" customWidth="1"/>
    <col min="11524" max="11524" width="25.375" style="55" customWidth="1"/>
    <col min="11525" max="11525" width="32.875" style="55" customWidth="1"/>
    <col min="11526" max="11526" width="8" style="55" hidden="1" customWidth="1"/>
    <col min="11527" max="11527" width="25.625" style="55" customWidth="1"/>
    <col min="11528" max="11528" width="30.625" style="55" bestFit="1" customWidth="1"/>
    <col min="11529" max="11529" width="17.625" style="55" bestFit="1" customWidth="1"/>
    <col min="11530" max="11530" width="12" style="55" bestFit="1" customWidth="1"/>
    <col min="11531" max="11531" width="28.125" style="55" bestFit="1" customWidth="1"/>
    <col min="11532" max="11532" width="26.625" style="55" bestFit="1" customWidth="1"/>
    <col min="11533" max="11533" width="32.875" style="55" customWidth="1"/>
    <col min="11534" max="11534" width="32.125" style="55" bestFit="1" customWidth="1"/>
    <col min="11535" max="11535" width="17.625" style="55" bestFit="1" customWidth="1"/>
    <col min="11536" max="11536" width="28.5" style="55" bestFit="1" customWidth="1"/>
    <col min="11537" max="11537" width="29.875" style="55" customWidth="1"/>
    <col min="11538" max="11538" width="23.625" style="55" customWidth="1"/>
    <col min="11539" max="11548" width="8" style="55"/>
    <col min="11549" max="11552" width="8" style="55" hidden="1" customWidth="1"/>
    <col min="11553" max="11776" width="8" style="55"/>
    <col min="11777" max="11777" width="15.625" style="55" customWidth="1"/>
    <col min="11778" max="11778" width="13.125" style="55" customWidth="1"/>
    <col min="11779" max="11779" width="28" style="55" bestFit="1" customWidth="1"/>
    <col min="11780" max="11780" width="25.375" style="55" customWidth="1"/>
    <col min="11781" max="11781" width="32.875" style="55" customWidth="1"/>
    <col min="11782" max="11782" width="8" style="55" hidden="1" customWidth="1"/>
    <col min="11783" max="11783" width="25.625" style="55" customWidth="1"/>
    <col min="11784" max="11784" width="30.625" style="55" bestFit="1" customWidth="1"/>
    <col min="11785" max="11785" width="17.625" style="55" bestFit="1" customWidth="1"/>
    <col min="11786" max="11786" width="12" style="55" bestFit="1" customWidth="1"/>
    <col min="11787" max="11787" width="28.125" style="55" bestFit="1" customWidth="1"/>
    <col min="11788" max="11788" width="26.625" style="55" bestFit="1" customWidth="1"/>
    <col min="11789" max="11789" width="32.875" style="55" customWidth="1"/>
    <col min="11790" max="11790" width="32.125" style="55" bestFit="1" customWidth="1"/>
    <col min="11791" max="11791" width="17.625" style="55" bestFit="1" customWidth="1"/>
    <col min="11792" max="11792" width="28.5" style="55" bestFit="1" customWidth="1"/>
    <col min="11793" max="11793" width="29.875" style="55" customWidth="1"/>
    <col min="11794" max="11794" width="23.625" style="55" customWidth="1"/>
    <col min="11795" max="11804" width="8" style="55"/>
    <col min="11805" max="11808" width="8" style="55" hidden="1" customWidth="1"/>
    <col min="11809" max="12032" width="8" style="55"/>
    <col min="12033" max="12033" width="15.625" style="55" customWidth="1"/>
    <col min="12034" max="12034" width="13.125" style="55" customWidth="1"/>
    <col min="12035" max="12035" width="28" style="55" bestFit="1" customWidth="1"/>
    <col min="12036" max="12036" width="25.375" style="55" customWidth="1"/>
    <col min="12037" max="12037" width="32.875" style="55" customWidth="1"/>
    <col min="12038" max="12038" width="8" style="55" hidden="1" customWidth="1"/>
    <col min="12039" max="12039" width="25.625" style="55" customWidth="1"/>
    <col min="12040" max="12040" width="30.625" style="55" bestFit="1" customWidth="1"/>
    <col min="12041" max="12041" width="17.625" style="55" bestFit="1" customWidth="1"/>
    <col min="12042" max="12042" width="12" style="55" bestFit="1" customWidth="1"/>
    <col min="12043" max="12043" width="28.125" style="55" bestFit="1" customWidth="1"/>
    <col min="12044" max="12044" width="26.625" style="55" bestFit="1" customWidth="1"/>
    <col min="12045" max="12045" width="32.875" style="55" customWidth="1"/>
    <col min="12046" max="12046" width="32.125" style="55" bestFit="1" customWidth="1"/>
    <col min="12047" max="12047" width="17.625" style="55" bestFit="1" customWidth="1"/>
    <col min="12048" max="12048" width="28.5" style="55" bestFit="1" customWidth="1"/>
    <col min="12049" max="12049" width="29.875" style="55" customWidth="1"/>
    <col min="12050" max="12050" width="23.625" style="55" customWidth="1"/>
    <col min="12051" max="12060" width="8" style="55"/>
    <col min="12061" max="12064" width="8" style="55" hidden="1" customWidth="1"/>
    <col min="12065" max="12288" width="8" style="55"/>
    <col min="12289" max="12289" width="15.625" style="55" customWidth="1"/>
    <col min="12290" max="12290" width="13.125" style="55" customWidth="1"/>
    <col min="12291" max="12291" width="28" style="55" bestFit="1" customWidth="1"/>
    <col min="12292" max="12292" width="25.375" style="55" customWidth="1"/>
    <col min="12293" max="12293" width="32.875" style="55" customWidth="1"/>
    <col min="12294" max="12294" width="8" style="55" hidden="1" customWidth="1"/>
    <col min="12295" max="12295" width="25.625" style="55" customWidth="1"/>
    <col min="12296" max="12296" width="30.625" style="55" bestFit="1" customWidth="1"/>
    <col min="12297" max="12297" width="17.625" style="55" bestFit="1" customWidth="1"/>
    <col min="12298" max="12298" width="12" style="55" bestFit="1" customWidth="1"/>
    <col min="12299" max="12299" width="28.125" style="55" bestFit="1" customWidth="1"/>
    <col min="12300" max="12300" width="26.625" style="55" bestFit="1" customWidth="1"/>
    <col min="12301" max="12301" width="32.875" style="55" customWidth="1"/>
    <col min="12302" max="12302" width="32.125" style="55" bestFit="1" customWidth="1"/>
    <col min="12303" max="12303" width="17.625" style="55" bestFit="1" customWidth="1"/>
    <col min="12304" max="12304" width="28.5" style="55" bestFit="1" customWidth="1"/>
    <col min="12305" max="12305" width="29.875" style="55" customWidth="1"/>
    <col min="12306" max="12306" width="23.625" style="55" customWidth="1"/>
    <col min="12307" max="12316" width="8" style="55"/>
    <col min="12317" max="12320" width="8" style="55" hidden="1" customWidth="1"/>
    <col min="12321" max="12544" width="8" style="55"/>
    <col min="12545" max="12545" width="15.625" style="55" customWidth="1"/>
    <col min="12546" max="12546" width="13.125" style="55" customWidth="1"/>
    <col min="12547" max="12547" width="28" style="55" bestFit="1" customWidth="1"/>
    <col min="12548" max="12548" width="25.375" style="55" customWidth="1"/>
    <col min="12549" max="12549" width="32.875" style="55" customWidth="1"/>
    <col min="12550" max="12550" width="8" style="55" hidden="1" customWidth="1"/>
    <col min="12551" max="12551" width="25.625" style="55" customWidth="1"/>
    <col min="12552" max="12552" width="30.625" style="55" bestFit="1" customWidth="1"/>
    <col min="12553" max="12553" width="17.625" style="55" bestFit="1" customWidth="1"/>
    <col min="12554" max="12554" width="12" style="55" bestFit="1" customWidth="1"/>
    <col min="12555" max="12555" width="28.125" style="55" bestFit="1" customWidth="1"/>
    <col min="12556" max="12556" width="26.625" style="55" bestFit="1" customWidth="1"/>
    <col min="12557" max="12557" width="32.875" style="55" customWidth="1"/>
    <col min="12558" max="12558" width="32.125" style="55" bestFit="1" customWidth="1"/>
    <col min="12559" max="12559" width="17.625" style="55" bestFit="1" customWidth="1"/>
    <col min="12560" max="12560" width="28.5" style="55" bestFit="1" customWidth="1"/>
    <col min="12561" max="12561" width="29.875" style="55" customWidth="1"/>
    <col min="12562" max="12562" width="23.625" style="55" customWidth="1"/>
    <col min="12563" max="12572" width="8" style="55"/>
    <col min="12573" max="12576" width="8" style="55" hidden="1" customWidth="1"/>
    <col min="12577" max="12800" width="8" style="55"/>
    <col min="12801" max="12801" width="15.625" style="55" customWidth="1"/>
    <col min="12802" max="12802" width="13.125" style="55" customWidth="1"/>
    <col min="12803" max="12803" width="28" style="55" bestFit="1" customWidth="1"/>
    <col min="12804" max="12804" width="25.375" style="55" customWidth="1"/>
    <col min="12805" max="12805" width="32.875" style="55" customWidth="1"/>
    <col min="12806" max="12806" width="8" style="55" hidden="1" customWidth="1"/>
    <col min="12807" max="12807" width="25.625" style="55" customWidth="1"/>
    <col min="12808" max="12808" width="30.625" style="55" bestFit="1" customWidth="1"/>
    <col min="12809" max="12809" width="17.625" style="55" bestFit="1" customWidth="1"/>
    <col min="12810" max="12810" width="12" style="55" bestFit="1" customWidth="1"/>
    <col min="12811" max="12811" width="28.125" style="55" bestFit="1" customWidth="1"/>
    <col min="12812" max="12812" width="26.625" style="55" bestFit="1" customWidth="1"/>
    <col min="12813" max="12813" width="32.875" style="55" customWidth="1"/>
    <col min="12814" max="12814" width="32.125" style="55" bestFit="1" customWidth="1"/>
    <col min="12815" max="12815" width="17.625" style="55" bestFit="1" customWidth="1"/>
    <col min="12816" max="12816" width="28.5" style="55" bestFit="1" customWidth="1"/>
    <col min="12817" max="12817" width="29.875" style="55" customWidth="1"/>
    <col min="12818" max="12818" width="23.625" style="55" customWidth="1"/>
    <col min="12819" max="12828" width="8" style="55"/>
    <col min="12829" max="12832" width="8" style="55" hidden="1" customWidth="1"/>
    <col min="12833" max="13056" width="8" style="55"/>
    <col min="13057" max="13057" width="15.625" style="55" customWidth="1"/>
    <col min="13058" max="13058" width="13.125" style="55" customWidth="1"/>
    <col min="13059" max="13059" width="28" style="55" bestFit="1" customWidth="1"/>
    <col min="13060" max="13060" width="25.375" style="55" customWidth="1"/>
    <col min="13061" max="13061" width="32.875" style="55" customWidth="1"/>
    <col min="13062" max="13062" width="8" style="55" hidden="1" customWidth="1"/>
    <col min="13063" max="13063" width="25.625" style="55" customWidth="1"/>
    <col min="13064" max="13064" width="30.625" style="55" bestFit="1" customWidth="1"/>
    <col min="13065" max="13065" width="17.625" style="55" bestFit="1" customWidth="1"/>
    <col min="13066" max="13066" width="12" style="55" bestFit="1" customWidth="1"/>
    <col min="13067" max="13067" width="28.125" style="55" bestFit="1" customWidth="1"/>
    <col min="13068" max="13068" width="26.625" style="55" bestFit="1" customWidth="1"/>
    <col min="13069" max="13069" width="32.875" style="55" customWidth="1"/>
    <col min="13070" max="13070" width="32.125" style="55" bestFit="1" customWidth="1"/>
    <col min="13071" max="13071" width="17.625" style="55" bestFit="1" customWidth="1"/>
    <col min="13072" max="13072" width="28.5" style="55" bestFit="1" customWidth="1"/>
    <col min="13073" max="13073" width="29.875" style="55" customWidth="1"/>
    <col min="13074" max="13074" width="23.625" style="55" customWidth="1"/>
    <col min="13075" max="13084" width="8" style="55"/>
    <col min="13085" max="13088" width="8" style="55" hidden="1" customWidth="1"/>
    <col min="13089" max="13312" width="8" style="55"/>
    <col min="13313" max="13313" width="15.625" style="55" customWidth="1"/>
    <col min="13314" max="13314" width="13.125" style="55" customWidth="1"/>
    <col min="13315" max="13315" width="28" style="55" bestFit="1" customWidth="1"/>
    <col min="13316" max="13316" width="25.375" style="55" customWidth="1"/>
    <col min="13317" max="13317" width="32.875" style="55" customWidth="1"/>
    <col min="13318" max="13318" width="8" style="55" hidden="1" customWidth="1"/>
    <col min="13319" max="13319" width="25.625" style="55" customWidth="1"/>
    <col min="13320" max="13320" width="30.625" style="55" bestFit="1" customWidth="1"/>
    <col min="13321" max="13321" width="17.625" style="55" bestFit="1" customWidth="1"/>
    <col min="13322" max="13322" width="12" style="55" bestFit="1" customWidth="1"/>
    <col min="13323" max="13323" width="28.125" style="55" bestFit="1" customWidth="1"/>
    <col min="13324" max="13324" width="26.625" style="55" bestFit="1" customWidth="1"/>
    <col min="13325" max="13325" width="32.875" style="55" customWidth="1"/>
    <col min="13326" max="13326" width="32.125" style="55" bestFit="1" customWidth="1"/>
    <col min="13327" max="13327" width="17.625" style="55" bestFit="1" customWidth="1"/>
    <col min="13328" max="13328" width="28.5" style="55" bestFit="1" customWidth="1"/>
    <col min="13329" max="13329" width="29.875" style="55" customWidth="1"/>
    <col min="13330" max="13330" width="23.625" style="55" customWidth="1"/>
    <col min="13331" max="13340" width="8" style="55"/>
    <col min="13341" max="13344" width="8" style="55" hidden="1" customWidth="1"/>
    <col min="13345" max="13568" width="8" style="55"/>
    <col min="13569" max="13569" width="15.625" style="55" customWidth="1"/>
    <col min="13570" max="13570" width="13.125" style="55" customWidth="1"/>
    <col min="13571" max="13571" width="28" style="55" bestFit="1" customWidth="1"/>
    <col min="13572" max="13572" width="25.375" style="55" customWidth="1"/>
    <col min="13573" max="13573" width="32.875" style="55" customWidth="1"/>
    <col min="13574" max="13574" width="8" style="55" hidden="1" customWidth="1"/>
    <col min="13575" max="13575" width="25.625" style="55" customWidth="1"/>
    <col min="13576" max="13576" width="30.625" style="55" bestFit="1" customWidth="1"/>
    <col min="13577" max="13577" width="17.625" style="55" bestFit="1" customWidth="1"/>
    <col min="13578" max="13578" width="12" style="55" bestFit="1" customWidth="1"/>
    <col min="13579" max="13579" width="28.125" style="55" bestFit="1" customWidth="1"/>
    <col min="13580" max="13580" width="26.625" style="55" bestFit="1" customWidth="1"/>
    <col min="13581" max="13581" width="32.875" style="55" customWidth="1"/>
    <col min="13582" max="13582" width="32.125" style="55" bestFit="1" customWidth="1"/>
    <col min="13583" max="13583" width="17.625" style="55" bestFit="1" customWidth="1"/>
    <col min="13584" max="13584" width="28.5" style="55" bestFit="1" customWidth="1"/>
    <col min="13585" max="13585" width="29.875" style="55" customWidth="1"/>
    <col min="13586" max="13586" width="23.625" style="55" customWidth="1"/>
    <col min="13587" max="13596" width="8" style="55"/>
    <col min="13597" max="13600" width="8" style="55" hidden="1" customWidth="1"/>
    <col min="13601" max="13824" width="8" style="55"/>
    <col min="13825" max="13825" width="15.625" style="55" customWidth="1"/>
    <col min="13826" max="13826" width="13.125" style="55" customWidth="1"/>
    <col min="13827" max="13827" width="28" style="55" bestFit="1" customWidth="1"/>
    <col min="13828" max="13828" width="25.375" style="55" customWidth="1"/>
    <col min="13829" max="13829" width="32.875" style="55" customWidth="1"/>
    <col min="13830" max="13830" width="8" style="55" hidden="1" customWidth="1"/>
    <col min="13831" max="13831" width="25.625" style="55" customWidth="1"/>
    <col min="13832" max="13832" width="30.625" style="55" bestFit="1" customWidth="1"/>
    <col min="13833" max="13833" width="17.625" style="55" bestFit="1" customWidth="1"/>
    <col min="13834" max="13834" width="12" style="55" bestFit="1" customWidth="1"/>
    <col min="13835" max="13835" width="28.125" style="55" bestFit="1" customWidth="1"/>
    <col min="13836" max="13836" width="26.625" style="55" bestFit="1" customWidth="1"/>
    <col min="13837" max="13837" width="32.875" style="55" customWidth="1"/>
    <col min="13838" max="13838" width="32.125" style="55" bestFit="1" customWidth="1"/>
    <col min="13839" max="13839" width="17.625" style="55" bestFit="1" customWidth="1"/>
    <col min="13840" max="13840" width="28.5" style="55" bestFit="1" customWidth="1"/>
    <col min="13841" max="13841" width="29.875" style="55" customWidth="1"/>
    <col min="13842" max="13842" width="23.625" style="55" customWidth="1"/>
    <col min="13843" max="13852" width="8" style="55"/>
    <col min="13853" max="13856" width="8" style="55" hidden="1" customWidth="1"/>
    <col min="13857" max="14080" width="8" style="55"/>
    <col min="14081" max="14081" width="15.625" style="55" customWidth="1"/>
    <col min="14082" max="14082" width="13.125" style="55" customWidth="1"/>
    <col min="14083" max="14083" width="28" style="55" bestFit="1" customWidth="1"/>
    <col min="14084" max="14084" width="25.375" style="55" customWidth="1"/>
    <col min="14085" max="14085" width="32.875" style="55" customWidth="1"/>
    <col min="14086" max="14086" width="8" style="55" hidden="1" customWidth="1"/>
    <col min="14087" max="14087" width="25.625" style="55" customWidth="1"/>
    <col min="14088" max="14088" width="30.625" style="55" bestFit="1" customWidth="1"/>
    <col min="14089" max="14089" width="17.625" style="55" bestFit="1" customWidth="1"/>
    <col min="14090" max="14090" width="12" style="55" bestFit="1" customWidth="1"/>
    <col min="14091" max="14091" width="28.125" style="55" bestFit="1" customWidth="1"/>
    <col min="14092" max="14092" width="26.625" style="55" bestFit="1" customWidth="1"/>
    <col min="14093" max="14093" width="32.875" style="55" customWidth="1"/>
    <col min="14094" max="14094" width="32.125" style="55" bestFit="1" customWidth="1"/>
    <col min="14095" max="14095" width="17.625" style="55" bestFit="1" customWidth="1"/>
    <col min="14096" max="14096" width="28.5" style="55" bestFit="1" customWidth="1"/>
    <col min="14097" max="14097" width="29.875" style="55" customWidth="1"/>
    <col min="14098" max="14098" width="23.625" style="55" customWidth="1"/>
    <col min="14099" max="14108" width="8" style="55"/>
    <col min="14109" max="14112" width="8" style="55" hidden="1" customWidth="1"/>
    <col min="14113" max="14336" width="8" style="55"/>
    <col min="14337" max="14337" width="15.625" style="55" customWidth="1"/>
    <col min="14338" max="14338" width="13.125" style="55" customWidth="1"/>
    <col min="14339" max="14339" width="28" style="55" bestFit="1" customWidth="1"/>
    <col min="14340" max="14340" width="25.375" style="55" customWidth="1"/>
    <col min="14341" max="14341" width="32.875" style="55" customWidth="1"/>
    <col min="14342" max="14342" width="8" style="55" hidden="1" customWidth="1"/>
    <col min="14343" max="14343" width="25.625" style="55" customWidth="1"/>
    <col min="14344" max="14344" width="30.625" style="55" bestFit="1" customWidth="1"/>
    <col min="14345" max="14345" width="17.625" style="55" bestFit="1" customWidth="1"/>
    <col min="14346" max="14346" width="12" style="55" bestFit="1" customWidth="1"/>
    <col min="14347" max="14347" width="28.125" style="55" bestFit="1" customWidth="1"/>
    <col min="14348" max="14348" width="26.625" style="55" bestFit="1" customWidth="1"/>
    <col min="14349" max="14349" width="32.875" style="55" customWidth="1"/>
    <col min="14350" max="14350" width="32.125" style="55" bestFit="1" customWidth="1"/>
    <col min="14351" max="14351" width="17.625" style="55" bestFit="1" customWidth="1"/>
    <col min="14352" max="14352" width="28.5" style="55" bestFit="1" customWidth="1"/>
    <col min="14353" max="14353" width="29.875" style="55" customWidth="1"/>
    <col min="14354" max="14354" width="23.625" style="55" customWidth="1"/>
    <col min="14355" max="14364" width="8" style="55"/>
    <col min="14365" max="14368" width="8" style="55" hidden="1" customWidth="1"/>
    <col min="14369" max="14592" width="8" style="55"/>
    <col min="14593" max="14593" width="15.625" style="55" customWidth="1"/>
    <col min="14594" max="14594" width="13.125" style="55" customWidth="1"/>
    <col min="14595" max="14595" width="28" style="55" bestFit="1" customWidth="1"/>
    <col min="14596" max="14596" width="25.375" style="55" customWidth="1"/>
    <col min="14597" max="14597" width="32.875" style="55" customWidth="1"/>
    <col min="14598" max="14598" width="8" style="55" hidden="1" customWidth="1"/>
    <col min="14599" max="14599" width="25.625" style="55" customWidth="1"/>
    <col min="14600" max="14600" width="30.625" style="55" bestFit="1" customWidth="1"/>
    <col min="14601" max="14601" width="17.625" style="55" bestFit="1" customWidth="1"/>
    <col min="14602" max="14602" width="12" style="55" bestFit="1" customWidth="1"/>
    <col min="14603" max="14603" width="28.125" style="55" bestFit="1" customWidth="1"/>
    <col min="14604" max="14604" width="26.625" style="55" bestFit="1" customWidth="1"/>
    <col min="14605" max="14605" width="32.875" style="55" customWidth="1"/>
    <col min="14606" max="14606" width="32.125" style="55" bestFit="1" customWidth="1"/>
    <col min="14607" max="14607" width="17.625" style="55" bestFit="1" customWidth="1"/>
    <col min="14608" max="14608" width="28.5" style="55" bestFit="1" customWidth="1"/>
    <col min="14609" max="14609" width="29.875" style="55" customWidth="1"/>
    <col min="14610" max="14610" width="23.625" style="55" customWidth="1"/>
    <col min="14611" max="14620" width="8" style="55"/>
    <col min="14621" max="14624" width="8" style="55" hidden="1" customWidth="1"/>
    <col min="14625" max="14848" width="8" style="55"/>
    <col min="14849" max="14849" width="15.625" style="55" customWidth="1"/>
    <col min="14850" max="14850" width="13.125" style="55" customWidth="1"/>
    <col min="14851" max="14851" width="28" style="55" bestFit="1" customWidth="1"/>
    <col min="14852" max="14852" width="25.375" style="55" customWidth="1"/>
    <col min="14853" max="14853" width="32.875" style="55" customWidth="1"/>
    <col min="14854" max="14854" width="8" style="55" hidden="1" customWidth="1"/>
    <col min="14855" max="14855" width="25.625" style="55" customWidth="1"/>
    <col min="14856" max="14856" width="30.625" style="55" bestFit="1" customWidth="1"/>
    <col min="14857" max="14857" width="17.625" style="55" bestFit="1" customWidth="1"/>
    <col min="14858" max="14858" width="12" style="55" bestFit="1" customWidth="1"/>
    <col min="14859" max="14859" width="28.125" style="55" bestFit="1" customWidth="1"/>
    <col min="14860" max="14860" width="26.625" style="55" bestFit="1" customWidth="1"/>
    <col min="14861" max="14861" width="32.875" style="55" customWidth="1"/>
    <col min="14862" max="14862" width="32.125" style="55" bestFit="1" customWidth="1"/>
    <col min="14863" max="14863" width="17.625" style="55" bestFit="1" customWidth="1"/>
    <col min="14864" max="14864" width="28.5" style="55" bestFit="1" customWidth="1"/>
    <col min="14865" max="14865" width="29.875" style="55" customWidth="1"/>
    <col min="14866" max="14866" width="23.625" style="55" customWidth="1"/>
    <col min="14867" max="14876" width="8" style="55"/>
    <col min="14877" max="14880" width="8" style="55" hidden="1" customWidth="1"/>
    <col min="14881" max="15104" width="8" style="55"/>
    <col min="15105" max="15105" width="15.625" style="55" customWidth="1"/>
    <col min="15106" max="15106" width="13.125" style="55" customWidth="1"/>
    <col min="15107" max="15107" width="28" style="55" bestFit="1" customWidth="1"/>
    <col min="15108" max="15108" width="25.375" style="55" customWidth="1"/>
    <col min="15109" max="15109" width="32.875" style="55" customWidth="1"/>
    <col min="15110" max="15110" width="8" style="55" hidden="1" customWidth="1"/>
    <col min="15111" max="15111" width="25.625" style="55" customWidth="1"/>
    <col min="15112" max="15112" width="30.625" style="55" bestFit="1" customWidth="1"/>
    <col min="15113" max="15113" width="17.625" style="55" bestFit="1" customWidth="1"/>
    <col min="15114" max="15114" width="12" style="55" bestFit="1" customWidth="1"/>
    <col min="15115" max="15115" width="28.125" style="55" bestFit="1" customWidth="1"/>
    <col min="15116" max="15116" width="26.625" style="55" bestFit="1" customWidth="1"/>
    <col min="15117" max="15117" width="32.875" style="55" customWidth="1"/>
    <col min="15118" max="15118" width="32.125" style="55" bestFit="1" customWidth="1"/>
    <col min="15119" max="15119" width="17.625" style="55" bestFit="1" customWidth="1"/>
    <col min="15120" max="15120" width="28.5" style="55" bestFit="1" customWidth="1"/>
    <col min="15121" max="15121" width="29.875" style="55" customWidth="1"/>
    <col min="15122" max="15122" width="23.625" style="55" customWidth="1"/>
    <col min="15123" max="15132" width="8" style="55"/>
    <col min="15133" max="15136" width="8" style="55" hidden="1" customWidth="1"/>
    <col min="15137" max="15360" width="8" style="55"/>
    <col min="15361" max="15361" width="15.625" style="55" customWidth="1"/>
    <col min="15362" max="15362" width="13.125" style="55" customWidth="1"/>
    <col min="15363" max="15363" width="28" style="55" bestFit="1" customWidth="1"/>
    <col min="15364" max="15364" width="25.375" style="55" customWidth="1"/>
    <col min="15365" max="15365" width="32.875" style="55" customWidth="1"/>
    <col min="15366" max="15366" width="8" style="55" hidden="1" customWidth="1"/>
    <col min="15367" max="15367" width="25.625" style="55" customWidth="1"/>
    <col min="15368" max="15368" width="30.625" style="55" bestFit="1" customWidth="1"/>
    <col min="15369" max="15369" width="17.625" style="55" bestFit="1" customWidth="1"/>
    <col min="15370" max="15370" width="12" style="55" bestFit="1" customWidth="1"/>
    <col min="15371" max="15371" width="28.125" style="55" bestFit="1" customWidth="1"/>
    <col min="15372" max="15372" width="26.625" style="55" bestFit="1" customWidth="1"/>
    <col min="15373" max="15373" width="32.875" style="55" customWidth="1"/>
    <col min="15374" max="15374" width="32.125" style="55" bestFit="1" customWidth="1"/>
    <col min="15375" max="15375" width="17.625" style="55" bestFit="1" customWidth="1"/>
    <col min="15376" max="15376" width="28.5" style="55" bestFit="1" customWidth="1"/>
    <col min="15377" max="15377" width="29.875" style="55" customWidth="1"/>
    <col min="15378" max="15378" width="23.625" style="55" customWidth="1"/>
    <col min="15379" max="15388" width="8" style="55"/>
    <col min="15389" max="15392" width="8" style="55" hidden="1" customWidth="1"/>
    <col min="15393" max="15616" width="8" style="55"/>
    <col min="15617" max="15617" width="15.625" style="55" customWidth="1"/>
    <col min="15618" max="15618" width="13.125" style="55" customWidth="1"/>
    <col min="15619" max="15619" width="28" style="55" bestFit="1" customWidth="1"/>
    <col min="15620" max="15620" width="25.375" style="55" customWidth="1"/>
    <col min="15621" max="15621" width="32.875" style="55" customWidth="1"/>
    <col min="15622" max="15622" width="8" style="55" hidden="1" customWidth="1"/>
    <col min="15623" max="15623" width="25.625" style="55" customWidth="1"/>
    <col min="15624" max="15624" width="30.625" style="55" bestFit="1" customWidth="1"/>
    <col min="15625" max="15625" width="17.625" style="55" bestFit="1" customWidth="1"/>
    <col min="15626" max="15626" width="12" style="55" bestFit="1" customWidth="1"/>
    <col min="15627" max="15627" width="28.125" style="55" bestFit="1" customWidth="1"/>
    <col min="15628" max="15628" width="26.625" style="55" bestFit="1" customWidth="1"/>
    <col min="15629" max="15629" width="32.875" style="55" customWidth="1"/>
    <col min="15630" max="15630" width="32.125" style="55" bestFit="1" customWidth="1"/>
    <col min="15631" max="15631" width="17.625" style="55" bestFit="1" customWidth="1"/>
    <col min="15632" max="15632" width="28.5" style="55" bestFit="1" customWidth="1"/>
    <col min="15633" max="15633" width="29.875" style="55" customWidth="1"/>
    <col min="15634" max="15634" width="23.625" style="55" customWidth="1"/>
    <col min="15635" max="15644" width="8" style="55"/>
    <col min="15645" max="15648" width="8" style="55" hidden="1" customWidth="1"/>
    <col min="15649" max="15872" width="8" style="55"/>
    <col min="15873" max="15873" width="15.625" style="55" customWidth="1"/>
    <col min="15874" max="15874" width="13.125" style="55" customWidth="1"/>
    <col min="15875" max="15875" width="28" style="55" bestFit="1" customWidth="1"/>
    <col min="15876" max="15876" width="25.375" style="55" customWidth="1"/>
    <col min="15877" max="15877" width="32.875" style="55" customWidth="1"/>
    <col min="15878" max="15878" width="8" style="55" hidden="1" customWidth="1"/>
    <col min="15879" max="15879" width="25.625" style="55" customWidth="1"/>
    <col min="15880" max="15880" width="30.625" style="55" bestFit="1" customWidth="1"/>
    <col min="15881" max="15881" width="17.625" style="55" bestFit="1" customWidth="1"/>
    <col min="15882" max="15882" width="12" style="55" bestFit="1" customWidth="1"/>
    <col min="15883" max="15883" width="28.125" style="55" bestFit="1" customWidth="1"/>
    <col min="15884" max="15884" width="26.625" style="55" bestFit="1" customWidth="1"/>
    <col min="15885" max="15885" width="32.875" style="55" customWidth="1"/>
    <col min="15886" max="15886" width="32.125" style="55" bestFit="1" customWidth="1"/>
    <col min="15887" max="15887" width="17.625" style="55" bestFit="1" customWidth="1"/>
    <col min="15888" max="15888" width="28.5" style="55" bestFit="1" customWidth="1"/>
    <col min="15889" max="15889" width="29.875" style="55" customWidth="1"/>
    <col min="15890" max="15890" width="23.625" style="55" customWidth="1"/>
    <col min="15891" max="15900" width="8" style="55"/>
    <col min="15901" max="15904" width="8" style="55" hidden="1" customWidth="1"/>
    <col min="15905" max="16128" width="8" style="55"/>
    <col min="16129" max="16129" width="15.625" style="55" customWidth="1"/>
    <col min="16130" max="16130" width="13.125" style="55" customWidth="1"/>
    <col min="16131" max="16131" width="28" style="55" bestFit="1" customWidth="1"/>
    <col min="16132" max="16132" width="25.375" style="55" customWidth="1"/>
    <col min="16133" max="16133" width="32.875" style="55" customWidth="1"/>
    <col min="16134" max="16134" width="8" style="55" hidden="1" customWidth="1"/>
    <col min="16135" max="16135" width="25.625" style="55" customWidth="1"/>
    <col min="16136" max="16136" width="30.625" style="55" bestFit="1" customWidth="1"/>
    <col min="16137" max="16137" width="17.625" style="55" bestFit="1" customWidth="1"/>
    <col min="16138" max="16138" width="12" style="55" bestFit="1" customWidth="1"/>
    <col min="16139" max="16139" width="28.125" style="55" bestFit="1" customWidth="1"/>
    <col min="16140" max="16140" width="26.625" style="55" bestFit="1" customWidth="1"/>
    <col min="16141" max="16141" width="32.875" style="55" customWidth="1"/>
    <col min="16142" max="16142" width="32.125" style="55" bestFit="1" customWidth="1"/>
    <col min="16143" max="16143" width="17.625" style="55" bestFit="1" customWidth="1"/>
    <col min="16144" max="16144" width="28.5" style="55" bestFit="1" customWidth="1"/>
    <col min="16145" max="16145" width="29.875" style="55" customWidth="1"/>
    <col min="16146" max="16146" width="23.625" style="55" customWidth="1"/>
    <col min="16147" max="16156" width="8" style="55"/>
    <col min="16157" max="16160" width="8" style="55" hidden="1" customWidth="1"/>
    <col min="16161" max="16384" width="8" style="55"/>
  </cols>
  <sheetData>
    <row r="1" spans="1:31" ht="30" customHeight="1">
      <c r="A1" s="57" t="s">
        <v>74</v>
      </c>
      <c r="D1" s="77"/>
      <c r="H1" s="69"/>
      <c r="I1" s="69"/>
      <c r="J1" s="69"/>
      <c r="K1" s="69"/>
      <c r="L1" s="69"/>
      <c r="M1" s="69"/>
      <c r="N1" s="69"/>
      <c r="O1" s="69"/>
    </row>
    <row r="2" spans="1:31" ht="44.25" customHeight="1">
      <c r="A2" s="58" t="s">
        <v>92</v>
      </c>
      <c r="B2" s="58"/>
      <c r="C2" s="58"/>
      <c r="D2" s="58"/>
      <c r="E2" s="58"/>
      <c r="F2" s="58"/>
      <c r="G2" s="58"/>
      <c r="H2" s="58"/>
      <c r="I2" s="58"/>
      <c r="J2" s="58"/>
      <c r="K2" s="58"/>
      <c r="L2" s="58"/>
      <c r="M2" s="58"/>
      <c r="N2" s="58"/>
      <c r="O2" s="58"/>
      <c r="P2" s="58"/>
      <c r="Q2" s="58"/>
      <c r="R2" s="58"/>
    </row>
    <row r="3" spans="1:31" ht="43.5" customHeight="1">
      <c r="G3" s="85"/>
      <c r="H3" s="85"/>
      <c r="I3" s="88"/>
      <c r="J3" s="88"/>
      <c r="K3" s="88"/>
      <c r="L3" s="95"/>
      <c r="M3" s="98"/>
      <c r="N3" s="98"/>
      <c r="O3" s="98"/>
      <c r="R3" s="112" t="s">
        <v>78</v>
      </c>
    </row>
    <row r="4" spans="1:31" ht="108" customHeight="1">
      <c r="A4" s="59" t="s">
        <v>80</v>
      </c>
      <c r="B4" s="65" t="s">
        <v>81</v>
      </c>
      <c r="C4" s="72" t="s">
        <v>82</v>
      </c>
      <c r="D4" s="78" t="s">
        <v>85</v>
      </c>
      <c r="E4" s="80" t="s">
        <v>11</v>
      </c>
      <c r="F4" s="78" t="s">
        <v>88</v>
      </c>
      <c r="G4" s="78" t="s">
        <v>47</v>
      </c>
      <c r="H4" s="72" t="s">
        <v>69</v>
      </c>
      <c r="I4" s="89" t="s">
        <v>90</v>
      </c>
      <c r="J4" s="72" t="s">
        <v>51</v>
      </c>
      <c r="K4" s="72" t="s">
        <v>20</v>
      </c>
      <c r="L4" s="72" t="s">
        <v>66</v>
      </c>
      <c r="M4" s="99" t="s">
        <v>30</v>
      </c>
      <c r="N4" s="99" t="s">
        <v>58</v>
      </c>
      <c r="O4" s="99" t="s">
        <v>93</v>
      </c>
      <c r="P4" s="72" t="s">
        <v>94</v>
      </c>
      <c r="Q4" s="105" t="s">
        <v>7</v>
      </c>
      <c r="R4" s="113" t="s">
        <v>77</v>
      </c>
      <c r="AD4" s="118" t="s">
        <v>70</v>
      </c>
      <c r="AE4" s="118" t="s">
        <v>3</v>
      </c>
    </row>
    <row r="5" spans="1:31" ht="45" customHeight="1">
      <c r="A5" s="60"/>
      <c r="B5" s="66"/>
      <c r="C5" s="73"/>
      <c r="D5" s="79"/>
      <c r="E5" s="81"/>
      <c r="F5" s="83" t="str">
        <f t="shared" ref="F5:F29" si="0">D5&amp;E5</f>
        <v/>
      </c>
      <c r="G5" s="79"/>
      <c r="H5" s="79"/>
      <c r="I5" s="90"/>
      <c r="J5" s="93"/>
      <c r="K5" s="93"/>
      <c r="L5" s="96" t="str">
        <f t="shared" ref="L5:L29" si="1">IFERROR((I5+K5/J5),"")</f>
        <v/>
      </c>
      <c r="M5" s="96" t="str">
        <f t="array" ref="M5">IFERROR(_xlfn.IFS(H5="移乗介護",1000000,H5="入浴支援",1000000,H5="移動支援",300000,H5="排泄支援",300000,H5="見守り・コミュニケーション",300000,H5="機能訓練支援",300000,H5="栄養管理支援",300000),"")</f>
        <v/>
      </c>
      <c r="N5" s="96">
        <f t="shared" ref="N5:N29" si="2">MIN(L5:M5)</f>
        <v>0</v>
      </c>
      <c r="O5" s="100">
        <f t="shared" ref="O5:O29" si="3">J5*N5</f>
        <v>0</v>
      </c>
      <c r="P5" s="103">
        <f>SUMIF($F5:$F29,F5,$O5:$O29)</f>
        <v>0</v>
      </c>
      <c r="Q5" s="106" t="str">
        <f>IF(P5&gt;0,IFERROR(VLOOKUP($C5,$AD$5:$AE$11,2,FALSE),""),"")</f>
        <v/>
      </c>
      <c r="R5" s="114">
        <f t="shared" ref="R5:R29" si="4">MIN(P5:Q5)</f>
        <v>0</v>
      </c>
      <c r="AD5" s="118" t="s">
        <v>54</v>
      </c>
      <c r="AE5" s="119">
        <v>2100000</v>
      </c>
    </row>
    <row r="6" spans="1:31" ht="45" customHeight="1">
      <c r="A6" s="60"/>
      <c r="B6" s="66"/>
      <c r="C6" s="73"/>
      <c r="D6" s="79"/>
      <c r="E6" s="81"/>
      <c r="F6" s="83" t="str">
        <f t="shared" si="0"/>
        <v/>
      </c>
      <c r="G6" s="86"/>
      <c r="H6" s="79"/>
      <c r="I6" s="90"/>
      <c r="J6" s="93"/>
      <c r="K6" s="93"/>
      <c r="L6" s="96" t="str">
        <f t="shared" si="1"/>
        <v/>
      </c>
      <c r="M6" s="96" t="str">
        <f t="array" ref="M6">IFERROR(_xlfn.IFS(H6="移乗介護",1000000,H6="入浴支援",1000000,H6="移動支援",300000,H6="排泄支援",300000,H6="見守り・コミュニケーション",300000,H6="機能訓練支援",300000,H6="栄養管理支援",300000),"")</f>
        <v/>
      </c>
      <c r="N6" s="96">
        <f t="shared" si="2"/>
        <v>0</v>
      </c>
      <c r="O6" s="100">
        <f t="shared" si="3"/>
        <v>0</v>
      </c>
      <c r="P6" s="103" t="str">
        <f>IF($F$6=$F$5,"",SUMIF($F$5:$F$29,F6,$O$5:$O$29))</f>
        <v/>
      </c>
      <c r="Q6" s="106" t="str">
        <f t="shared" ref="Q6:Q29" si="5">IF($P6="","",IF(P6&gt;0,IFERROR(VLOOKUP($C6,$AD$5:$AE$11,2,FALSE),""),""))</f>
        <v/>
      </c>
      <c r="R6" s="114">
        <f t="shared" si="4"/>
        <v>0</v>
      </c>
      <c r="AD6" s="118" t="s">
        <v>23</v>
      </c>
      <c r="AE6" s="119">
        <v>1500000</v>
      </c>
    </row>
    <row r="7" spans="1:31" ht="45" customHeight="1">
      <c r="A7" s="60"/>
      <c r="B7" s="66"/>
      <c r="C7" s="73"/>
      <c r="D7" s="79"/>
      <c r="E7" s="81"/>
      <c r="F7" s="83" t="str">
        <f t="shared" si="0"/>
        <v/>
      </c>
      <c r="G7" s="79"/>
      <c r="H7" s="79"/>
      <c r="I7" s="90"/>
      <c r="J7" s="93"/>
      <c r="K7" s="93"/>
      <c r="L7" s="96" t="str">
        <f t="shared" si="1"/>
        <v/>
      </c>
      <c r="M7" s="96" t="str">
        <f t="array" ref="M7">IFERROR(_xlfn.IFS(H7="移乗介護",1000000,H7="入浴支援",1000000,H7="移動支援",300000,H7="排泄支援",300000,H7="見守り・コミュニケーション",300000,H7="機能訓練支援",300000,H7="栄養管理支援",300000),"")</f>
        <v/>
      </c>
      <c r="N7" s="96">
        <f t="shared" si="2"/>
        <v>0</v>
      </c>
      <c r="O7" s="100">
        <f t="shared" si="3"/>
        <v>0</v>
      </c>
      <c r="P7" s="103" t="str">
        <f>IF(OR(F7=$F$5,F7=$F$6),"",SUMIF($F$5:$F$29,F7,$O$5:$O$29))</f>
        <v/>
      </c>
      <c r="Q7" s="106" t="str">
        <f t="shared" si="5"/>
        <v/>
      </c>
      <c r="R7" s="114">
        <f t="shared" si="4"/>
        <v>0</v>
      </c>
      <c r="AD7" s="118" t="s">
        <v>62</v>
      </c>
      <c r="AE7" s="119">
        <v>1200000</v>
      </c>
    </row>
    <row r="8" spans="1:31" ht="45" customHeight="1">
      <c r="A8" s="60"/>
      <c r="B8" s="66"/>
      <c r="C8" s="73"/>
      <c r="D8" s="79"/>
      <c r="E8" s="81"/>
      <c r="F8" s="83" t="str">
        <f t="shared" si="0"/>
        <v/>
      </c>
      <c r="G8" s="86"/>
      <c r="H8" s="79"/>
      <c r="I8" s="90"/>
      <c r="J8" s="93"/>
      <c r="K8" s="93"/>
      <c r="L8" s="96" t="str">
        <f t="shared" si="1"/>
        <v/>
      </c>
      <c r="M8" s="96" t="str">
        <f t="array" ref="M8">IFERROR(_xlfn.IFS(H8="移乗介護",1000000,H8="入浴支援",1000000,H8="移動支援",300000,H8="排泄支援",300000,H8="見守り・コミュニケーション",300000,H8="機能訓練支援",300000,H8="栄養管理支援",300000),"")</f>
        <v/>
      </c>
      <c r="N8" s="96">
        <f t="shared" si="2"/>
        <v>0</v>
      </c>
      <c r="O8" s="100">
        <f t="shared" si="3"/>
        <v>0</v>
      </c>
      <c r="P8" s="103" t="str">
        <f>IF(OR(F8=$F$5,F8=$F$6,F8=$F$7),"",SUMIF($F$5:$F$29,F8,$O$5:$O$29))</f>
        <v/>
      </c>
      <c r="Q8" s="106" t="str">
        <f t="shared" si="5"/>
        <v/>
      </c>
      <c r="R8" s="114">
        <f t="shared" si="4"/>
        <v>0</v>
      </c>
      <c r="AD8" s="118" t="s">
        <v>96</v>
      </c>
      <c r="AE8" s="119">
        <v>1200000</v>
      </c>
    </row>
    <row r="9" spans="1:31" ht="45" customHeight="1">
      <c r="A9" s="60"/>
      <c r="B9" s="66"/>
      <c r="C9" s="73"/>
      <c r="D9" s="79"/>
      <c r="E9" s="81"/>
      <c r="F9" s="83" t="str">
        <f t="shared" si="0"/>
        <v/>
      </c>
      <c r="G9" s="79"/>
      <c r="H9" s="79"/>
      <c r="I9" s="90"/>
      <c r="J9" s="93"/>
      <c r="K9" s="93"/>
      <c r="L9" s="96" t="str">
        <f t="shared" si="1"/>
        <v/>
      </c>
      <c r="M9" s="96" t="str">
        <f t="array" ref="M9">IFERROR(_xlfn.IFS(H9="移乗介護",1000000,H9="入浴支援",1000000,H9="移動支援",300000,H9="排泄支援",300000,H9="見守り・コミュニケーション",300000,H9="機能訓練支援",300000,H9="栄養管理支援",300000),"")</f>
        <v/>
      </c>
      <c r="N9" s="96">
        <f t="shared" si="2"/>
        <v>0</v>
      </c>
      <c r="O9" s="100">
        <f t="shared" si="3"/>
        <v>0</v>
      </c>
      <c r="P9" s="103" t="str">
        <f>IF(OR(F9=$F$5,F9=$F$6,F9=$F$7,F9=$F$8),"",SUMIF($F$5:$F$29,F9,$O$5:$O$29))</f>
        <v/>
      </c>
      <c r="Q9" s="106" t="str">
        <f t="shared" si="5"/>
        <v/>
      </c>
      <c r="R9" s="114">
        <f t="shared" si="4"/>
        <v>0</v>
      </c>
      <c r="AD9" s="118" t="s">
        <v>97</v>
      </c>
      <c r="AE9" s="119">
        <v>1200000</v>
      </c>
    </row>
    <row r="10" spans="1:31" ht="45" customHeight="1">
      <c r="A10" s="60"/>
      <c r="B10" s="66"/>
      <c r="C10" s="73"/>
      <c r="D10" s="79"/>
      <c r="E10" s="81"/>
      <c r="F10" s="83" t="str">
        <f t="shared" si="0"/>
        <v/>
      </c>
      <c r="G10" s="86"/>
      <c r="H10" s="79"/>
      <c r="I10" s="90"/>
      <c r="J10" s="93"/>
      <c r="K10" s="93"/>
      <c r="L10" s="96" t="str">
        <f t="shared" si="1"/>
        <v/>
      </c>
      <c r="M10" s="96" t="str">
        <f t="array" ref="M10">IFERROR(_xlfn.IFS(H10="移乗介護",1000000,H10="入浴支援",1000000,H10="移動支援",300000,H10="排泄支援",300000,H10="見守り・コミュニケーション",300000,H10="機能訓練支援",300000,H10="栄養管理支援",300000),"")</f>
        <v/>
      </c>
      <c r="N10" s="96">
        <f t="shared" si="2"/>
        <v>0</v>
      </c>
      <c r="O10" s="100">
        <f t="shared" si="3"/>
        <v>0</v>
      </c>
      <c r="P10" s="103" t="str">
        <f>IF(OR(F10=$F$5,F10=$F$6,F10=$F$7,F10=$F$8,F10=$F$9),"",SUMIF($F$5:$F$29,F10,$O$5:$O$29))</f>
        <v/>
      </c>
      <c r="Q10" s="106" t="str">
        <f t="shared" si="5"/>
        <v/>
      </c>
      <c r="R10" s="114">
        <f t="shared" si="4"/>
        <v>0</v>
      </c>
      <c r="AD10" s="55" t="s">
        <v>31</v>
      </c>
      <c r="AE10" s="119">
        <v>1200000</v>
      </c>
    </row>
    <row r="11" spans="1:31" ht="45" customHeight="1">
      <c r="A11" s="60"/>
      <c r="B11" s="66"/>
      <c r="C11" s="73"/>
      <c r="D11" s="79"/>
      <c r="E11" s="81"/>
      <c r="F11" s="83" t="str">
        <f t="shared" si="0"/>
        <v/>
      </c>
      <c r="G11" s="79"/>
      <c r="H11" s="79"/>
      <c r="I11" s="90"/>
      <c r="J11" s="93"/>
      <c r="K11" s="93"/>
      <c r="L11" s="96" t="str">
        <f t="shared" si="1"/>
        <v/>
      </c>
      <c r="M11" s="96" t="str">
        <f t="array" ref="M11">IFERROR(_xlfn.IFS(H11="移乗介護",1000000,H11="入浴支援",1000000,H11="移動支援",300000,H11="排泄支援",300000,H11="見守り・コミュニケーション",300000,H11="機能訓練支援",300000,H11="栄養管理支援",300000),"")</f>
        <v/>
      </c>
      <c r="N11" s="96">
        <f t="shared" si="2"/>
        <v>0</v>
      </c>
      <c r="O11" s="100">
        <f t="shared" si="3"/>
        <v>0</v>
      </c>
      <c r="P11" s="103" t="str">
        <f>IF(OR(F11=$F$5,F11=$F$6,F11=$F$7,F11=$F$8,F11=$F$9,F11=$F$10),"",SUMIF($F$5:$F$29,F11,$O$5:$O$29))</f>
        <v/>
      </c>
      <c r="Q11" s="106" t="str">
        <f t="shared" si="5"/>
        <v/>
      </c>
      <c r="R11" s="114">
        <f t="shared" si="4"/>
        <v>0</v>
      </c>
      <c r="AD11" s="55" t="s">
        <v>84</v>
      </c>
      <c r="AE11" s="119">
        <v>1200000</v>
      </c>
    </row>
    <row r="12" spans="1:31" ht="45" customHeight="1">
      <c r="A12" s="60"/>
      <c r="B12" s="66"/>
      <c r="C12" s="73"/>
      <c r="D12" s="79"/>
      <c r="E12" s="81"/>
      <c r="F12" s="83" t="str">
        <f t="shared" si="0"/>
        <v/>
      </c>
      <c r="G12" s="86"/>
      <c r="H12" s="79"/>
      <c r="I12" s="90"/>
      <c r="J12" s="93"/>
      <c r="K12" s="93"/>
      <c r="L12" s="96" t="str">
        <f t="shared" si="1"/>
        <v/>
      </c>
      <c r="M12" s="96" t="str">
        <f t="array" ref="M12">IFERROR(_xlfn.IFS(H12="移乗介護",1000000,H12="入浴支援",1000000,H12="移動支援",300000,H12="排泄支援",300000,H12="見守り・コミュニケーション",300000,H12="機能訓練支援",300000,H12="栄養管理支援",300000),"")</f>
        <v/>
      </c>
      <c r="N12" s="96">
        <f t="shared" si="2"/>
        <v>0</v>
      </c>
      <c r="O12" s="100">
        <f t="shared" si="3"/>
        <v>0</v>
      </c>
      <c r="P12" s="103" t="str">
        <f>IF(OR(F12=$F$5,F12=$F$6,F12=$F$7,F12=$F$8,F12=$F$9,F12=$F$10,F12=$F$11),"",SUMIF($F$5:$F$29,F12,$O$5:$O$29))</f>
        <v/>
      </c>
      <c r="Q12" s="106" t="str">
        <f t="shared" si="5"/>
        <v/>
      </c>
      <c r="R12" s="114">
        <f t="shared" si="4"/>
        <v>0</v>
      </c>
    </row>
    <row r="13" spans="1:31" ht="45" customHeight="1">
      <c r="A13" s="60"/>
      <c r="B13" s="66"/>
      <c r="C13" s="73"/>
      <c r="D13" s="79"/>
      <c r="E13" s="81"/>
      <c r="F13" s="83" t="str">
        <f t="shared" si="0"/>
        <v/>
      </c>
      <c r="G13" s="79"/>
      <c r="H13" s="79"/>
      <c r="I13" s="90"/>
      <c r="J13" s="93"/>
      <c r="K13" s="93"/>
      <c r="L13" s="96" t="str">
        <f t="shared" si="1"/>
        <v/>
      </c>
      <c r="M13" s="96" t="str">
        <f t="array" ref="M13">IFERROR(_xlfn.IFS(H13="移乗介護",1000000,H13="入浴支援",1000000,H13="移動支援",300000,H13="排泄支援",300000,H13="見守り・コミュニケーション",300000,H13="機能訓練支援",300000,H13="栄養管理支援",300000),"")</f>
        <v/>
      </c>
      <c r="N13" s="96">
        <f t="shared" si="2"/>
        <v>0</v>
      </c>
      <c r="O13" s="100">
        <f t="shared" si="3"/>
        <v>0</v>
      </c>
      <c r="P13" s="103" t="str">
        <f>IF(OR(F13=$F$5,F13=$F$6,F13=$F$7,F13=$F$8,F13=$F$9,F13=$F$10,F13=$F$11,F13=$F$12),"",SUMIF($F$5:$F$29,F13,$O$5:$O$29))</f>
        <v/>
      </c>
      <c r="Q13" s="106" t="str">
        <f t="shared" si="5"/>
        <v/>
      </c>
      <c r="R13" s="114">
        <f t="shared" si="4"/>
        <v>0</v>
      </c>
    </row>
    <row r="14" spans="1:31" ht="45" customHeight="1">
      <c r="A14" s="60"/>
      <c r="B14" s="66"/>
      <c r="C14" s="73"/>
      <c r="D14" s="79"/>
      <c r="E14" s="81"/>
      <c r="F14" s="83" t="str">
        <f t="shared" si="0"/>
        <v/>
      </c>
      <c r="G14" s="86"/>
      <c r="H14" s="79"/>
      <c r="I14" s="90"/>
      <c r="J14" s="93"/>
      <c r="K14" s="93"/>
      <c r="L14" s="96" t="str">
        <f t="shared" si="1"/>
        <v/>
      </c>
      <c r="M14" s="96" t="str">
        <f t="array" ref="M14">IFERROR(_xlfn.IFS(H14="移乗介護",1000000,H14="入浴支援",1000000,H14="移動支援",300000,H14="排泄支援",300000,H14="見守り・コミュニケーション",300000,H14="機能訓練支援",300000,H14="栄養管理支援",300000),"")</f>
        <v/>
      </c>
      <c r="N14" s="96">
        <f t="shared" si="2"/>
        <v>0</v>
      </c>
      <c r="O14" s="100">
        <f t="shared" si="3"/>
        <v>0</v>
      </c>
      <c r="P14" s="103" t="str">
        <f>IF(OR(F14=$F$5,F14=$F$6,F14=$F$7,F14=$F$8,F14=$F$9,F14=$F$10,F14=$F$11,F14=$F$12,F14=$F$13),"",SUMIF($F$5:$F$29,F14,$O$5:$O$29))</f>
        <v/>
      </c>
      <c r="Q14" s="106" t="str">
        <f t="shared" si="5"/>
        <v/>
      </c>
      <c r="R14" s="114">
        <f t="shared" si="4"/>
        <v>0</v>
      </c>
    </row>
    <row r="15" spans="1:31" ht="45" customHeight="1">
      <c r="A15" s="60"/>
      <c r="B15" s="66"/>
      <c r="C15" s="73"/>
      <c r="D15" s="79"/>
      <c r="E15" s="81"/>
      <c r="F15" s="83" t="str">
        <f t="shared" si="0"/>
        <v/>
      </c>
      <c r="G15" s="79"/>
      <c r="H15" s="79"/>
      <c r="I15" s="90"/>
      <c r="J15" s="93"/>
      <c r="K15" s="93"/>
      <c r="L15" s="96" t="str">
        <f t="shared" si="1"/>
        <v/>
      </c>
      <c r="M15" s="96" t="str">
        <f t="array" ref="M15">IFERROR(_xlfn.IFS(H15="移乗介護",1000000,H15="入浴支援",1000000,H15="移動支援",300000,H15="排泄支援",300000,H15="見守り・コミュニケーション",300000,H15="機能訓練支援",300000,H15="栄養管理支援",300000),"")</f>
        <v/>
      </c>
      <c r="N15" s="96">
        <f t="shared" si="2"/>
        <v>0</v>
      </c>
      <c r="O15" s="100">
        <f t="shared" si="3"/>
        <v>0</v>
      </c>
      <c r="P15" s="103" t="str">
        <f>IF(OR(F15=$F$5,F15=$F$6,F15=$F$7,F15=$F$8,F15=$F$9,F15=$F$10,F15=$F$11,F15=$F$12,F15=$F$13,F15=$F$14),"",SUMIF($F$5:$F$29,F15,$O$5:$O$29))</f>
        <v/>
      </c>
      <c r="Q15" s="106" t="str">
        <f t="shared" si="5"/>
        <v/>
      </c>
      <c r="R15" s="114">
        <f t="shared" si="4"/>
        <v>0</v>
      </c>
    </row>
    <row r="16" spans="1:31" ht="45" customHeight="1">
      <c r="A16" s="60"/>
      <c r="B16" s="66"/>
      <c r="C16" s="73"/>
      <c r="D16" s="79"/>
      <c r="E16" s="81"/>
      <c r="F16" s="83" t="str">
        <f t="shared" si="0"/>
        <v/>
      </c>
      <c r="G16" s="86"/>
      <c r="H16" s="79"/>
      <c r="I16" s="90"/>
      <c r="J16" s="93"/>
      <c r="K16" s="93"/>
      <c r="L16" s="96" t="str">
        <f t="shared" si="1"/>
        <v/>
      </c>
      <c r="M16" s="96" t="str">
        <f t="array" ref="M16">IFERROR(_xlfn.IFS(H16="移乗介護",1000000,H16="入浴支援",1000000,H16="移動支援",300000,H16="排泄支援",300000,H16="見守り・コミュニケーション",300000,H16="機能訓練支援",300000,H16="栄養管理支援",300000),"")</f>
        <v/>
      </c>
      <c r="N16" s="96">
        <f t="shared" si="2"/>
        <v>0</v>
      </c>
      <c r="O16" s="100">
        <f t="shared" si="3"/>
        <v>0</v>
      </c>
      <c r="P16" s="103" t="str">
        <f>IF(OR(F16=$F$5,F16=$F$6,F16=$F$7,F16=$F$8,F16=$F$9,F16=$F$10,F16=$F$11,F16=$F$12,F16=$F$13,F16=$F$14,F16=$F$15),"",SUMIF($F$5:$F$29,F16,$O$5:$O$29))</f>
        <v/>
      </c>
      <c r="Q16" s="106" t="str">
        <f t="shared" si="5"/>
        <v/>
      </c>
      <c r="R16" s="114">
        <f t="shared" si="4"/>
        <v>0</v>
      </c>
    </row>
    <row r="17" spans="1:18" ht="45" customHeight="1">
      <c r="A17" s="60"/>
      <c r="B17" s="66"/>
      <c r="C17" s="73"/>
      <c r="D17" s="79"/>
      <c r="E17" s="81"/>
      <c r="F17" s="83" t="str">
        <f t="shared" si="0"/>
        <v/>
      </c>
      <c r="G17" s="79"/>
      <c r="H17" s="79"/>
      <c r="I17" s="90"/>
      <c r="J17" s="93"/>
      <c r="K17" s="93"/>
      <c r="L17" s="96" t="str">
        <f t="shared" si="1"/>
        <v/>
      </c>
      <c r="M17" s="96" t="str">
        <f t="array" ref="M17">IFERROR(_xlfn.IFS(H17="移乗介護",1000000,H17="入浴支援",1000000,H17="移動支援",300000,H17="排泄支援",300000,H17="見守り・コミュニケーション",300000,H17="機能訓練支援",300000,H17="栄養管理支援",300000),"")</f>
        <v/>
      </c>
      <c r="N17" s="96">
        <f t="shared" si="2"/>
        <v>0</v>
      </c>
      <c r="O17" s="100">
        <f t="shared" si="3"/>
        <v>0</v>
      </c>
      <c r="P17" s="103" t="str">
        <f>IF(OR(F17=$F$5,F17=$F$6,F17=$F$7,F17=$F$8,F17=$F$9,F17=$F$10,F17=$F$11,F17=$F$12,F17=$F$13,F17=$F$14,F17=$F$15,F17=$F$16),"",SUMIF($F$5:$F$29,F17,$O$5:$O$29))</f>
        <v/>
      </c>
      <c r="Q17" s="106" t="str">
        <f t="shared" si="5"/>
        <v/>
      </c>
      <c r="R17" s="114">
        <f t="shared" si="4"/>
        <v>0</v>
      </c>
    </row>
    <row r="18" spans="1:18" ht="45" customHeight="1">
      <c r="A18" s="60"/>
      <c r="B18" s="66"/>
      <c r="C18" s="73"/>
      <c r="D18" s="79"/>
      <c r="E18" s="81"/>
      <c r="F18" s="83" t="str">
        <f t="shared" si="0"/>
        <v/>
      </c>
      <c r="G18" s="79"/>
      <c r="H18" s="79"/>
      <c r="I18" s="90"/>
      <c r="J18" s="93"/>
      <c r="K18" s="93"/>
      <c r="L18" s="96" t="str">
        <f t="shared" si="1"/>
        <v/>
      </c>
      <c r="M18" s="96" t="str">
        <f t="array" ref="M18">IFERROR(_xlfn.IFS(H18="移乗介護",1000000,H18="入浴支援",1000000,H18="移動支援",300000,H18="排泄支援",300000,H18="見守り・コミュニケーション",300000,H18="機能訓練支援",300000,H18="栄養管理支援",300000),"")</f>
        <v/>
      </c>
      <c r="N18" s="96">
        <f t="shared" si="2"/>
        <v>0</v>
      </c>
      <c r="O18" s="100">
        <f t="shared" si="3"/>
        <v>0</v>
      </c>
      <c r="P18" s="103" t="str">
        <f>IF(OR(F18=$F$5,F18=$F$6,F18=$F$7,F18=$F$8,F18=$F$9,F18=$F$10,F18=$F$11,F18=$F$12,F18=$F$13,F18=$F$14,F18=$F$15,F18=$F$16,F18=$F$17),"",SUMIF($F$5:$F$29,F18,$O$5:$O$29))</f>
        <v/>
      </c>
      <c r="Q18" s="106" t="str">
        <f t="shared" si="5"/>
        <v/>
      </c>
      <c r="R18" s="114">
        <f t="shared" si="4"/>
        <v>0</v>
      </c>
    </row>
    <row r="19" spans="1:18" ht="45" customHeight="1">
      <c r="A19" s="60"/>
      <c r="B19" s="66"/>
      <c r="C19" s="73"/>
      <c r="D19" s="79"/>
      <c r="E19" s="81"/>
      <c r="F19" s="83" t="str">
        <f t="shared" si="0"/>
        <v/>
      </c>
      <c r="G19" s="79"/>
      <c r="H19" s="79"/>
      <c r="I19" s="90"/>
      <c r="J19" s="93"/>
      <c r="K19" s="93"/>
      <c r="L19" s="96" t="str">
        <f t="shared" si="1"/>
        <v/>
      </c>
      <c r="M19" s="96" t="str">
        <f t="array" ref="M19">IFERROR(_xlfn.IFS(H19="移乗介護",1000000,H19="入浴支援",1000000,H19="移動支援",300000,H19="排泄支援",300000,H19="見守り・コミュニケーション",300000,H19="機能訓練支援",300000,H19="栄養管理支援",300000),"")</f>
        <v/>
      </c>
      <c r="N19" s="96">
        <f t="shared" si="2"/>
        <v>0</v>
      </c>
      <c r="O19" s="100">
        <f t="shared" si="3"/>
        <v>0</v>
      </c>
      <c r="P19" s="103" t="str">
        <f>IF(OR(F19=$F$5,F19=$F$6,F19=$F$7,F19=$F$8,F19=$F$9,F19=$F$10,F19=$F$11,F19=$F$12,F19=$F$13,F19=$F$14,F19=$F$15,F19=$F$16,F19=$F$17,F19=$F$18),"",SUMIF($F$5:$F$29,F19,$O$5:$O$29))</f>
        <v/>
      </c>
      <c r="Q19" s="106" t="str">
        <f t="shared" si="5"/>
        <v/>
      </c>
      <c r="R19" s="114">
        <f t="shared" si="4"/>
        <v>0</v>
      </c>
    </row>
    <row r="20" spans="1:18" ht="45" customHeight="1">
      <c r="A20" s="60"/>
      <c r="B20" s="66"/>
      <c r="C20" s="73"/>
      <c r="D20" s="79"/>
      <c r="E20" s="81"/>
      <c r="F20" s="83" t="str">
        <f t="shared" si="0"/>
        <v/>
      </c>
      <c r="G20" s="79"/>
      <c r="H20" s="79"/>
      <c r="I20" s="90"/>
      <c r="J20" s="93"/>
      <c r="K20" s="93"/>
      <c r="L20" s="96" t="str">
        <f t="shared" si="1"/>
        <v/>
      </c>
      <c r="M20" s="96" t="str">
        <f t="array" ref="M20">IFERROR(_xlfn.IFS(H20="移乗介護",1000000,H20="入浴支援",1000000,H20="移動支援",300000,H20="排泄支援",300000,H20="見守り・コミュニケーション",300000,H20="機能訓練支援",300000,H20="栄養管理支援",300000),"")</f>
        <v/>
      </c>
      <c r="N20" s="96">
        <f t="shared" si="2"/>
        <v>0</v>
      </c>
      <c r="O20" s="100">
        <f t="shared" si="3"/>
        <v>0</v>
      </c>
      <c r="P20" s="103" t="str">
        <f>IF(OR(F20=$F$5,F20=$F$6,F20=$F$7,F20=$F$8,F20=$F$9,F20=$F$10,F20=$F$11,F20=$F$12,F20=$F$13,F20=$F$14,F20=$F$15,F20=$F$16,F20=$F$17,F20=$F$18,F20=$F$19),"",SUMIF($F$5:$F$29,F20,$O$5:$O$29))</f>
        <v/>
      </c>
      <c r="Q20" s="106" t="str">
        <f t="shared" si="5"/>
        <v/>
      </c>
      <c r="R20" s="114">
        <f t="shared" si="4"/>
        <v>0</v>
      </c>
    </row>
    <row r="21" spans="1:18" ht="45" customHeight="1">
      <c r="A21" s="60"/>
      <c r="B21" s="66"/>
      <c r="C21" s="73"/>
      <c r="D21" s="79"/>
      <c r="E21" s="81"/>
      <c r="F21" s="83" t="str">
        <f t="shared" si="0"/>
        <v/>
      </c>
      <c r="G21" s="79"/>
      <c r="H21" s="79"/>
      <c r="I21" s="90"/>
      <c r="J21" s="93"/>
      <c r="K21" s="93"/>
      <c r="L21" s="96" t="str">
        <f t="shared" si="1"/>
        <v/>
      </c>
      <c r="M21" s="96" t="str">
        <f t="array" ref="M21">IFERROR(_xlfn.IFS(H21="移乗介護",1000000,H21="入浴支援",1000000,H21="移動支援",300000,H21="排泄支援",300000,H21="見守り・コミュニケーション",300000,H21="機能訓練支援",300000,H21="栄養管理支援",300000),"")</f>
        <v/>
      </c>
      <c r="N21" s="96">
        <f t="shared" si="2"/>
        <v>0</v>
      </c>
      <c r="O21" s="100">
        <f t="shared" si="3"/>
        <v>0</v>
      </c>
      <c r="P21" s="103" t="str">
        <f>IF(OR(F21=$F$5,F21=$F$6,F21=$F$7,F21=$F$8,F21=$F$9,F21=$F$10,F21=$F$11,F21=$F$12,F21=$F$13,F21=$F$14,F21=$F$15,F21=$F$16,F21=$F$17,F21=$F$18,F21=$F$19,F21=$F$20),"",SUMIF($F$5:$F$29,F21,$O$5:$O$29))</f>
        <v/>
      </c>
      <c r="Q21" s="106" t="str">
        <f t="shared" si="5"/>
        <v/>
      </c>
      <c r="R21" s="114">
        <f t="shared" si="4"/>
        <v>0</v>
      </c>
    </row>
    <row r="22" spans="1:18" ht="45" customHeight="1">
      <c r="A22" s="60"/>
      <c r="B22" s="66"/>
      <c r="C22" s="73"/>
      <c r="D22" s="79"/>
      <c r="E22" s="81"/>
      <c r="F22" s="83" t="str">
        <f t="shared" si="0"/>
        <v/>
      </c>
      <c r="G22" s="79"/>
      <c r="H22" s="79"/>
      <c r="I22" s="90"/>
      <c r="J22" s="93"/>
      <c r="K22" s="93"/>
      <c r="L22" s="96" t="str">
        <f t="shared" si="1"/>
        <v/>
      </c>
      <c r="M22" s="96" t="str">
        <f t="array" ref="M22">IFERROR(_xlfn.IFS(H22="移乗介護",1000000,H22="入浴支援",1000000,H22="移動支援",300000,H22="排泄支援",300000,H22="見守り・コミュニケーション",300000,H22="機能訓練支援",300000,H22="栄養管理支援",300000),"")</f>
        <v/>
      </c>
      <c r="N22" s="96">
        <f t="shared" si="2"/>
        <v>0</v>
      </c>
      <c r="O22" s="100">
        <f t="shared" si="3"/>
        <v>0</v>
      </c>
      <c r="P22" s="103" t="str">
        <f>IF(OR(F22=$F$5,F22=$F$6,F22=$F$7,F22=$F$8,F22=$F$9,F22=$F$10,F22=$F$11,F22=$F$12,F22=$F$13,F22=$F$14,F22=$F$15,F22=$F$16,F22=$F$17,F22=$F$18,F22=$F$19,F22=$F$20,F22=$F$21),"",SUMIF($F$5:$F$29,F22,$O$5:$O$29))</f>
        <v/>
      </c>
      <c r="Q22" s="106" t="str">
        <f t="shared" si="5"/>
        <v/>
      </c>
      <c r="R22" s="114">
        <f t="shared" si="4"/>
        <v>0</v>
      </c>
    </row>
    <row r="23" spans="1:18" ht="45" customHeight="1">
      <c r="A23" s="60"/>
      <c r="B23" s="66"/>
      <c r="C23" s="73"/>
      <c r="D23" s="79"/>
      <c r="E23" s="81"/>
      <c r="F23" s="83" t="str">
        <f t="shared" si="0"/>
        <v/>
      </c>
      <c r="G23" s="79"/>
      <c r="H23" s="79"/>
      <c r="I23" s="90"/>
      <c r="J23" s="93"/>
      <c r="K23" s="93"/>
      <c r="L23" s="96" t="str">
        <f t="shared" si="1"/>
        <v/>
      </c>
      <c r="M23" s="96" t="str">
        <f t="array" ref="M23">IFERROR(_xlfn.IFS(H23="移乗介護",1000000,H23="入浴支援",1000000,H23="移動支援",300000,H23="排泄支援",300000,H23="見守り・コミュニケーション",300000,H23="機能訓練支援",300000,H23="栄養管理支援",300000),"")</f>
        <v/>
      </c>
      <c r="N23" s="96">
        <f t="shared" si="2"/>
        <v>0</v>
      </c>
      <c r="O23" s="100">
        <f t="shared" si="3"/>
        <v>0</v>
      </c>
      <c r="P23" s="103" t="str">
        <f>IF(OR(F23=$F$5,F23=$F$6,F23=$F$7,F23=$F$8,F23=$F$9,F23=$F$10,F23=$F$11,F23=$F$12,F23=$F$13,F23=$F$14,F23=$F$15,F23=$F$16,F23=$F$17,F23=$F$18,F23=$F$19,F23=$F$20,F23=$F$21,F23=$F$22),"",SUMIF($F$5:$F$29,F23,$O$5:$O$29))</f>
        <v/>
      </c>
      <c r="Q23" s="106" t="str">
        <f t="shared" si="5"/>
        <v/>
      </c>
      <c r="R23" s="114">
        <f t="shared" si="4"/>
        <v>0</v>
      </c>
    </row>
    <row r="24" spans="1:18" ht="45" customHeight="1">
      <c r="A24" s="60"/>
      <c r="B24" s="66"/>
      <c r="C24" s="73"/>
      <c r="D24" s="79"/>
      <c r="E24" s="81"/>
      <c r="F24" s="83" t="str">
        <f t="shared" si="0"/>
        <v/>
      </c>
      <c r="G24" s="79"/>
      <c r="H24" s="79"/>
      <c r="I24" s="90"/>
      <c r="J24" s="93"/>
      <c r="K24" s="93"/>
      <c r="L24" s="96" t="str">
        <f t="shared" si="1"/>
        <v/>
      </c>
      <c r="M24" s="96" t="str">
        <f t="array" ref="M24">IFERROR(_xlfn.IFS(H24="移乗介護",1000000,H24="入浴支援",1000000,H24="移動支援",300000,H24="排泄支援",300000,H24="見守り・コミュニケーション",300000,H24="機能訓練支援",300000,H24="栄養管理支援",300000),"")</f>
        <v/>
      </c>
      <c r="N24" s="96">
        <f t="shared" si="2"/>
        <v>0</v>
      </c>
      <c r="O24" s="100">
        <f t="shared" si="3"/>
        <v>0</v>
      </c>
      <c r="P24" s="103" t="str">
        <f>IF(OR(F24=$F$5,F24=$F$6,F24=$F$7,F24=$F$8,F24=$F$9,F24=$F$10,F24=$F$11,F24=$F$12,F24=$F$13,F24=$F$14,F24=$F$15,F24=$F$16,F24=$F$17,F24=$F$18,F24=$F$19,F24=$F$20,F24=$F$21,F24=$F$22,F24=$F$23),"",SUMIF($F$5:$F$29,F24,$O$5:$O$29))</f>
        <v/>
      </c>
      <c r="Q24" s="106" t="str">
        <f t="shared" si="5"/>
        <v/>
      </c>
      <c r="R24" s="114">
        <f t="shared" si="4"/>
        <v>0</v>
      </c>
    </row>
    <row r="25" spans="1:18" ht="45" customHeight="1">
      <c r="A25" s="60"/>
      <c r="B25" s="66"/>
      <c r="C25" s="73"/>
      <c r="D25" s="79"/>
      <c r="E25" s="81"/>
      <c r="F25" s="83" t="str">
        <f t="shared" si="0"/>
        <v/>
      </c>
      <c r="G25" s="79"/>
      <c r="H25" s="79"/>
      <c r="I25" s="90"/>
      <c r="J25" s="93"/>
      <c r="K25" s="93"/>
      <c r="L25" s="96" t="str">
        <f t="shared" si="1"/>
        <v/>
      </c>
      <c r="M25" s="96" t="str">
        <f t="array" ref="M25">IFERROR(_xlfn.IFS(H25="移乗介護",1000000,H25="入浴支援",1000000,H25="移動支援",300000,H25="排泄支援",300000,H25="見守り・コミュニケーション",300000,H25="機能訓練支援",300000,H25="栄養管理支援",300000),"")</f>
        <v/>
      </c>
      <c r="N25" s="96">
        <f t="shared" si="2"/>
        <v>0</v>
      </c>
      <c r="O25" s="100">
        <f t="shared" si="3"/>
        <v>0</v>
      </c>
      <c r="P25" s="103" t="str">
        <f>IF(OR(F25=$F$5,F25=$F$6,F25=$F$7,F25=$F$8,F25=$F$9,F25=$F$10,F25=$F$11,F25=$F$12,F25=$F$13,F25=$F$14,F25=$F$15,F25=$F$16,F25=$F$17,F25=$F$18,F25=$F$19,F25=$F$20,F25=$F$21,F25=$F$22,F25=$F$23,F25=$F$24),"",SUMIF($F$5:$F$29,F25,$O$5:$O$29))</f>
        <v/>
      </c>
      <c r="Q25" s="106" t="str">
        <f t="shared" si="5"/>
        <v/>
      </c>
      <c r="R25" s="114">
        <f t="shared" si="4"/>
        <v>0</v>
      </c>
    </row>
    <row r="26" spans="1:18" ht="45" customHeight="1">
      <c r="A26" s="60"/>
      <c r="B26" s="66"/>
      <c r="C26" s="73"/>
      <c r="D26" s="79"/>
      <c r="E26" s="81"/>
      <c r="F26" s="83" t="str">
        <f t="shared" si="0"/>
        <v/>
      </c>
      <c r="G26" s="79"/>
      <c r="H26" s="79"/>
      <c r="I26" s="90"/>
      <c r="J26" s="93"/>
      <c r="K26" s="93"/>
      <c r="L26" s="96" t="str">
        <f t="shared" si="1"/>
        <v/>
      </c>
      <c r="M26" s="96" t="str">
        <f t="array" ref="M26">IFERROR(_xlfn.IFS(H26="移乗介護",1000000,H26="入浴支援",1000000,H26="移動支援",300000,H26="排泄支援",300000,H26="見守り・コミュニケーション",300000,H26="機能訓練支援",300000,H26="栄養管理支援",300000),"")</f>
        <v/>
      </c>
      <c r="N26" s="96">
        <f t="shared" si="2"/>
        <v>0</v>
      </c>
      <c r="O26" s="100">
        <f t="shared" si="3"/>
        <v>0</v>
      </c>
      <c r="P26" s="103" t="str">
        <f>IF(OR(F26=$F$5,F26=$F$6,F26=$F$7,F26=$F$8,F26=$F$9,F26=$F$10,F26=$F$11,F26=$F$12,F26=$F$13,F26=$F$14,F26=$F$15,F26=$F$16,F26=$F$17,F26=$F$18,F26=$F$19,F26=$F$20,F26=$F$21,F26=$F$22,F26=$F$23,F26=$F$24,F26=$F$25),"",SUMIF($F$5:$F$29,F26,$O$5:$O$29))</f>
        <v/>
      </c>
      <c r="Q26" s="106" t="str">
        <f t="shared" si="5"/>
        <v/>
      </c>
      <c r="R26" s="114">
        <f t="shared" si="4"/>
        <v>0</v>
      </c>
    </row>
    <row r="27" spans="1:18" ht="45" customHeight="1">
      <c r="A27" s="60"/>
      <c r="B27" s="66"/>
      <c r="C27" s="73"/>
      <c r="D27" s="79"/>
      <c r="E27" s="81"/>
      <c r="F27" s="83" t="str">
        <f t="shared" si="0"/>
        <v/>
      </c>
      <c r="G27" s="79"/>
      <c r="H27" s="79"/>
      <c r="I27" s="90"/>
      <c r="J27" s="93"/>
      <c r="K27" s="93"/>
      <c r="L27" s="96" t="str">
        <f t="shared" si="1"/>
        <v/>
      </c>
      <c r="M27" s="96" t="str">
        <f t="array" ref="M27">IFERROR(_xlfn.IFS(H27="移乗介護",1000000,H27="入浴支援",1000000,H27="移動支援",300000,H27="排泄支援",300000,H27="見守り・コミュニケーション",300000,H27="機能訓練支援",300000,H27="栄養管理支援",300000),"")</f>
        <v/>
      </c>
      <c r="N27" s="96">
        <f t="shared" si="2"/>
        <v>0</v>
      </c>
      <c r="O27" s="100">
        <f t="shared" si="3"/>
        <v>0</v>
      </c>
      <c r="P27" s="103" t="str">
        <f>IF(OR(F27=$F$5,F27=$F$6,F27=$F$7,F27=$F$8,F27=$F$9,F27=$F$10,F27=$F$11,F27=$F$12,F27=$F$13,F27=$F$14,F27=$F$15,F27=$F$16,F27=$F$17,F27=$F$18,F27=$F$19,F27=$F$20,F27=$F$21,F27=$F$22,F27=$F$23,F27=$F$24,F27=$F$25,F27=$F$26),"",SUMIF($F$5:$F$29,F27,$O$5:$O$29))</f>
        <v/>
      </c>
      <c r="Q27" s="106" t="str">
        <f t="shared" si="5"/>
        <v/>
      </c>
      <c r="R27" s="114">
        <f t="shared" si="4"/>
        <v>0</v>
      </c>
    </row>
    <row r="28" spans="1:18" ht="45" customHeight="1">
      <c r="A28" s="60"/>
      <c r="B28" s="66"/>
      <c r="C28" s="73"/>
      <c r="D28" s="79"/>
      <c r="E28" s="81"/>
      <c r="F28" s="83" t="str">
        <f t="shared" si="0"/>
        <v/>
      </c>
      <c r="G28" s="79"/>
      <c r="H28" s="79"/>
      <c r="I28" s="90"/>
      <c r="J28" s="93"/>
      <c r="K28" s="93"/>
      <c r="L28" s="96" t="str">
        <f t="shared" si="1"/>
        <v/>
      </c>
      <c r="M28" s="96" t="str">
        <f t="array" ref="M28">IFERROR(_xlfn.IFS(H28="移乗介護",1000000,H28="入浴支援",1000000,H28="移動支援",300000,H28="排泄支援",300000,H28="見守り・コミュニケーション",300000,H28="機能訓練支援",300000,H28="栄養管理支援",300000),"")</f>
        <v/>
      </c>
      <c r="N28" s="96">
        <f t="shared" si="2"/>
        <v>0</v>
      </c>
      <c r="O28" s="100">
        <f t="shared" si="3"/>
        <v>0</v>
      </c>
      <c r="P28" s="103" t="str">
        <f>IF(OR(F28=$F$5,F28=$F$6,F28=$F$7,F28=$F$8,F28=$F$9,F28=$F$10,F28=$F$11,F28=$F$12,F28=$F$13,F28=$F$14,F28=$F$15,F28=$F$16,F28=$F$17,F28=$F$18,F28=$F$19,F28=$F$20,F28=$F$21,F28=$F$22,F28=$F$23,F28=$F$24,F28=$F$25,F28=$F$26,F28=$F$27),"",SUMIF($F$5:$F$29,F28,$O$5:$O$29))</f>
        <v/>
      </c>
      <c r="Q28" s="106" t="str">
        <f t="shared" si="5"/>
        <v/>
      </c>
      <c r="R28" s="114">
        <f t="shared" si="4"/>
        <v>0</v>
      </c>
    </row>
    <row r="29" spans="1:18" ht="45" customHeight="1">
      <c r="A29" s="60"/>
      <c r="B29" s="66"/>
      <c r="C29" s="73"/>
      <c r="D29" s="79"/>
      <c r="E29" s="81"/>
      <c r="F29" s="83" t="str">
        <f t="shared" si="0"/>
        <v/>
      </c>
      <c r="G29" s="86"/>
      <c r="H29" s="79"/>
      <c r="I29" s="90"/>
      <c r="J29" s="93"/>
      <c r="K29" s="93"/>
      <c r="L29" s="96" t="str">
        <f t="shared" si="1"/>
        <v/>
      </c>
      <c r="M29" s="96" t="str">
        <f t="array" ref="M29">IFERROR(_xlfn.IFS(H29="移乗介護",1000000,H29="入浴支援",1000000,H29="移動支援",300000,H29="排泄支援",300000,H29="見守り・コミュニケーション",300000,H29="機能訓練支援",300000,H29="栄養管理支援",300000),"")</f>
        <v/>
      </c>
      <c r="N29" s="96">
        <f t="shared" si="2"/>
        <v>0</v>
      </c>
      <c r="O29" s="100">
        <f t="shared" si="3"/>
        <v>0</v>
      </c>
      <c r="P29" s="103" t="str">
        <f>IF(OR(F29=$F$5,F29=$F$6,F29=$F$7,F29=$F$8,F29=$F$9,F29=$F$10,F29=$F$11,F29=$F$12,F29=$F$13,F29=$F$14,F29=$F$15,F29=$F$16,F29=$F$17,F29=$F$18,F29=$F$19,F29=$F$20,F29=$F$21,F29=$F$22,F29=$F$23,F29=$F$24,F29=$F$25,F29=$F$26,F29=$F$27,F29=$F$28),"",SUMIF($F$5:$F$29,F29,$O$5:$O$29))</f>
        <v/>
      </c>
      <c r="Q29" s="106" t="str">
        <f t="shared" si="5"/>
        <v/>
      </c>
      <c r="R29" s="114">
        <f t="shared" si="4"/>
        <v>0</v>
      </c>
    </row>
    <row r="30" spans="1:18" ht="45" customHeight="1">
      <c r="A30" s="61" t="s">
        <v>98</v>
      </c>
      <c r="B30" s="67"/>
      <c r="C30" s="74"/>
      <c r="D30" s="74"/>
      <c r="E30" s="82"/>
      <c r="F30" s="84"/>
      <c r="G30" s="87"/>
      <c r="H30" s="74"/>
      <c r="I30" s="91"/>
      <c r="J30" s="94"/>
      <c r="K30" s="94"/>
      <c r="L30" s="97"/>
      <c r="M30" s="97"/>
      <c r="N30" s="97"/>
      <c r="O30" s="101">
        <f>SUM(O5:O29)</f>
        <v>0</v>
      </c>
      <c r="P30" s="104">
        <f>SUM(P5:P29)</f>
        <v>0</v>
      </c>
      <c r="Q30" s="107" t="str">
        <f>IF(P30&gt;0,IFERROR(VLOOKUP($C30,$AD$5:$AE$11,2,FALSE),""),"")</f>
        <v/>
      </c>
      <c r="R30" s="115">
        <f>SUM(R5:R29)</f>
        <v>0</v>
      </c>
    </row>
    <row r="31" spans="1:18" ht="45" customHeight="1">
      <c r="A31" s="62"/>
      <c r="B31" s="62"/>
      <c r="C31" s="75"/>
      <c r="D31" s="75"/>
      <c r="E31" s="75"/>
      <c r="F31" s="75"/>
      <c r="G31" s="62"/>
      <c r="H31" s="75"/>
      <c r="I31" s="92"/>
      <c r="J31" s="92"/>
      <c r="K31" s="92"/>
      <c r="L31" s="92"/>
      <c r="M31" s="92"/>
      <c r="N31" s="92"/>
      <c r="O31" s="92"/>
      <c r="P31" s="92"/>
      <c r="Q31" s="108"/>
      <c r="R31" s="92"/>
    </row>
    <row r="32" spans="1:18" ht="45" customHeight="1">
      <c r="A32" s="62"/>
      <c r="B32" s="62"/>
      <c r="C32" s="75"/>
      <c r="D32" s="75"/>
      <c r="E32" s="75"/>
      <c r="F32" s="75"/>
      <c r="G32" s="62"/>
      <c r="H32" s="75"/>
      <c r="I32" s="92"/>
      <c r="J32" s="92"/>
      <c r="K32" s="92"/>
      <c r="L32" s="92"/>
      <c r="M32" s="92"/>
      <c r="N32" s="92"/>
      <c r="O32" s="92"/>
      <c r="Q32" s="109" t="s">
        <v>40</v>
      </c>
      <c r="R32" s="116">
        <f>R30</f>
        <v>0</v>
      </c>
    </row>
    <row r="33" spans="1:18" ht="45" customHeight="1">
      <c r="A33" s="62"/>
      <c r="B33" s="62"/>
      <c r="C33" s="75"/>
      <c r="D33" s="75"/>
      <c r="E33" s="75"/>
      <c r="F33" s="75"/>
      <c r="G33" s="62"/>
      <c r="H33" s="75"/>
      <c r="I33" s="92"/>
      <c r="J33" s="92"/>
      <c r="K33" s="92"/>
      <c r="L33" s="92"/>
      <c r="M33" s="92"/>
      <c r="N33" s="92"/>
      <c r="O33" s="92"/>
      <c r="Q33" s="110" t="s">
        <v>99</v>
      </c>
      <c r="R33" s="117">
        <f>ROUNDDOWN(R32*1/2,-3)</f>
        <v>0</v>
      </c>
    </row>
    <row r="34" spans="1:18" ht="23.1" customHeight="1">
      <c r="A34" s="63" t="s">
        <v>100</v>
      </c>
      <c r="B34" s="68" t="s">
        <v>87</v>
      </c>
      <c r="C34" s="75"/>
      <c r="D34" s="75"/>
      <c r="E34" s="75"/>
      <c r="F34" s="75"/>
      <c r="G34" s="62"/>
      <c r="H34" s="75"/>
      <c r="I34" s="92"/>
      <c r="J34" s="92"/>
      <c r="K34" s="92"/>
      <c r="L34" s="92"/>
      <c r="M34" s="92"/>
      <c r="N34" s="92"/>
      <c r="O34" s="92"/>
      <c r="Q34" s="92"/>
      <c r="R34" s="108"/>
    </row>
    <row r="35" spans="1:18" ht="23.1" customHeight="1">
      <c r="A35" s="64" t="s">
        <v>21</v>
      </c>
      <c r="B35" s="69" t="s">
        <v>101</v>
      </c>
      <c r="C35" s="76"/>
      <c r="D35" s="76"/>
      <c r="E35" s="76"/>
      <c r="F35" s="76"/>
      <c r="G35" s="77"/>
      <c r="H35" s="77"/>
      <c r="I35" s="77"/>
      <c r="J35" s="77"/>
      <c r="Q35" s="111"/>
    </row>
    <row r="36" spans="1:18" ht="23.1" customHeight="1">
      <c r="A36" s="64" t="s">
        <v>103</v>
      </c>
      <c r="B36" s="69" t="s">
        <v>104</v>
      </c>
      <c r="C36" s="76"/>
      <c r="D36" s="76"/>
      <c r="E36" s="76"/>
      <c r="F36" s="76"/>
      <c r="G36" s="77"/>
      <c r="H36" s="77"/>
      <c r="I36" s="77"/>
      <c r="J36" s="77"/>
    </row>
    <row r="37" spans="1:18" ht="23.1" customHeight="1">
      <c r="A37" s="64" t="s">
        <v>105</v>
      </c>
      <c r="B37" s="57" t="s">
        <v>106</v>
      </c>
    </row>
    <row r="38" spans="1:18" ht="17.25" customHeight="1">
      <c r="B38" s="70"/>
      <c r="O38" s="102"/>
    </row>
    <row r="39" spans="1:18" s="56" customFormat="1" ht="24.75" customHeight="1">
      <c r="A39" s="56"/>
      <c r="B39" s="56"/>
      <c r="C39" s="56"/>
      <c r="D39" s="56"/>
      <c r="E39" s="56"/>
      <c r="F39" s="56"/>
      <c r="G39" s="56"/>
      <c r="H39" s="56"/>
      <c r="I39" s="56"/>
      <c r="J39" s="56"/>
      <c r="K39" s="56"/>
      <c r="L39" s="56"/>
      <c r="M39" s="56"/>
      <c r="N39" s="56"/>
      <c r="O39" s="56"/>
      <c r="P39" s="56"/>
      <c r="Q39" s="56"/>
      <c r="R39" s="56"/>
    </row>
    <row r="40" spans="1:18" s="56" customFormat="1" ht="45.75" customHeight="1">
      <c r="A40" s="56"/>
      <c r="B40" s="71"/>
      <c r="C40" s="56"/>
      <c r="D40" s="56"/>
      <c r="E40" s="56"/>
      <c r="F40" s="56"/>
      <c r="G40" s="56"/>
      <c r="H40" s="56"/>
      <c r="I40" s="56"/>
      <c r="J40" s="56"/>
      <c r="K40" s="56"/>
      <c r="L40" s="56"/>
      <c r="M40" s="56"/>
      <c r="N40" s="56"/>
      <c r="O40" s="56"/>
      <c r="P40" s="56"/>
      <c r="Q40" s="56"/>
      <c r="R40" s="56"/>
    </row>
    <row r="41" spans="1:18" s="56" customFormat="1" ht="45" customHeight="1">
      <c r="A41" s="56"/>
      <c r="B41" s="56"/>
      <c r="C41" s="56"/>
      <c r="D41" s="56"/>
      <c r="E41" s="56"/>
      <c r="F41" s="56"/>
      <c r="G41" s="56"/>
      <c r="H41" s="56"/>
      <c r="I41" s="56"/>
      <c r="J41" s="56"/>
      <c r="K41" s="56"/>
      <c r="L41" s="56"/>
      <c r="M41" s="56"/>
      <c r="N41" s="56"/>
      <c r="O41" s="56"/>
      <c r="P41" s="56"/>
      <c r="Q41" s="56"/>
      <c r="R41" s="56"/>
    </row>
    <row r="42" spans="1:18" s="56" customFormat="1" ht="24.75" customHeight="1">
      <c r="A42" s="56"/>
      <c r="B42" s="56"/>
      <c r="C42" s="56"/>
      <c r="D42" s="56"/>
      <c r="E42" s="56"/>
      <c r="F42" s="56"/>
      <c r="G42" s="56"/>
      <c r="H42" s="56"/>
      <c r="I42" s="56"/>
      <c r="J42" s="56"/>
      <c r="K42" s="56"/>
      <c r="L42" s="56"/>
      <c r="M42" s="56"/>
      <c r="N42" s="56"/>
      <c r="O42" s="56"/>
      <c r="P42" s="56"/>
      <c r="Q42" s="56"/>
      <c r="R42" s="56"/>
    </row>
    <row r="43" spans="1:18" s="56" customFormat="1" ht="24.75" customHeight="1">
      <c r="A43" s="56"/>
      <c r="B43" s="56"/>
      <c r="C43" s="56"/>
      <c r="D43" s="56"/>
      <c r="E43" s="56"/>
      <c r="F43" s="56"/>
      <c r="G43" s="56"/>
      <c r="H43" s="56"/>
      <c r="I43" s="56"/>
      <c r="J43" s="56"/>
      <c r="K43" s="56"/>
      <c r="L43" s="56"/>
      <c r="M43" s="56"/>
      <c r="N43" s="56"/>
      <c r="O43" s="56"/>
      <c r="P43" s="56"/>
      <c r="Q43" s="56"/>
      <c r="R43" s="56"/>
    </row>
    <row r="44" spans="1:18" s="56" customFormat="1" ht="24.75" customHeight="1">
      <c r="A44" s="56"/>
      <c r="B44" s="56"/>
      <c r="C44" s="56"/>
      <c r="D44" s="56"/>
      <c r="E44" s="56"/>
      <c r="F44" s="56"/>
      <c r="G44" s="56"/>
      <c r="H44" s="56"/>
      <c r="I44" s="56"/>
      <c r="J44" s="56"/>
      <c r="K44" s="56"/>
      <c r="L44" s="56"/>
      <c r="M44" s="56"/>
      <c r="N44" s="56"/>
      <c r="O44" s="56"/>
      <c r="P44" s="56"/>
      <c r="Q44" s="56"/>
      <c r="R44" s="56"/>
    </row>
    <row r="45" spans="1:18" s="56" customFormat="1" ht="24.75" customHeight="1">
      <c r="A45" s="56"/>
      <c r="B45" s="56"/>
      <c r="C45" s="56"/>
      <c r="D45" s="56"/>
      <c r="E45" s="56"/>
      <c r="F45" s="56"/>
      <c r="G45" s="56"/>
      <c r="H45" s="56"/>
      <c r="I45" s="56"/>
      <c r="J45" s="56"/>
      <c r="K45" s="56"/>
      <c r="L45" s="56"/>
      <c r="M45" s="56"/>
      <c r="N45" s="56"/>
      <c r="O45" s="56"/>
      <c r="P45" s="56"/>
      <c r="Q45" s="56"/>
      <c r="R45" s="56"/>
    </row>
    <row r="46" spans="1:18" s="56" customFormat="1" ht="24.75" customHeight="1">
      <c r="A46" s="56"/>
      <c r="B46" s="56"/>
      <c r="C46" s="56"/>
      <c r="D46" s="56"/>
      <c r="E46" s="56"/>
      <c r="F46" s="56"/>
      <c r="G46" s="56"/>
      <c r="H46" s="56"/>
      <c r="I46" s="56"/>
      <c r="J46" s="56"/>
      <c r="K46" s="56"/>
      <c r="L46" s="56"/>
      <c r="M46" s="56"/>
      <c r="N46" s="56"/>
      <c r="O46" s="56"/>
      <c r="P46" s="56"/>
      <c r="Q46" s="56"/>
      <c r="R46" s="56"/>
    </row>
    <row r="47" spans="1:18" s="56" customFormat="1" ht="24.75" customHeight="1">
      <c r="A47" s="56"/>
      <c r="B47" s="56"/>
      <c r="C47" s="56"/>
      <c r="D47" s="56"/>
      <c r="E47" s="56"/>
      <c r="F47" s="56"/>
      <c r="G47" s="56"/>
      <c r="H47" s="56"/>
      <c r="I47" s="56"/>
      <c r="J47" s="56"/>
      <c r="K47" s="56"/>
      <c r="L47" s="56"/>
      <c r="M47" s="56"/>
      <c r="N47" s="56"/>
      <c r="O47" s="56"/>
      <c r="P47" s="56"/>
      <c r="Q47" s="56"/>
      <c r="R47" s="56"/>
    </row>
    <row r="51" spans="4:9" hidden="1">
      <c r="D51" s="56" t="s">
        <v>108</v>
      </c>
      <c r="E51" s="56" t="s">
        <v>23</v>
      </c>
      <c r="F51" s="56" t="s">
        <v>110</v>
      </c>
      <c r="G51" s="56" t="s">
        <v>96</v>
      </c>
      <c r="H51" s="56" t="s">
        <v>97</v>
      </c>
      <c r="I51" s="55" t="s">
        <v>31</v>
      </c>
    </row>
    <row r="52" spans="4:9" hidden="1">
      <c r="D52" s="56" t="s">
        <v>112</v>
      </c>
      <c r="E52" s="56" t="s">
        <v>112</v>
      </c>
      <c r="F52" s="56" t="s">
        <v>112</v>
      </c>
      <c r="G52" s="56" t="s">
        <v>112</v>
      </c>
      <c r="H52" s="56" t="s">
        <v>112</v>
      </c>
      <c r="I52" s="56" t="s">
        <v>112</v>
      </c>
    </row>
    <row r="53" spans="4:9" hidden="1">
      <c r="D53" s="56" t="s">
        <v>113</v>
      </c>
      <c r="E53" s="56" t="s">
        <v>113</v>
      </c>
      <c r="F53" s="56" t="s">
        <v>113</v>
      </c>
      <c r="G53" s="56" t="s">
        <v>113</v>
      </c>
      <c r="H53" s="56" t="s">
        <v>113</v>
      </c>
      <c r="I53" s="56" t="s">
        <v>113</v>
      </c>
    </row>
    <row r="54" spans="4:9" hidden="1">
      <c r="D54" s="56" t="s">
        <v>116</v>
      </c>
      <c r="E54" s="56" t="s">
        <v>116</v>
      </c>
      <c r="F54" s="56" t="s">
        <v>116</v>
      </c>
      <c r="G54" s="56" t="s">
        <v>116</v>
      </c>
      <c r="H54" s="56" t="s">
        <v>116</v>
      </c>
      <c r="I54" s="56" t="s">
        <v>116</v>
      </c>
    </row>
    <row r="55" spans="4:9" hidden="1">
      <c r="D55" s="56" t="s">
        <v>117</v>
      </c>
      <c r="E55" s="56" t="s">
        <v>117</v>
      </c>
      <c r="F55" s="56" t="s">
        <v>118</v>
      </c>
      <c r="G55" s="56" t="s">
        <v>118</v>
      </c>
      <c r="H55" s="56" t="s">
        <v>118</v>
      </c>
      <c r="I55" s="56" t="s">
        <v>118</v>
      </c>
    </row>
    <row r="56" spans="4:9" hidden="1">
      <c r="D56" s="56" t="s">
        <v>118</v>
      </c>
      <c r="E56" s="56" t="s">
        <v>118</v>
      </c>
      <c r="F56" s="56" t="s">
        <v>119</v>
      </c>
      <c r="G56" s="56" t="s">
        <v>119</v>
      </c>
      <c r="H56" s="56" t="s">
        <v>119</v>
      </c>
      <c r="I56" s="56" t="s">
        <v>119</v>
      </c>
    </row>
    <row r="57" spans="4:9" hidden="1">
      <c r="D57" s="55" t="s">
        <v>119</v>
      </c>
      <c r="E57" s="55" t="s">
        <v>119</v>
      </c>
      <c r="F57" s="56" t="s">
        <v>120</v>
      </c>
      <c r="G57" s="56" t="s">
        <v>120</v>
      </c>
      <c r="H57" s="56" t="s">
        <v>120</v>
      </c>
      <c r="I57" s="56" t="s">
        <v>120</v>
      </c>
    </row>
    <row r="58" spans="4:9" hidden="1">
      <c r="D58" s="55" t="s">
        <v>120</v>
      </c>
      <c r="E58" s="55" t="s">
        <v>120</v>
      </c>
    </row>
  </sheetData>
  <mergeCells count="2">
    <mergeCell ref="A2:R2"/>
    <mergeCell ref="A30:B30"/>
  </mergeCells>
  <phoneticPr fontId="3"/>
  <dataValidations count="3">
    <dataValidation type="list" allowBlank="1" showDropDown="0" showInputMessage="1" showErrorMessage="1" sqref="WVP983055:WVP983068 JD5:JD29 SZ5:SZ29 ACV5:ACV29 AMR5:AMR29 AWN5:AWN29 BGJ5:BGJ29 BQF5:BQF29 CAB5:CAB29 CJX5:CJX29 CTT5:CTT29 DDP5:DDP29 DNL5:DNL29 DXH5:DXH29 EHD5:EHD29 EQZ5:EQZ29 FAV5:FAV29 FKR5:FKR29 FUN5:FUN29 GEJ5:GEJ29 GOF5:GOF29 GYB5:GYB29 HHX5:HHX29 HRT5:HRT29 IBP5:IBP29 ILL5:ILL29 IVH5:IVH29 JFD5:JFD29 JOZ5:JOZ29 JYV5:JYV29 KIR5:KIR29 KSN5:KSN29 LCJ5:LCJ29 LMF5:LMF29 LWB5:LWB29 MFX5:MFX29 MPT5:MPT29 MZP5:MZP29 NJL5:NJL29 NTH5:NTH29 ODD5:ODD29 OMZ5:OMZ29 OWV5:OWV29 PGR5:PGR29 PQN5:PQN29 QAJ5:QAJ29 QKF5:QKF29 QUB5:QUB29 RDX5:RDX29 RNT5:RNT29 RXP5:RXP29 SHL5:SHL29 SRH5:SRH29 TBD5:TBD29 TKZ5:TKZ29 TUV5:TUV29 UER5:UER29 UON5:UON29 UYJ5:UYJ29 VIF5:VIF29 VSB5:VSB29 WBX5:WBX29 WLT5:WLT29 WVP5:WVP29 H65551:H65564 JD65551:JD65564 SZ65551:SZ65564 ACV65551:ACV65564 AMR65551:AMR65564 AWN65551:AWN65564 BGJ65551:BGJ65564 BQF65551:BQF65564 CAB65551:CAB65564 CJX65551:CJX65564 CTT65551:CTT65564 DDP65551:DDP65564 DNL65551:DNL65564 DXH65551:DXH65564 EHD65551:EHD65564 EQZ65551:EQZ65564 FAV65551:FAV65564 FKR65551:FKR65564 FUN65551:FUN65564 GEJ65551:GEJ65564 GOF65551:GOF65564 GYB65551:GYB65564 HHX65551:HHX65564 HRT65551:HRT65564 IBP65551:IBP65564 ILL65551:ILL65564 IVH65551:IVH65564 JFD65551:JFD65564 JOZ65551:JOZ65564 JYV65551:JYV65564 KIR65551:KIR65564 KSN65551:KSN65564 LCJ65551:LCJ65564 LMF65551:LMF65564 LWB65551:LWB65564 MFX65551:MFX65564 MPT65551:MPT65564 MZP65551:MZP65564 NJL65551:NJL65564 NTH65551:NTH65564 ODD65551:ODD65564 OMZ65551:OMZ65564 OWV65551:OWV65564 PGR65551:PGR65564 PQN65551:PQN65564 QAJ65551:QAJ65564 QKF65551:QKF65564 QUB65551:QUB65564 RDX65551:RDX65564 RNT65551:RNT65564 RXP65551:RXP65564 SHL65551:SHL65564 SRH65551:SRH65564 TBD65551:TBD65564 TKZ65551:TKZ65564 TUV65551:TUV65564 UER65551:UER65564 UON65551:UON65564 UYJ65551:UYJ65564 VIF65551:VIF65564 VSB65551:VSB65564 WBX65551:WBX65564 WLT65551:WLT65564 WVP65551:WVP65564 H131087:H131100 JD131087:JD131100 SZ131087:SZ131100 ACV131087:ACV131100 AMR131087:AMR131100 AWN131087:AWN131100 BGJ131087:BGJ131100 BQF131087:BQF131100 CAB131087:CAB131100 CJX131087:CJX131100 CTT131087:CTT131100 DDP131087:DDP131100 DNL131087:DNL131100 DXH131087:DXH131100 EHD131087:EHD131100 EQZ131087:EQZ131100 FAV131087:FAV131100 FKR131087:FKR131100 FUN131087:FUN131100 GEJ131087:GEJ131100 GOF131087:GOF131100 GYB131087:GYB131100 HHX131087:HHX131100 HRT131087:HRT131100 IBP131087:IBP131100 ILL131087:ILL131100 IVH131087:IVH131100 JFD131087:JFD131100 JOZ131087:JOZ131100 JYV131087:JYV131100 KIR131087:KIR131100 KSN131087:KSN131100 LCJ131087:LCJ131100 LMF131087:LMF131100 LWB131087:LWB131100 MFX131087:MFX131100 MPT131087:MPT131100 MZP131087:MZP131100 NJL131087:NJL131100 NTH131087:NTH131100 ODD131087:ODD131100 OMZ131087:OMZ131100 OWV131087:OWV131100 PGR131087:PGR131100 PQN131087:PQN131100 QAJ131087:QAJ131100 QKF131087:QKF131100 QUB131087:QUB131100 RDX131087:RDX131100 RNT131087:RNT131100 RXP131087:RXP131100 SHL131087:SHL131100 SRH131087:SRH131100 TBD131087:TBD131100 TKZ131087:TKZ131100 TUV131087:TUV131100 UER131087:UER131100 UON131087:UON131100 UYJ131087:UYJ131100 VIF131087:VIF131100 VSB131087:VSB131100 WBX131087:WBX131100 WLT131087:WLT131100 WVP131087:WVP131100 H196623:H196636 JD196623:JD196636 SZ196623:SZ196636 ACV196623:ACV196636 AMR196623:AMR196636 AWN196623:AWN196636 BGJ196623:BGJ196636 BQF196623:BQF196636 CAB196623:CAB196636 CJX196623:CJX196636 CTT196623:CTT196636 DDP196623:DDP196636 DNL196623:DNL196636 DXH196623:DXH196636 EHD196623:EHD196636 EQZ196623:EQZ196636 FAV196623:FAV196636 FKR196623:FKR196636 FUN196623:FUN196636 GEJ196623:GEJ196636 GOF196623:GOF196636 GYB196623:GYB196636 HHX196623:HHX196636 HRT196623:HRT196636 IBP196623:IBP196636 ILL196623:ILL196636 IVH196623:IVH196636 JFD196623:JFD196636 JOZ196623:JOZ196636 JYV196623:JYV196636 KIR196623:KIR196636 KSN196623:KSN196636 LCJ196623:LCJ196636 LMF196623:LMF196636 LWB196623:LWB196636 MFX196623:MFX196636 MPT196623:MPT196636 MZP196623:MZP196636 NJL196623:NJL196636 NTH196623:NTH196636 ODD196623:ODD196636 OMZ196623:OMZ196636 OWV196623:OWV196636 PGR196623:PGR196636 PQN196623:PQN196636 QAJ196623:QAJ196636 QKF196623:QKF196636 QUB196623:QUB196636 RDX196623:RDX196636 RNT196623:RNT196636 RXP196623:RXP196636 SHL196623:SHL196636 SRH196623:SRH196636 TBD196623:TBD196636 TKZ196623:TKZ196636 TUV196623:TUV196636 UER196623:UER196636 UON196623:UON196636 UYJ196623:UYJ196636 VIF196623:VIF196636 VSB196623:VSB196636 WBX196623:WBX196636 WLT196623:WLT196636 WVP196623:WVP196636 H262159:H262172 JD262159:JD262172 SZ262159:SZ262172 ACV262159:ACV262172 AMR262159:AMR262172 AWN262159:AWN262172 BGJ262159:BGJ262172 BQF262159:BQF262172 CAB262159:CAB262172 CJX262159:CJX262172 CTT262159:CTT262172 DDP262159:DDP262172 DNL262159:DNL262172 DXH262159:DXH262172 EHD262159:EHD262172 EQZ262159:EQZ262172 FAV262159:FAV262172 FKR262159:FKR262172 FUN262159:FUN262172 GEJ262159:GEJ262172 GOF262159:GOF262172 GYB262159:GYB262172 HHX262159:HHX262172 HRT262159:HRT262172 IBP262159:IBP262172 ILL262159:ILL262172 IVH262159:IVH262172 JFD262159:JFD262172 JOZ262159:JOZ262172 JYV262159:JYV262172 KIR262159:KIR262172 KSN262159:KSN262172 LCJ262159:LCJ262172 LMF262159:LMF262172 LWB262159:LWB262172 MFX262159:MFX262172 MPT262159:MPT262172 MZP262159:MZP262172 NJL262159:NJL262172 NTH262159:NTH262172 ODD262159:ODD262172 OMZ262159:OMZ262172 OWV262159:OWV262172 PGR262159:PGR262172 PQN262159:PQN262172 QAJ262159:QAJ262172 QKF262159:QKF262172 QUB262159:QUB262172 RDX262159:RDX262172 RNT262159:RNT262172 RXP262159:RXP262172 SHL262159:SHL262172 SRH262159:SRH262172 TBD262159:TBD262172 TKZ262159:TKZ262172 TUV262159:TUV262172 UER262159:UER262172 UON262159:UON262172 UYJ262159:UYJ262172 VIF262159:VIF262172 VSB262159:VSB262172 WBX262159:WBX262172 WLT262159:WLT262172 WVP262159:WVP262172 H327695:H327708 JD327695:JD327708 SZ327695:SZ327708 ACV327695:ACV327708 AMR327695:AMR327708 AWN327695:AWN327708 BGJ327695:BGJ327708 BQF327695:BQF327708 CAB327695:CAB327708 CJX327695:CJX327708 CTT327695:CTT327708 DDP327695:DDP327708 DNL327695:DNL327708 DXH327695:DXH327708 EHD327695:EHD327708 EQZ327695:EQZ327708 FAV327695:FAV327708 FKR327695:FKR327708 FUN327695:FUN327708 GEJ327695:GEJ327708 GOF327695:GOF327708 GYB327695:GYB327708 HHX327695:HHX327708 HRT327695:HRT327708 IBP327695:IBP327708 ILL327695:ILL327708 IVH327695:IVH327708 JFD327695:JFD327708 JOZ327695:JOZ327708 JYV327695:JYV327708 KIR327695:KIR327708 KSN327695:KSN327708 LCJ327695:LCJ327708 LMF327695:LMF327708 LWB327695:LWB327708 MFX327695:MFX327708 MPT327695:MPT327708 MZP327695:MZP327708 NJL327695:NJL327708 NTH327695:NTH327708 ODD327695:ODD327708 OMZ327695:OMZ327708 OWV327695:OWV327708 PGR327695:PGR327708 PQN327695:PQN327708 QAJ327695:QAJ327708 QKF327695:QKF327708 QUB327695:QUB327708 RDX327695:RDX327708 RNT327695:RNT327708 RXP327695:RXP327708 SHL327695:SHL327708 SRH327695:SRH327708 TBD327695:TBD327708 TKZ327695:TKZ327708 TUV327695:TUV327708 UER327695:UER327708 UON327695:UON327708 UYJ327695:UYJ327708 VIF327695:VIF327708 VSB327695:VSB327708 WBX327695:WBX327708 WLT327695:WLT327708 WVP327695:WVP327708 H393231:H393244 JD393231:JD393244 SZ393231:SZ393244 ACV393231:ACV393244 AMR393231:AMR393244 AWN393231:AWN393244 BGJ393231:BGJ393244 BQF393231:BQF393244 CAB393231:CAB393244 CJX393231:CJX393244 CTT393231:CTT393244 DDP393231:DDP393244 DNL393231:DNL393244 DXH393231:DXH393244 EHD393231:EHD393244 EQZ393231:EQZ393244 FAV393231:FAV393244 FKR393231:FKR393244 FUN393231:FUN393244 GEJ393231:GEJ393244 GOF393231:GOF393244 GYB393231:GYB393244 HHX393231:HHX393244 HRT393231:HRT393244 IBP393231:IBP393244 ILL393231:ILL393244 IVH393231:IVH393244 JFD393231:JFD393244 JOZ393231:JOZ393244 JYV393231:JYV393244 KIR393231:KIR393244 KSN393231:KSN393244 LCJ393231:LCJ393244 LMF393231:LMF393244 LWB393231:LWB393244 MFX393231:MFX393244 MPT393231:MPT393244 MZP393231:MZP393244 NJL393231:NJL393244 NTH393231:NTH393244 ODD393231:ODD393244 OMZ393231:OMZ393244 OWV393231:OWV393244 PGR393231:PGR393244 PQN393231:PQN393244 QAJ393231:QAJ393244 QKF393231:QKF393244 QUB393231:QUB393244 RDX393231:RDX393244 RNT393231:RNT393244 RXP393231:RXP393244 SHL393231:SHL393244 SRH393231:SRH393244 TBD393231:TBD393244 TKZ393231:TKZ393244 TUV393231:TUV393244 UER393231:UER393244 UON393231:UON393244 UYJ393231:UYJ393244 VIF393231:VIF393244 VSB393231:VSB393244 WBX393231:WBX393244 WLT393231:WLT393244 WVP393231:WVP393244 H458767:H458780 JD458767:JD458780 SZ458767:SZ458780 ACV458767:ACV458780 AMR458767:AMR458780 AWN458767:AWN458780 BGJ458767:BGJ458780 BQF458767:BQF458780 CAB458767:CAB458780 CJX458767:CJX458780 CTT458767:CTT458780 DDP458767:DDP458780 DNL458767:DNL458780 DXH458767:DXH458780 EHD458767:EHD458780 EQZ458767:EQZ458780 FAV458767:FAV458780 FKR458767:FKR458780 FUN458767:FUN458780 GEJ458767:GEJ458780 GOF458767:GOF458780 GYB458767:GYB458780 HHX458767:HHX458780 HRT458767:HRT458780 IBP458767:IBP458780 ILL458767:ILL458780 IVH458767:IVH458780 JFD458767:JFD458780 JOZ458767:JOZ458780 JYV458767:JYV458780 KIR458767:KIR458780 KSN458767:KSN458780 LCJ458767:LCJ458780 LMF458767:LMF458780 LWB458767:LWB458780 MFX458767:MFX458780 MPT458767:MPT458780 MZP458767:MZP458780 NJL458767:NJL458780 NTH458767:NTH458780 ODD458767:ODD458780 OMZ458767:OMZ458780 OWV458767:OWV458780 PGR458767:PGR458780 PQN458767:PQN458780 QAJ458767:QAJ458780 QKF458767:QKF458780 QUB458767:QUB458780 RDX458767:RDX458780 RNT458767:RNT458780 RXP458767:RXP458780 SHL458767:SHL458780 SRH458767:SRH458780 TBD458767:TBD458780 TKZ458767:TKZ458780 TUV458767:TUV458780 UER458767:UER458780 UON458767:UON458780 UYJ458767:UYJ458780 VIF458767:VIF458780 VSB458767:VSB458780 WBX458767:WBX458780 WLT458767:WLT458780 WVP458767:WVP458780 H524303:H524316 JD524303:JD524316 SZ524303:SZ524316 ACV524303:ACV524316 AMR524303:AMR524316 AWN524303:AWN524316 BGJ524303:BGJ524316 BQF524303:BQF524316 CAB524303:CAB524316 CJX524303:CJX524316 CTT524303:CTT524316 DDP524303:DDP524316 DNL524303:DNL524316 DXH524303:DXH524316 EHD524303:EHD524316 EQZ524303:EQZ524316 FAV524303:FAV524316 FKR524303:FKR524316 FUN524303:FUN524316 GEJ524303:GEJ524316 GOF524303:GOF524316 GYB524303:GYB524316 HHX524303:HHX524316 HRT524303:HRT524316 IBP524303:IBP524316 ILL524303:ILL524316 IVH524303:IVH524316 JFD524303:JFD524316 JOZ524303:JOZ524316 JYV524303:JYV524316 KIR524303:KIR524316 KSN524303:KSN524316 LCJ524303:LCJ524316 LMF524303:LMF524316 LWB524303:LWB524316 MFX524303:MFX524316 MPT524303:MPT524316 MZP524303:MZP524316 NJL524303:NJL524316 NTH524303:NTH524316 ODD524303:ODD524316 OMZ524303:OMZ524316 OWV524303:OWV524316 PGR524303:PGR524316 PQN524303:PQN524316 QAJ524303:QAJ524316 QKF524303:QKF524316 QUB524303:QUB524316 RDX524303:RDX524316 RNT524303:RNT524316 RXP524303:RXP524316 SHL524303:SHL524316 SRH524303:SRH524316 TBD524303:TBD524316 TKZ524303:TKZ524316 TUV524303:TUV524316 UER524303:UER524316 UON524303:UON524316 UYJ524303:UYJ524316 VIF524303:VIF524316 VSB524303:VSB524316 WBX524303:WBX524316 WLT524303:WLT524316 WVP524303:WVP524316 H589839:H589852 JD589839:JD589852 SZ589839:SZ589852 ACV589839:ACV589852 AMR589839:AMR589852 AWN589839:AWN589852 BGJ589839:BGJ589852 BQF589839:BQF589852 CAB589839:CAB589852 CJX589839:CJX589852 CTT589839:CTT589852 DDP589839:DDP589852 DNL589839:DNL589852 DXH589839:DXH589852 EHD589839:EHD589852 EQZ589839:EQZ589852 FAV589839:FAV589852 FKR589839:FKR589852 FUN589839:FUN589852 GEJ589839:GEJ589852 GOF589839:GOF589852 GYB589839:GYB589852 HHX589839:HHX589852 HRT589839:HRT589852 IBP589839:IBP589852 ILL589839:ILL589852 IVH589839:IVH589852 JFD589839:JFD589852 JOZ589839:JOZ589852 JYV589839:JYV589852 KIR589839:KIR589852 KSN589839:KSN589852 LCJ589839:LCJ589852 LMF589839:LMF589852 LWB589839:LWB589852 MFX589839:MFX589852 MPT589839:MPT589852 MZP589839:MZP589852 NJL589839:NJL589852 NTH589839:NTH589852 ODD589839:ODD589852 OMZ589839:OMZ589852 OWV589839:OWV589852 PGR589839:PGR589852 PQN589839:PQN589852 QAJ589839:QAJ589852 QKF589839:QKF589852 QUB589839:QUB589852 RDX589839:RDX589852 RNT589839:RNT589852 RXP589839:RXP589852 SHL589839:SHL589852 SRH589839:SRH589852 TBD589839:TBD589852 TKZ589839:TKZ589852 TUV589839:TUV589852 UER589839:UER589852 UON589839:UON589852 UYJ589839:UYJ589852 VIF589839:VIF589852 VSB589839:VSB589852 WBX589839:WBX589852 WLT589839:WLT589852 WVP589839:WVP589852 H655375:H655388 JD655375:JD655388 SZ655375:SZ655388 ACV655375:ACV655388 AMR655375:AMR655388 AWN655375:AWN655388 BGJ655375:BGJ655388 BQF655375:BQF655388 CAB655375:CAB655388 CJX655375:CJX655388 CTT655375:CTT655388 DDP655375:DDP655388 DNL655375:DNL655388 DXH655375:DXH655388 EHD655375:EHD655388 EQZ655375:EQZ655388 FAV655375:FAV655388 FKR655375:FKR655388 FUN655375:FUN655388 GEJ655375:GEJ655388 GOF655375:GOF655388 GYB655375:GYB655388 HHX655375:HHX655388 HRT655375:HRT655388 IBP655375:IBP655388 ILL655375:ILL655388 IVH655375:IVH655388 JFD655375:JFD655388 JOZ655375:JOZ655388 JYV655375:JYV655388 KIR655375:KIR655388 KSN655375:KSN655388 LCJ655375:LCJ655388 LMF655375:LMF655388 LWB655375:LWB655388 MFX655375:MFX655388 MPT655375:MPT655388 MZP655375:MZP655388 NJL655375:NJL655388 NTH655375:NTH655388 ODD655375:ODD655388 OMZ655375:OMZ655388 OWV655375:OWV655388 PGR655375:PGR655388 PQN655375:PQN655388 QAJ655375:QAJ655388 QKF655375:QKF655388 QUB655375:QUB655388 RDX655375:RDX655388 RNT655375:RNT655388 RXP655375:RXP655388 SHL655375:SHL655388 SRH655375:SRH655388 TBD655375:TBD655388 TKZ655375:TKZ655388 TUV655375:TUV655388 UER655375:UER655388 UON655375:UON655388 UYJ655375:UYJ655388 VIF655375:VIF655388 VSB655375:VSB655388 WBX655375:WBX655388 WLT655375:WLT655388 WVP655375:WVP655388 H720911:H720924 JD720911:JD720924 SZ720911:SZ720924 ACV720911:ACV720924 AMR720911:AMR720924 AWN720911:AWN720924 BGJ720911:BGJ720924 BQF720911:BQF720924 CAB720911:CAB720924 CJX720911:CJX720924 CTT720911:CTT720924 DDP720911:DDP720924 DNL720911:DNL720924 DXH720911:DXH720924 EHD720911:EHD720924 EQZ720911:EQZ720924 FAV720911:FAV720924 FKR720911:FKR720924 FUN720911:FUN720924 GEJ720911:GEJ720924 GOF720911:GOF720924 GYB720911:GYB720924 HHX720911:HHX720924 HRT720911:HRT720924 IBP720911:IBP720924 ILL720911:ILL720924 IVH720911:IVH720924 JFD720911:JFD720924 JOZ720911:JOZ720924 JYV720911:JYV720924 KIR720911:KIR720924 KSN720911:KSN720924 LCJ720911:LCJ720924 LMF720911:LMF720924 LWB720911:LWB720924 MFX720911:MFX720924 MPT720911:MPT720924 MZP720911:MZP720924 NJL720911:NJL720924 NTH720911:NTH720924 ODD720911:ODD720924 OMZ720911:OMZ720924 OWV720911:OWV720924 PGR720911:PGR720924 PQN720911:PQN720924 QAJ720911:QAJ720924 QKF720911:QKF720924 QUB720911:QUB720924 RDX720911:RDX720924 RNT720911:RNT720924 RXP720911:RXP720924 SHL720911:SHL720924 SRH720911:SRH720924 TBD720911:TBD720924 TKZ720911:TKZ720924 TUV720911:TUV720924 UER720911:UER720924 UON720911:UON720924 UYJ720911:UYJ720924 VIF720911:VIF720924 VSB720911:VSB720924 WBX720911:WBX720924 WLT720911:WLT720924 WVP720911:WVP720924 H786447:H786460 JD786447:JD786460 SZ786447:SZ786460 ACV786447:ACV786460 AMR786447:AMR786460 AWN786447:AWN786460 BGJ786447:BGJ786460 BQF786447:BQF786460 CAB786447:CAB786460 CJX786447:CJX786460 CTT786447:CTT786460 DDP786447:DDP786460 DNL786447:DNL786460 DXH786447:DXH786460 EHD786447:EHD786460 EQZ786447:EQZ786460 FAV786447:FAV786460 FKR786447:FKR786460 FUN786447:FUN786460 GEJ786447:GEJ786460 GOF786447:GOF786460 GYB786447:GYB786460 HHX786447:HHX786460 HRT786447:HRT786460 IBP786447:IBP786460 ILL786447:ILL786460 IVH786447:IVH786460 JFD786447:JFD786460 JOZ786447:JOZ786460 JYV786447:JYV786460 KIR786447:KIR786460 KSN786447:KSN786460 LCJ786447:LCJ786460 LMF786447:LMF786460 LWB786447:LWB786460 MFX786447:MFX786460 MPT786447:MPT786460 MZP786447:MZP786460 NJL786447:NJL786460 NTH786447:NTH786460 ODD786447:ODD786460 OMZ786447:OMZ786460 OWV786447:OWV786460 PGR786447:PGR786460 PQN786447:PQN786460 QAJ786447:QAJ786460 QKF786447:QKF786460 QUB786447:QUB786460 RDX786447:RDX786460 RNT786447:RNT786460 RXP786447:RXP786460 SHL786447:SHL786460 SRH786447:SRH786460 TBD786447:TBD786460 TKZ786447:TKZ786460 TUV786447:TUV786460 UER786447:UER786460 UON786447:UON786460 UYJ786447:UYJ786460 VIF786447:VIF786460 VSB786447:VSB786460 WBX786447:WBX786460 WLT786447:WLT786460 WVP786447:WVP786460 H851983:H851996 JD851983:JD851996 SZ851983:SZ851996 ACV851983:ACV851996 AMR851983:AMR851996 AWN851983:AWN851996 BGJ851983:BGJ851996 BQF851983:BQF851996 CAB851983:CAB851996 CJX851983:CJX851996 CTT851983:CTT851996 DDP851983:DDP851996 DNL851983:DNL851996 DXH851983:DXH851996 EHD851983:EHD851996 EQZ851983:EQZ851996 FAV851983:FAV851996 FKR851983:FKR851996 FUN851983:FUN851996 GEJ851983:GEJ851996 GOF851983:GOF851996 GYB851983:GYB851996 HHX851983:HHX851996 HRT851983:HRT851996 IBP851983:IBP851996 ILL851983:ILL851996 IVH851983:IVH851996 JFD851983:JFD851996 JOZ851983:JOZ851996 JYV851983:JYV851996 KIR851983:KIR851996 KSN851983:KSN851996 LCJ851983:LCJ851996 LMF851983:LMF851996 LWB851983:LWB851996 MFX851983:MFX851996 MPT851983:MPT851996 MZP851983:MZP851996 NJL851983:NJL851996 NTH851983:NTH851996 ODD851983:ODD851996 OMZ851983:OMZ851996 OWV851983:OWV851996 PGR851983:PGR851996 PQN851983:PQN851996 QAJ851983:QAJ851996 QKF851983:QKF851996 QUB851983:QUB851996 RDX851983:RDX851996 RNT851983:RNT851996 RXP851983:RXP851996 SHL851983:SHL851996 SRH851983:SRH851996 TBD851983:TBD851996 TKZ851983:TKZ851996 TUV851983:TUV851996 UER851983:UER851996 UON851983:UON851996 UYJ851983:UYJ851996 VIF851983:VIF851996 VSB851983:VSB851996 WBX851983:WBX851996 WLT851983:WLT851996 WVP851983:WVP851996 H917519:H917532 JD917519:JD917532 SZ917519:SZ917532 ACV917519:ACV917532 AMR917519:AMR917532 AWN917519:AWN917532 BGJ917519:BGJ917532 BQF917519:BQF917532 CAB917519:CAB917532 CJX917519:CJX917532 CTT917519:CTT917532 DDP917519:DDP917532 DNL917519:DNL917532 DXH917519:DXH917532 EHD917519:EHD917532 EQZ917519:EQZ917532 FAV917519:FAV917532 FKR917519:FKR917532 FUN917519:FUN917532 GEJ917519:GEJ917532 GOF917519:GOF917532 GYB917519:GYB917532 HHX917519:HHX917532 HRT917519:HRT917532 IBP917519:IBP917532 ILL917519:ILL917532 IVH917519:IVH917532 JFD917519:JFD917532 JOZ917519:JOZ917532 JYV917519:JYV917532 KIR917519:KIR917532 KSN917519:KSN917532 LCJ917519:LCJ917532 LMF917519:LMF917532 LWB917519:LWB917532 MFX917519:MFX917532 MPT917519:MPT917532 MZP917519:MZP917532 NJL917519:NJL917532 NTH917519:NTH917532 ODD917519:ODD917532 OMZ917519:OMZ917532 OWV917519:OWV917532 PGR917519:PGR917532 PQN917519:PQN917532 QAJ917519:QAJ917532 QKF917519:QKF917532 QUB917519:QUB917532 RDX917519:RDX917532 RNT917519:RNT917532 RXP917519:RXP917532 SHL917519:SHL917532 SRH917519:SRH917532 TBD917519:TBD917532 TKZ917519:TKZ917532 TUV917519:TUV917532 UER917519:UER917532 UON917519:UON917532 UYJ917519:UYJ917532 VIF917519:VIF917532 VSB917519:VSB917532 WBX917519:WBX917532 WLT917519:WLT917532 WVP917519:WVP917532 H983055:H983068 JD983055:JD983068 SZ983055:SZ983068 ACV983055:ACV983068 AMR983055:AMR983068 AWN983055:AWN983068 BGJ983055:BGJ983068 BQF983055:BQF983068 CAB983055:CAB983068 CJX983055:CJX983068 CTT983055:CTT983068 DDP983055:DDP983068 DNL983055:DNL983068 DXH983055:DXH983068 EHD983055:EHD983068 EQZ983055:EQZ983068 FAV983055:FAV983068 FKR983055:FKR983068 FUN983055:FUN983068 GEJ983055:GEJ983068 GOF983055:GOF983068 GYB983055:GYB983068 HHX983055:HHX983068 HRT983055:HRT983068 IBP983055:IBP983068 ILL983055:ILL983068 IVH983055:IVH983068 JFD983055:JFD983068 JOZ983055:JOZ983068 JYV983055:JYV983068 KIR983055:KIR983068 KSN983055:KSN983068 LCJ983055:LCJ983068 LMF983055:LMF983068 LWB983055:LWB983068 MFX983055:MFX983068 MPT983055:MPT983068 MZP983055:MZP983068 NJL983055:NJL983068 NTH983055:NTH983068 ODD983055:ODD983068 OMZ983055:OMZ983068 OWV983055:OWV983068 PGR983055:PGR983068 PQN983055:PQN983068 QAJ983055:QAJ983068 QKF983055:QKF983068 QUB983055:QUB983068 RDX983055:RDX983068 RNT983055:RNT983068 RXP983055:RXP983068 SHL983055:SHL983068 SRH983055:SRH983068 TBD983055:TBD983068 TKZ983055:TKZ983068 TUV983055:TUV983068 UER983055:UER983068 UON983055:UON983068 UYJ983055:UYJ983068 VIF983055:VIF983068 VSB983055:VSB983068 WBX983055:WBX983068 WLT983055:WLT983068">
      <formula1>"移乗介護,移動支援,排泄支援,見守り・コミュニケーション,入浴支援"</formula1>
    </dataValidation>
    <dataValidation type="list" allowBlank="1" showDropDown="0" showInputMessage="1" showErrorMessage="1" sqref="WVK983055:WVK983068 IY5:IY29 SU5:SU29 ACQ5:ACQ29 AMM5:AMM29 AWI5:AWI29 BGE5:BGE29 BQA5:BQA29 BZW5:BZW29 CJS5:CJS29 CTO5:CTO29 DDK5:DDK29 DNG5:DNG29 DXC5:DXC29 EGY5:EGY29 EQU5:EQU29 FAQ5:FAQ29 FKM5:FKM29 FUI5:FUI29 GEE5:GEE29 GOA5:GOA29 GXW5:GXW29 HHS5:HHS29 HRO5:HRO29 IBK5:IBK29 ILG5:ILG29 IVC5:IVC29 JEY5:JEY29 JOU5:JOU29 JYQ5:JYQ29 KIM5:KIM29 KSI5:KSI29 LCE5:LCE29 LMA5:LMA29 LVW5:LVW29 MFS5:MFS29 MPO5:MPO29 MZK5:MZK29 NJG5:NJG29 NTC5:NTC29 OCY5:OCY29 OMU5:OMU29 OWQ5:OWQ29 PGM5:PGM29 PQI5:PQI29 QAE5:QAE29 QKA5:QKA29 QTW5:QTW29 RDS5:RDS29 RNO5:RNO29 RXK5:RXK29 SHG5:SHG29 SRC5:SRC29 TAY5:TAY29 TKU5:TKU29 TUQ5:TUQ29 UEM5:UEM29 UOI5:UOI29 UYE5:UYE29 VIA5:VIA29 VRW5:VRW29 WBS5:WBS29 WLO5:WLO29 WVK5:WVK29 C65551:C65564 IY65551:IY65564 SU65551:SU65564 ACQ65551:ACQ65564 AMM65551:AMM65564 AWI65551:AWI65564 BGE65551:BGE65564 BQA65551:BQA65564 BZW65551:BZW65564 CJS65551:CJS65564 CTO65551:CTO65564 DDK65551:DDK65564 DNG65551:DNG65564 DXC65551:DXC65564 EGY65551:EGY65564 EQU65551:EQU65564 FAQ65551:FAQ65564 FKM65551:FKM65564 FUI65551:FUI65564 GEE65551:GEE65564 GOA65551:GOA65564 GXW65551:GXW65564 HHS65551:HHS65564 HRO65551:HRO65564 IBK65551:IBK65564 ILG65551:ILG65564 IVC65551:IVC65564 JEY65551:JEY65564 JOU65551:JOU65564 JYQ65551:JYQ65564 KIM65551:KIM65564 KSI65551:KSI65564 LCE65551:LCE65564 LMA65551:LMA65564 LVW65551:LVW65564 MFS65551:MFS65564 MPO65551:MPO65564 MZK65551:MZK65564 NJG65551:NJG65564 NTC65551:NTC65564 OCY65551:OCY65564 OMU65551:OMU65564 OWQ65551:OWQ65564 PGM65551:PGM65564 PQI65551:PQI65564 QAE65551:QAE65564 QKA65551:QKA65564 QTW65551:QTW65564 RDS65551:RDS65564 RNO65551:RNO65564 RXK65551:RXK65564 SHG65551:SHG65564 SRC65551:SRC65564 TAY65551:TAY65564 TKU65551:TKU65564 TUQ65551:TUQ65564 UEM65551:UEM65564 UOI65551:UOI65564 UYE65551:UYE65564 VIA65551:VIA65564 VRW65551:VRW65564 WBS65551:WBS65564 WLO65551:WLO65564 WVK65551:WVK65564 C131087:C131100 IY131087:IY131100 SU131087:SU131100 ACQ131087:ACQ131100 AMM131087:AMM131100 AWI131087:AWI131100 BGE131087:BGE131100 BQA131087:BQA131100 BZW131087:BZW131100 CJS131087:CJS131100 CTO131087:CTO131100 DDK131087:DDK131100 DNG131087:DNG131100 DXC131087:DXC131100 EGY131087:EGY131100 EQU131087:EQU131100 FAQ131087:FAQ131100 FKM131087:FKM131100 FUI131087:FUI131100 GEE131087:GEE131100 GOA131087:GOA131100 GXW131087:GXW131100 HHS131087:HHS131100 HRO131087:HRO131100 IBK131087:IBK131100 ILG131087:ILG131100 IVC131087:IVC131100 JEY131087:JEY131100 JOU131087:JOU131100 JYQ131087:JYQ131100 KIM131087:KIM131100 KSI131087:KSI131100 LCE131087:LCE131100 LMA131087:LMA131100 LVW131087:LVW131100 MFS131087:MFS131100 MPO131087:MPO131100 MZK131087:MZK131100 NJG131087:NJG131100 NTC131087:NTC131100 OCY131087:OCY131100 OMU131087:OMU131100 OWQ131087:OWQ131100 PGM131087:PGM131100 PQI131087:PQI131100 QAE131087:QAE131100 QKA131087:QKA131100 QTW131087:QTW131100 RDS131087:RDS131100 RNO131087:RNO131100 RXK131087:RXK131100 SHG131087:SHG131100 SRC131087:SRC131100 TAY131087:TAY131100 TKU131087:TKU131100 TUQ131087:TUQ131100 UEM131087:UEM131100 UOI131087:UOI131100 UYE131087:UYE131100 VIA131087:VIA131100 VRW131087:VRW131100 WBS131087:WBS131100 WLO131087:WLO131100 WVK131087:WVK131100 C196623:C196636 IY196623:IY196636 SU196623:SU196636 ACQ196623:ACQ196636 AMM196623:AMM196636 AWI196623:AWI196636 BGE196623:BGE196636 BQA196623:BQA196636 BZW196623:BZW196636 CJS196623:CJS196636 CTO196623:CTO196636 DDK196623:DDK196636 DNG196623:DNG196636 DXC196623:DXC196636 EGY196623:EGY196636 EQU196623:EQU196636 FAQ196623:FAQ196636 FKM196623:FKM196636 FUI196623:FUI196636 GEE196623:GEE196636 GOA196623:GOA196636 GXW196623:GXW196636 HHS196623:HHS196636 HRO196623:HRO196636 IBK196623:IBK196636 ILG196623:ILG196636 IVC196623:IVC196636 JEY196623:JEY196636 JOU196623:JOU196636 JYQ196623:JYQ196636 KIM196623:KIM196636 KSI196623:KSI196636 LCE196623:LCE196636 LMA196623:LMA196636 LVW196623:LVW196636 MFS196623:MFS196636 MPO196623:MPO196636 MZK196623:MZK196636 NJG196623:NJG196636 NTC196623:NTC196636 OCY196623:OCY196636 OMU196623:OMU196636 OWQ196623:OWQ196636 PGM196623:PGM196636 PQI196623:PQI196636 QAE196623:QAE196636 QKA196623:QKA196636 QTW196623:QTW196636 RDS196623:RDS196636 RNO196623:RNO196636 RXK196623:RXK196636 SHG196623:SHG196636 SRC196623:SRC196636 TAY196623:TAY196636 TKU196623:TKU196636 TUQ196623:TUQ196636 UEM196623:UEM196636 UOI196623:UOI196636 UYE196623:UYE196636 VIA196623:VIA196636 VRW196623:VRW196636 WBS196623:WBS196636 WLO196623:WLO196636 WVK196623:WVK196636 C262159:C262172 IY262159:IY262172 SU262159:SU262172 ACQ262159:ACQ262172 AMM262159:AMM262172 AWI262159:AWI262172 BGE262159:BGE262172 BQA262159:BQA262172 BZW262159:BZW262172 CJS262159:CJS262172 CTO262159:CTO262172 DDK262159:DDK262172 DNG262159:DNG262172 DXC262159:DXC262172 EGY262159:EGY262172 EQU262159:EQU262172 FAQ262159:FAQ262172 FKM262159:FKM262172 FUI262159:FUI262172 GEE262159:GEE262172 GOA262159:GOA262172 GXW262159:GXW262172 HHS262159:HHS262172 HRO262159:HRO262172 IBK262159:IBK262172 ILG262159:ILG262172 IVC262159:IVC262172 JEY262159:JEY262172 JOU262159:JOU262172 JYQ262159:JYQ262172 KIM262159:KIM262172 KSI262159:KSI262172 LCE262159:LCE262172 LMA262159:LMA262172 LVW262159:LVW262172 MFS262159:MFS262172 MPO262159:MPO262172 MZK262159:MZK262172 NJG262159:NJG262172 NTC262159:NTC262172 OCY262159:OCY262172 OMU262159:OMU262172 OWQ262159:OWQ262172 PGM262159:PGM262172 PQI262159:PQI262172 QAE262159:QAE262172 QKA262159:QKA262172 QTW262159:QTW262172 RDS262159:RDS262172 RNO262159:RNO262172 RXK262159:RXK262172 SHG262159:SHG262172 SRC262159:SRC262172 TAY262159:TAY262172 TKU262159:TKU262172 TUQ262159:TUQ262172 UEM262159:UEM262172 UOI262159:UOI262172 UYE262159:UYE262172 VIA262159:VIA262172 VRW262159:VRW262172 WBS262159:WBS262172 WLO262159:WLO262172 WVK262159:WVK262172 C327695:C327708 IY327695:IY327708 SU327695:SU327708 ACQ327695:ACQ327708 AMM327695:AMM327708 AWI327695:AWI327708 BGE327695:BGE327708 BQA327695:BQA327708 BZW327695:BZW327708 CJS327695:CJS327708 CTO327695:CTO327708 DDK327695:DDK327708 DNG327695:DNG327708 DXC327695:DXC327708 EGY327695:EGY327708 EQU327695:EQU327708 FAQ327695:FAQ327708 FKM327695:FKM327708 FUI327695:FUI327708 GEE327695:GEE327708 GOA327695:GOA327708 GXW327695:GXW327708 HHS327695:HHS327708 HRO327695:HRO327708 IBK327695:IBK327708 ILG327695:ILG327708 IVC327695:IVC327708 JEY327695:JEY327708 JOU327695:JOU327708 JYQ327695:JYQ327708 KIM327695:KIM327708 KSI327695:KSI327708 LCE327695:LCE327708 LMA327695:LMA327708 LVW327695:LVW327708 MFS327695:MFS327708 MPO327695:MPO327708 MZK327695:MZK327708 NJG327695:NJG327708 NTC327695:NTC327708 OCY327695:OCY327708 OMU327695:OMU327708 OWQ327695:OWQ327708 PGM327695:PGM327708 PQI327695:PQI327708 QAE327695:QAE327708 QKA327695:QKA327708 QTW327695:QTW327708 RDS327695:RDS327708 RNO327695:RNO327708 RXK327695:RXK327708 SHG327695:SHG327708 SRC327695:SRC327708 TAY327695:TAY327708 TKU327695:TKU327708 TUQ327695:TUQ327708 UEM327695:UEM327708 UOI327695:UOI327708 UYE327695:UYE327708 VIA327695:VIA327708 VRW327695:VRW327708 WBS327695:WBS327708 WLO327695:WLO327708 WVK327695:WVK327708 C393231:C393244 IY393231:IY393244 SU393231:SU393244 ACQ393231:ACQ393244 AMM393231:AMM393244 AWI393231:AWI393244 BGE393231:BGE393244 BQA393231:BQA393244 BZW393231:BZW393244 CJS393231:CJS393244 CTO393231:CTO393244 DDK393231:DDK393244 DNG393231:DNG393244 DXC393231:DXC393244 EGY393231:EGY393244 EQU393231:EQU393244 FAQ393231:FAQ393244 FKM393231:FKM393244 FUI393231:FUI393244 GEE393231:GEE393244 GOA393231:GOA393244 GXW393231:GXW393244 HHS393231:HHS393244 HRO393231:HRO393244 IBK393231:IBK393244 ILG393231:ILG393244 IVC393231:IVC393244 JEY393231:JEY393244 JOU393231:JOU393244 JYQ393231:JYQ393244 KIM393231:KIM393244 KSI393231:KSI393244 LCE393231:LCE393244 LMA393231:LMA393244 LVW393231:LVW393244 MFS393231:MFS393244 MPO393231:MPO393244 MZK393231:MZK393244 NJG393231:NJG393244 NTC393231:NTC393244 OCY393231:OCY393244 OMU393231:OMU393244 OWQ393231:OWQ393244 PGM393231:PGM393244 PQI393231:PQI393244 QAE393231:QAE393244 QKA393231:QKA393244 QTW393231:QTW393244 RDS393231:RDS393244 RNO393231:RNO393244 RXK393231:RXK393244 SHG393231:SHG393244 SRC393231:SRC393244 TAY393231:TAY393244 TKU393231:TKU393244 TUQ393231:TUQ393244 UEM393231:UEM393244 UOI393231:UOI393244 UYE393231:UYE393244 VIA393231:VIA393244 VRW393231:VRW393244 WBS393231:WBS393244 WLO393231:WLO393244 WVK393231:WVK393244 C458767:C458780 IY458767:IY458780 SU458767:SU458780 ACQ458767:ACQ458780 AMM458767:AMM458780 AWI458767:AWI458780 BGE458767:BGE458780 BQA458767:BQA458780 BZW458767:BZW458780 CJS458767:CJS458780 CTO458767:CTO458780 DDK458767:DDK458780 DNG458767:DNG458780 DXC458767:DXC458780 EGY458767:EGY458780 EQU458767:EQU458780 FAQ458767:FAQ458780 FKM458767:FKM458780 FUI458767:FUI458780 GEE458767:GEE458780 GOA458767:GOA458780 GXW458767:GXW458780 HHS458767:HHS458780 HRO458767:HRO458780 IBK458767:IBK458780 ILG458767:ILG458780 IVC458767:IVC458780 JEY458767:JEY458780 JOU458767:JOU458780 JYQ458767:JYQ458780 KIM458767:KIM458780 KSI458767:KSI458780 LCE458767:LCE458780 LMA458767:LMA458780 LVW458767:LVW458780 MFS458767:MFS458780 MPO458767:MPO458780 MZK458767:MZK458780 NJG458767:NJG458780 NTC458767:NTC458780 OCY458767:OCY458780 OMU458767:OMU458780 OWQ458767:OWQ458780 PGM458767:PGM458780 PQI458767:PQI458780 QAE458767:QAE458780 QKA458767:QKA458780 QTW458767:QTW458780 RDS458767:RDS458780 RNO458767:RNO458780 RXK458767:RXK458780 SHG458767:SHG458780 SRC458767:SRC458780 TAY458767:TAY458780 TKU458767:TKU458780 TUQ458767:TUQ458780 UEM458767:UEM458780 UOI458767:UOI458780 UYE458767:UYE458780 VIA458767:VIA458780 VRW458767:VRW458780 WBS458767:WBS458780 WLO458767:WLO458780 WVK458767:WVK458780 C524303:C524316 IY524303:IY524316 SU524303:SU524316 ACQ524303:ACQ524316 AMM524303:AMM524316 AWI524303:AWI524316 BGE524303:BGE524316 BQA524303:BQA524316 BZW524303:BZW524316 CJS524303:CJS524316 CTO524303:CTO524316 DDK524303:DDK524316 DNG524303:DNG524316 DXC524303:DXC524316 EGY524303:EGY524316 EQU524303:EQU524316 FAQ524303:FAQ524316 FKM524303:FKM524316 FUI524303:FUI524316 GEE524303:GEE524316 GOA524303:GOA524316 GXW524303:GXW524316 HHS524303:HHS524316 HRO524303:HRO524316 IBK524303:IBK524316 ILG524303:ILG524316 IVC524303:IVC524316 JEY524303:JEY524316 JOU524303:JOU524316 JYQ524303:JYQ524316 KIM524303:KIM524316 KSI524303:KSI524316 LCE524303:LCE524316 LMA524303:LMA524316 LVW524303:LVW524316 MFS524303:MFS524316 MPO524303:MPO524316 MZK524303:MZK524316 NJG524303:NJG524316 NTC524303:NTC524316 OCY524303:OCY524316 OMU524303:OMU524316 OWQ524303:OWQ524316 PGM524303:PGM524316 PQI524303:PQI524316 QAE524303:QAE524316 QKA524303:QKA524316 QTW524303:QTW524316 RDS524303:RDS524316 RNO524303:RNO524316 RXK524303:RXK524316 SHG524303:SHG524316 SRC524303:SRC524316 TAY524303:TAY524316 TKU524303:TKU524316 TUQ524303:TUQ524316 UEM524303:UEM524316 UOI524303:UOI524316 UYE524303:UYE524316 VIA524303:VIA524316 VRW524303:VRW524316 WBS524303:WBS524316 WLO524303:WLO524316 WVK524303:WVK524316 C589839:C589852 IY589839:IY589852 SU589839:SU589852 ACQ589839:ACQ589852 AMM589839:AMM589852 AWI589839:AWI589852 BGE589839:BGE589852 BQA589839:BQA589852 BZW589839:BZW589852 CJS589839:CJS589852 CTO589839:CTO589852 DDK589839:DDK589852 DNG589839:DNG589852 DXC589839:DXC589852 EGY589839:EGY589852 EQU589839:EQU589852 FAQ589839:FAQ589852 FKM589839:FKM589852 FUI589839:FUI589852 GEE589839:GEE589852 GOA589839:GOA589852 GXW589839:GXW589852 HHS589839:HHS589852 HRO589839:HRO589852 IBK589839:IBK589852 ILG589839:ILG589852 IVC589839:IVC589852 JEY589839:JEY589852 JOU589839:JOU589852 JYQ589839:JYQ589852 KIM589839:KIM589852 KSI589839:KSI589852 LCE589839:LCE589852 LMA589839:LMA589852 LVW589839:LVW589852 MFS589839:MFS589852 MPO589839:MPO589852 MZK589839:MZK589852 NJG589839:NJG589852 NTC589839:NTC589852 OCY589839:OCY589852 OMU589839:OMU589852 OWQ589839:OWQ589852 PGM589839:PGM589852 PQI589839:PQI589852 QAE589839:QAE589852 QKA589839:QKA589852 QTW589839:QTW589852 RDS589839:RDS589852 RNO589839:RNO589852 RXK589839:RXK589852 SHG589839:SHG589852 SRC589839:SRC589852 TAY589839:TAY589852 TKU589839:TKU589852 TUQ589839:TUQ589852 UEM589839:UEM589852 UOI589839:UOI589852 UYE589839:UYE589852 VIA589839:VIA589852 VRW589839:VRW589852 WBS589839:WBS589852 WLO589839:WLO589852 WVK589839:WVK589852 C655375:C655388 IY655375:IY655388 SU655375:SU655388 ACQ655375:ACQ655388 AMM655375:AMM655388 AWI655375:AWI655388 BGE655375:BGE655388 BQA655375:BQA655388 BZW655375:BZW655388 CJS655375:CJS655388 CTO655375:CTO655388 DDK655375:DDK655388 DNG655375:DNG655388 DXC655375:DXC655388 EGY655375:EGY655388 EQU655375:EQU655388 FAQ655375:FAQ655388 FKM655375:FKM655388 FUI655375:FUI655388 GEE655375:GEE655388 GOA655375:GOA655388 GXW655375:GXW655388 HHS655375:HHS655388 HRO655375:HRO655388 IBK655375:IBK655388 ILG655375:ILG655388 IVC655375:IVC655388 JEY655375:JEY655388 JOU655375:JOU655388 JYQ655375:JYQ655388 KIM655375:KIM655388 KSI655375:KSI655388 LCE655375:LCE655388 LMA655375:LMA655388 LVW655375:LVW655388 MFS655375:MFS655388 MPO655375:MPO655388 MZK655375:MZK655388 NJG655375:NJG655388 NTC655375:NTC655388 OCY655375:OCY655388 OMU655375:OMU655388 OWQ655375:OWQ655388 PGM655375:PGM655388 PQI655375:PQI655388 QAE655375:QAE655388 QKA655375:QKA655388 QTW655375:QTW655388 RDS655375:RDS655388 RNO655375:RNO655388 RXK655375:RXK655388 SHG655375:SHG655388 SRC655375:SRC655388 TAY655375:TAY655388 TKU655375:TKU655388 TUQ655375:TUQ655388 UEM655375:UEM655388 UOI655375:UOI655388 UYE655375:UYE655388 VIA655375:VIA655388 VRW655375:VRW655388 WBS655375:WBS655388 WLO655375:WLO655388 WVK655375:WVK655388 C720911:C720924 IY720911:IY720924 SU720911:SU720924 ACQ720911:ACQ720924 AMM720911:AMM720924 AWI720911:AWI720924 BGE720911:BGE720924 BQA720911:BQA720924 BZW720911:BZW720924 CJS720911:CJS720924 CTO720911:CTO720924 DDK720911:DDK720924 DNG720911:DNG720924 DXC720911:DXC720924 EGY720911:EGY720924 EQU720911:EQU720924 FAQ720911:FAQ720924 FKM720911:FKM720924 FUI720911:FUI720924 GEE720911:GEE720924 GOA720911:GOA720924 GXW720911:GXW720924 HHS720911:HHS720924 HRO720911:HRO720924 IBK720911:IBK720924 ILG720911:ILG720924 IVC720911:IVC720924 JEY720911:JEY720924 JOU720911:JOU720924 JYQ720911:JYQ720924 KIM720911:KIM720924 KSI720911:KSI720924 LCE720911:LCE720924 LMA720911:LMA720924 LVW720911:LVW720924 MFS720911:MFS720924 MPO720911:MPO720924 MZK720911:MZK720924 NJG720911:NJG720924 NTC720911:NTC720924 OCY720911:OCY720924 OMU720911:OMU720924 OWQ720911:OWQ720924 PGM720911:PGM720924 PQI720911:PQI720924 QAE720911:QAE720924 QKA720911:QKA720924 QTW720911:QTW720924 RDS720911:RDS720924 RNO720911:RNO720924 RXK720911:RXK720924 SHG720911:SHG720924 SRC720911:SRC720924 TAY720911:TAY720924 TKU720911:TKU720924 TUQ720911:TUQ720924 UEM720911:UEM720924 UOI720911:UOI720924 UYE720911:UYE720924 VIA720911:VIA720924 VRW720911:VRW720924 WBS720911:WBS720924 WLO720911:WLO720924 WVK720911:WVK720924 C786447:C786460 IY786447:IY786460 SU786447:SU786460 ACQ786447:ACQ786460 AMM786447:AMM786460 AWI786447:AWI786460 BGE786447:BGE786460 BQA786447:BQA786460 BZW786447:BZW786460 CJS786447:CJS786460 CTO786447:CTO786460 DDK786447:DDK786460 DNG786447:DNG786460 DXC786447:DXC786460 EGY786447:EGY786460 EQU786447:EQU786460 FAQ786447:FAQ786460 FKM786447:FKM786460 FUI786447:FUI786460 GEE786447:GEE786460 GOA786447:GOA786460 GXW786447:GXW786460 HHS786447:HHS786460 HRO786447:HRO786460 IBK786447:IBK786460 ILG786447:ILG786460 IVC786447:IVC786460 JEY786447:JEY786460 JOU786447:JOU786460 JYQ786447:JYQ786460 KIM786447:KIM786460 KSI786447:KSI786460 LCE786447:LCE786460 LMA786447:LMA786460 LVW786447:LVW786460 MFS786447:MFS786460 MPO786447:MPO786460 MZK786447:MZK786460 NJG786447:NJG786460 NTC786447:NTC786460 OCY786447:OCY786460 OMU786447:OMU786460 OWQ786447:OWQ786460 PGM786447:PGM786460 PQI786447:PQI786460 QAE786447:QAE786460 QKA786447:QKA786460 QTW786447:QTW786460 RDS786447:RDS786460 RNO786447:RNO786460 RXK786447:RXK786460 SHG786447:SHG786460 SRC786447:SRC786460 TAY786447:TAY786460 TKU786447:TKU786460 TUQ786447:TUQ786460 UEM786447:UEM786460 UOI786447:UOI786460 UYE786447:UYE786460 VIA786447:VIA786460 VRW786447:VRW786460 WBS786447:WBS786460 WLO786447:WLO786460 WVK786447:WVK786460 C851983:C851996 IY851983:IY851996 SU851983:SU851996 ACQ851983:ACQ851996 AMM851983:AMM851996 AWI851983:AWI851996 BGE851983:BGE851996 BQA851983:BQA851996 BZW851983:BZW851996 CJS851983:CJS851996 CTO851983:CTO851996 DDK851983:DDK851996 DNG851983:DNG851996 DXC851983:DXC851996 EGY851983:EGY851996 EQU851983:EQU851996 FAQ851983:FAQ851996 FKM851983:FKM851996 FUI851983:FUI851996 GEE851983:GEE851996 GOA851983:GOA851996 GXW851983:GXW851996 HHS851983:HHS851996 HRO851983:HRO851996 IBK851983:IBK851996 ILG851983:ILG851996 IVC851983:IVC851996 JEY851983:JEY851996 JOU851983:JOU851996 JYQ851983:JYQ851996 KIM851983:KIM851996 KSI851983:KSI851996 LCE851983:LCE851996 LMA851983:LMA851996 LVW851983:LVW851996 MFS851983:MFS851996 MPO851983:MPO851996 MZK851983:MZK851996 NJG851983:NJG851996 NTC851983:NTC851996 OCY851983:OCY851996 OMU851983:OMU851996 OWQ851983:OWQ851996 PGM851983:PGM851996 PQI851983:PQI851996 QAE851983:QAE851996 QKA851983:QKA851996 QTW851983:QTW851996 RDS851983:RDS851996 RNO851983:RNO851996 RXK851983:RXK851996 SHG851983:SHG851996 SRC851983:SRC851996 TAY851983:TAY851996 TKU851983:TKU851996 TUQ851983:TUQ851996 UEM851983:UEM851996 UOI851983:UOI851996 UYE851983:UYE851996 VIA851983:VIA851996 VRW851983:VRW851996 WBS851983:WBS851996 WLO851983:WLO851996 WVK851983:WVK851996 C917519:C917532 IY917519:IY917532 SU917519:SU917532 ACQ917519:ACQ917532 AMM917519:AMM917532 AWI917519:AWI917532 BGE917519:BGE917532 BQA917519:BQA917532 BZW917519:BZW917532 CJS917519:CJS917532 CTO917519:CTO917532 DDK917519:DDK917532 DNG917519:DNG917532 DXC917519:DXC917532 EGY917519:EGY917532 EQU917519:EQU917532 FAQ917519:FAQ917532 FKM917519:FKM917532 FUI917519:FUI917532 GEE917519:GEE917532 GOA917519:GOA917532 GXW917519:GXW917532 HHS917519:HHS917532 HRO917519:HRO917532 IBK917519:IBK917532 ILG917519:ILG917532 IVC917519:IVC917532 JEY917519:JEY917532 JOU917519:JOU917532 JYQ917519:JYQ917532 KIM917519:KIM917532 KSI917519:KSI917532 LCE917519:LCE917532 LMA917519:LMA917532 LVW917519:LVW917532 MFS917519:MFS917532 MPO917519:MPO917532 MZK917519:MZK917532 NJG917519:NJG917532 NTC917519:NTC917532 OCY917519:OCY917532 OMU917519:OMU917532 OWQ917519:OWQ917532 PGM917519:PGM917532 PQI917519:PQI917532 QAE917519:QAE917532 QKA917519:QKA917532 QTW917519:QTW917532 RDS917519:RDS917532 RNO917519:RNO917532 RXK917519:RXK917532 SHG917519:SHG917532 SRC917519:SRC917532 TAY917519:TAY917532 TKU917519:TKU917532 TUQ917519:TUQ917532 UEM917519:UEM917532 UOI917519:UOI917532 UYE917519:UYE917532 VIA917519:VIA917532 VRW917519:VRW917532 WBS917519:WBS917532 WLO917519:WLO917532 WVK917519:WVK917532 C983055:C983068 IY983055:IY983068 SU983055:SU983068 ACQ983055:ACQ983068 AMM983055:AMM983068 AWI983055:AWI983068 BGE983055:BGE983068 BQA983055:BQA983068 BZW983055:BZW983068 CJS983055:CJS983068 CTO983055:CTO983068 DDK983055:DDK983068 DNG983055:DNG983068 DXC983055:DXC983068 EGY983055:EGY983068 EQU983055:EQU983068 FAQ983055:FAQ983068 FKM983055:FKM983068 FUI983055:FUI983068 GEE983055:GEE983068 GOA983055:GOA983068 GXW983055:GXW983068 HHS983055:HHS983068 HRO983055:HRO983068 IBK983055:IBK983068 ILG983055:ILG983068 IVC983055:IVC983068 JEY983055:JEY983068 JOU983055:JOU983068 JYQ983055:JYQ983068 KIM983055:KIM983068 KSI983055:KSI983068 LCE983055:LCE983068 LMA983055:LMA983068 LVW983055:LVW983068 MFS983055:MFS983068 MPO983055:MPO983068 MZK983055:MZK983068 NJG983055:NJG983068 NTC983055:NTC983068 OCY983055:OCY983068 OMU983055:OMU983068 OWQ983055:OWQ983068 PGM983055:PGM983068 PQI983055:PQI983068 QAE983055:QAE983068 QKA983055:QKA983068 QTW983055:QTW983068 RDS983055:RDS983068 RNO983055:RNO983068 RXK983055:RXK983068 SHG983055:SHG983068 SRC983055:SRC983068 TAY983055:TAY983068 TKU983055:TKU983068 TUQ983055:TUQ983068 UEM983055:UEM983068 UOI983055:UOI983068 UYE983055:UYE983068 VIA983055:VIA983068 VRW983055:VRW983068 WBS983055:WBS983068 WLO983055:WLO983068 C5:C29">
      <formula1>"障害者支援施設,グループホーム,居宅介護,重度訪問介護,短期入所,重度障害者等包括支援,障害児入所施設"</formula1>
    </dataValidation>
    <dataValidation type="list" allowBlank="1" showDropDown="0" showInputMessage="1" showErrorMessage="1" sqref="H5:H29">
      <formula1>INDIRECT($C5)</formula1>
    </dataValidation>
  </dataValidations>
  <printOptions horizontalCentered="1"/>
  <pageMargins left="0.19685039370078741" right="0.19685039370078741" top="0.39370078740157483" bottom="0.39370078740157483" header="0.51181102362204722" footer="0.51181102362204722"/>
  <pageSetup paperSize="9" scale="34" fitToWidth="1" fitToHeight="1" orientation="landscape" usePrinterDefaults="1"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1:AE58"/>
  <sheetViews>
    <sheetView showGridLines="0" showZeros="0" tabSelected="1" view="pageBreakPreview" zoomScale="55" zoomScaleNormal="55" zoomScaleSheetLayoutView="55" workbookViewId="0">
      <selection activeCell="A2" sqref="A2:R2"/>
    </sheetView>
  </sheetViews>
  <sheetFormatPr defaultColWidth="8" defaultRowHeight="14.4"/>
  <cols>
    <col min="1" max="1" width="15.625" style="55" customWidth="1"/>
    <col min="2" max="2" width="13.125" style="55" customWidth="1"/>
    <col min="3" max="3" width="28" style="55" bestFit="1" customWidth="1"/>
    <col min="4" max="4" width="25.375" style="55" customWidth="1"/>
    <col min="5" max="5" width="32.875" style="55" customWidth="1"/>
    <col min="6" max="6" width="38.125" style="55" hidden="1" customWidth="1"/>
    <col min="7" max="7" width="25.625" style="56" customWidth="1"/>
    <col min="8" max="8" width="30.625" style="56" bestFit="1" customWidth="1"/>
    <col min="9" max="9" width="17.625" style="56" bestFit="1" customWidth="1"/>
    <col min="10" max="10" width="12" style="56" bestFit="1" customWidth="1"/>
    <col min="11" max="11" width="28.125" style="56" bestFit="1" customWidth="1"/>
    <col min="12" max="12" width="26.625" style="56" bestFit="1" customWidth="1"/>
    <col min="13" max="13" width="32.875" style="56" customWidth="1"/>
    <col min="14" max="14" width="32.125" style="56" bestFit="1" customWidth="1"/>
    <col min="15" max="15" width="17.625" style="56" bestFit="1" customWidth="1"/>
    <col min="16" max="16" width="28.5" style="55" bestFit="1" customWidth="1"/>
    <col min="17" max="17" width="35.5" style="55" customWidth="1"/>
    <col min="18" max="18" width="26.625" style="55" customWidth="1"/>
    <col min="19" max="28" width="8" style="55"/>
    <col min="29" max="29" width="3.375" style="55" customWidth="1"/>
    <col min="30" max="30" width="11" style="55" hidden="1" customWidth="1"/>
    <col min="31" max="31" width="11.625" style="55" hidden="1" customWidth="1"/>
    <col min="32" max="32" width="15.875" style="55" customWidth="1"/>
    <col min="33" max="256" width="8" style="55"/>
    <col min="257" max="257" width="15.625" style="55" customWidth="1"/>
    <col min="258" max="258" width="13.125" style="55" customWidth="1"/>
    <col min="259" max="259" width="28" style="55" bestFit="1" customWidth="1"/>
    <col min="260" max="260" width="25.375" style="55" customWidth="1"/>
    <col min="261" max="261" width="32.875" style="55" customWidth="1"/>
    <col min="262" max="262" width="8" style="55" hidden="1" customWidth="1"/>
    <col min="263" max="263" width="25.625" style="55" customWidth="1"/>
    <col min="264" max="264" width="30.625" style="55" bestFit="1" customWidth="1"/>
    <col min="265" max="265" width="17.625" style="55" bestFit="1" customWidth="1"/>
    <col min="266" max="266" width="12" style="55" bestFit="1" customWidth="1"/>
    <col min="267" max="267" width="28.125" style="55" bestFit="1" customWidth="1"/>
    <col min="268" max="268" width="26.625" style="55" bestFit="1" customWidth="1"/>
    <col min="269" max="269" width="32.875" style="55" customWidth="1"/>
    <col min="270" max="270" width="32.125" style="55" bestFit="1" customWidth="1"/>
    <col min="271" max="271" width="17.625" style="55" bestFit="1" customWidth="1"/>
    <col min="272" max="272" width="28.5" style="55" bestFit="1" customWidth="1"/>
    <col min="273" max="273" width="29.875" style="55" customWidth="1"/>
    <col min="274" max="274" width="23.625" style="55" customWidth="1"/>
    <col min="275" max="284" width="8" style="55"/>
    <col min="285" max="288" width="8" style="55" hidden="1" customWidth="1"/>
    <col min="289" max="512" width="8" style="55"/>
    <col min="513" max="513" width="15.625" style="55" customWidth="1"/>
    <col min="514" max="514" width="13.125" style="55" customWidth="1"/>
    <col min="515" max="515" width="28" style="55" bestFit="1" customWidth="1"/>
    <col min="516" max="516" width="25.375" style="55" customWidth="1"/>
    <col min="517" max="517" width="32.875" style="55" customWidth="1"/>
    <col min="518" max="518" width="8" style="55" hidden="1" customWidth="1"/>
    <col min="519" max="519" width="25.625" style="55" customWidth="1"/>
    <col min="520" max="520" width="30.625" style="55" bestFit="1" customWidth="1"/>
    <col min="521" max="521" width="17.625" style="55" bestFit="1" customWidth="1"/>
    <col min="522" max="522" width="12" style="55" bestFit="1" customWidth="1"/>
    <col min="523" max="523" width="28.125" style="55" bestFit="1" customWidth="1"/>
    <col min="524" max="524" width="26.625" style="55" bestFit="1" customWidth="1"/>
    <col min="525" max="525" width="32.875" style="55" customWidth="1"/>
    <col min="526" max="526" width="32.125" style="55" bestFit="1" customWidth="1"/>
    <col min="527" max="527" width="17.625" style="55" bestFit="1" customWidth="1"/>
    <col min="528" max="528" width="28.5" style="55" bestFit="1" customWidth="1"/>
    <col min="529" max="529" width="29.875" style="55" customWidth="1"/>
    <col min="530" max="530" width="23.625" style="55" customWidth="1"/>
    <col min="531" max="540" width="8" style="55"/>
    <col min="541" max="544" width="8" style="55" hidden="1" customWidth="1"/>
    <col min="545" max="768" width="8" style="55"/>
    <col min="769" max="769" width="15.625" style="55" customWidth="1"/>
    <col min="770" max="770" width="13.125" style="55" customWidth="1"/>
    <col min="771" max="771" width="28" style="55" bestFit="1" customWidth="1"/>
    <col min="772" max="772" width="25.375" style="55" customWidth="1"/>
    <col min="773" max="773" width="32.875" style="55" customWidth="1"/>
    <col min="774" max="774" width="8" style="55" hidden="1" customWidth="1"/>
    <col min="775" max="775" width="25.625" style="55" customWidth="1"/>
    <col min="776" max="776" width="30.625" style="55" bestFit="1" customWidth="1"/>
    <col min="777" max="777" width="17.625" style="55" bestFit="1" customWidth="1"/>
    <col min="778" max="778" width="12" style="55" bestFit="1" customWidth="1"/>
    <col min="779" max="779" width="28.125" style="55" bestFit="1" customWidth="1"/>
    <col min="780" max="780" width="26.625" style="55" bestFit="1" customWidth="1"/>
    <col min="781" max="781" width="32.875" style="55" customWidth="1"/>
    <col min="782" max="782" width="32.125" style="55" bestFit="1" customWidth="1"/>
    <col min="783" max="783" width="17.625" style="55" bestFit="1" customWidth="1"/>
    <col min="784" max="784" width="28.5" style="55" bestFit="1" customWidth="1"/>
    <col min="785" max="785" width="29.875" style="55" customWidth="1"/>
    <col min="786" max="786" width="23.625" style="55" customWidth="1"/>
    <col min="787" max="796" width="8" style="55"/>
    <col min="797" max="800" width="8" style="55" hidden="1" customWidth="1"/>
    <col min="801" max="1024" width="8" style="55"/>
    <col min="1025" max="1025" width="15.625" style="55" customWidth="1"/>
    <col min="1026" max="1026" width="13.125" style="55" customWidth="1"/>
    <col min="1027" max="1027" width="28" style="55" bestFit="1" customWidth="1"/>
    <col min="1028" max="1028" width="25.375" style="55" customWidth="1"/>
    <col min="1029" max="1029" width="32.875" style="55" customWidth="1"/>
    <col min="1030" max="1030" width="8" style="55" hidden="1" customWidth="1"/>
    <col min="1031" max="1031" width="25.625" style="55" customWidth="1"/>
    <col min="1032" max="1032" width="30.625" style="55" bestFit="1" customWidth="1"/>
    <col min="1033" max="1033" width="17.625" style="55" bestFit="1" customWidth="1"/>
    <col min="1034" max="1034" width="12" style="55" bestFit="1" customWidth="1"/>
    <col min="1035" max="1035" width="28.125" style="55" bestFit="1" customWidth="1"/>
    <col min="1036" max="1036" width="26.625" style="55" bestFit="1" customWidth="1"/>
    <col min="1037" max="1037" width="32.875" style="55" customWidth="1"/>
    <col min="1038" max="1038" width="32.125" style="55" bestFit="1" customWidth="1"/>
    <col min="1039" max="1039" width="17.625" style="55" bestFit="1" customWidth="1"/>
    <col min="1040" max="1040" width="28.5" style="55" bestFit="1" customWidth="1"/>
    <col min="1041" max="1041" width="29.875" style="55" customWidth="1"/>
    <col min="1042" max="1042" width="23.625" style="55" customWidth="1"/>
    <col min="1043" max="1052" width="8" style="55"/>
    <col min="1053" max="1056" width="8" style="55" hidden="1" customWidth="1"/>
    <col min="1057" max="1280" width="8" style="55"/>
    <col min="1281" max="1281" width="15.625" style="55" customWidth="1"/>
    <col min="1282" max="1282" width="13.125" style="55" customWidth="1"/>
    <col min="1283" max="1283" width="28" style="55" bestFit="1" customWidth="1"/>
    <col min="1284" max="1284" width="25.375" style="55" customWidth="1"/>
    <col min="1285" max="1285" width="32.875" style="55" customWidth="1"/>
    <col min="1286" max="1286" width="8" style="55" hidden="1" customWidth="1"/>
    <col min="1287" max="1287" width="25.625" style="55" customWidth="1"/>
    <col min="1288" max="1288" width="30.625" style="55" bestFit="1" customWidth="1"/>
    <col min="1289" max="1289" width="17.625" style="55" bestFit="1" customWidth="1"/>
    <col min="1290" max="1290" width="12" style="55" bestFit="1" customWidth="1"/>
    <col min="1291" max="1291" width="28.125" style="55" bestFit="1" customWidth="1"/>
    <col min="1292" max="1292" width="26.625" style="55" bestFit="1" customWidth="1"/>
    <col min="1293" max="1293" width="32.875" style="55" customWidth="1"/>
    <col min="1294" max="1294" width="32.125" style="55" bestFit="1" customWidth="1"/>
    <col min="1295" max="1295" width="17.625" style="55" bestFit="1" customWidth="1"/>
    <col min="1296" max="1296" width="28.5" style="55" bestFit="1" customWidth="1"/>
    <col min="1297" max="1297" width="29.875" style="55" customWidth="1"/>
    <col min="1298" max="1298" width="23.625" style="55" customWidth="1"/>
    <col min="1299" max="1308" width="8" style="55"/>
    <col min="1309" max="1312" width="8" style="55" hidden="1" customWidth="1"/>
    <col min="1313" max="1536" width="8" style="55"/>
    <col min="1537" max="1537" width="15.625" style="55" customWidth="1"/>
    <col min="1538" max="1538" width="13.125" style="55" customWidth="1"/>
    <col min="1539" max="1539" width="28" style="55" bestFit="1" customWidth="1"/>
    <col min="1540" max="1540" width="25.375" style="55" customWidth="1"/>
    <col min="1541" max="1541" width="32.875" style="55" customWidth="1"/>
    <col min="1542" max="1542" width="8" style="55" hidden="1" customWidth="1"/>
    <col min="1543" max="1543" width="25.625" style="55" customWidth="1"/>
    <col min="1544" max="1544" width="30.625" style="55" bestFit="1" customWidth="1"/>
    <col min="1545" max="1545" width="17.625" style="55" bestFit="1" customWidth="1"/>
    <col min="1546" max="1546" width="12" style="55" bestFit="1" customWidth="1"/>
    <col min="1547" max="1547" width="28.125" style="55" bestFit="1" customWidth="1"/>
    <col min="1548" max="1548" width="26.625" style="55" bestFit="1" customWidth="1"/>
    <col min="1549" max="1549" width="32.875" style="55" customWidth="1"/>
    <col min="1550" max="1550" width="32.125" style="55" bestFit="1" customWidth="1"/>
    <col min="1551" max="1551" width="17.625" style="55" bestFit="1" customWidth="1"/>
    <col min="1552" max="1552" width="28.5" style="55" bestFit="1" customWidth="1"/>
    <col min="1553" max="1553" width="29.875" style="55" customWidth="1"/>
    <col min="1554" max="1554" width="23.625" style="55" customWidth="1"/>
    <col min="1555" max="1564" width="8" style="55"/>
    <col min="1565" max="1568" width="8" style="55" hidden="1" customWidth="1"/>
    <col min="1569" max="1792" width="8" style="55"/>
    <col min="1793" max="1793" width="15.625" style="55" customWidth="1"/>
    <col min="1794" max="1794" width="13.125" style="55" customWidth="1"/>
    <col min="1795" max="1795" width="28" style="55" bestFit="1" customWidth="1"/>
    <col min="1796" max="1796" width="25.375" style="55" customWidth="1"/>
    <col min="1797" max="1797" width="32.875" style="55" customWidth="1"/>
    <col min="1798" max="1798" width="8" style="55" hidden="1" customWidth="1"/>
    <col min="1799" max="1799" width="25.625" style="55" customWidth="1"/>
    <col min="1800" max="1800" width="30.625" style="55" bestFit="1" customWidth="1"/>
    <col min="1801" max="1801" width="17.625" style="55" bestFit="1" customWidth="1"/>
    <col min="1802" max="1802" width="12" style="55" bestFit="1" customWidth="1"/>
    <col min="1803" max="1803" width="28.125" style="55" bestFit="1" customWidth="1"/>
    <col min="1804" max="1804" width="26.625" style="55" bestFit="1" customWidth="1"/>
    <col min="1805" max="1805" width="32.875" style="55" customWidth="1"/>
    <col min="1806" max="1806" width="32.125" style="55" bestFit="1" customWidth="1"/>
    <col min="1807" max="1807" width="17.625" style="55" bestFit="1" customWidth="1"/>
    <col min="1808" max="1808" width="28.5" style="55" bestFit="1" customWidth="1"/>
    <col min="1809" max="1809" width="29.875" style="55" customWidth="1"/>
    <col min="1810" max="1810" width="23.625" style="55" customWidth="1"/>
    <col min="1811" max="1820" width="8" style="55"/>
    <col min="1821" max="1824" width="8" style="55" hidden="1" customWidth="1"/>
    <col min="1825" max="2048" width="8" style="55"/>
    <col min="2049" max="2049" width="15.625" style="55" customWidth="1"/>
    <col min="2050" max="2050" width="13.125" style="55" customWidth="1"/>
    <col min="2051" max="2051" width="28" style="55" bestFit="1" customWidth="1"/>
    <col min="2052" max="2052" width="25.375" style="55" customWidth="1"/>
    <col min="2053" max="2053" width="32.875" style="55" customWidth="1"/>
    <col min="2054" max="2054" width="8" style="55" hidden="1" customWidth="1"/>
    <col min="2055" max="2055" width="25.625" style="55" customWidth="1"/>
    <col min="2056" max="2056" width="30.625" style="55" bestFit="1" customWidth="1"/>
    <col min="2057" max="2057" width="17.625" style="55" bestFit="1" customWidth="1"/>
    <col min="2058" max="2058" width="12" style="55" bestFit="1" customWidth="1"/>
    <col min="2059" max="2059" width="28.125" style="55" bestFit="1" customWidth="1"/>
    <col min="2060" max="2060" width="26.625" style="55" bestFit="1" customWidth="1"/>
    <col min="2061" max="2061" width="32.875" style="55" customWidth="1"/>
    <col min="2062" max="2062" width="32.125" style="55" bestFit="1" customWidth="1"/>
    <col min="2063" max="2063" width="17.625" style="55" bestFit="1" customWidth="1"/>
    <col min="2064" max="2064" width="28.5" style="55" bestFit="1" customWidth="1"/>
    <col min="2065" max="2065" width="29.875" style="55" customWidth="1"/>
    <col min="2066" max="2066" width="23.625" style="55" customWidth="1"/>
    <col min="2067" max="2076" width="8" style="55"/>
    <col min="2077" max="2080" width="8" style="55" hidden="1" customWidth="1"/>
    <col min="2081" max="2304" width="8" style="55"/>
    <col min="2305" max="2305" width="15.625" style="55" customWidth="1"/>
    <col min="2306" max="2306" width="13.125" style="55" customWidth="1"/>
    <col min="2307" max="2307" width="28" style="55" bestFit="1" customWidth="1"/>
    <col min="2308" max="2308" width="25.375" style="55" customWidth="1"/>
    <col min="2309" max="2309" width="32.875" style="55" customWidth="1"/>
    <col min="2310" max="2310" width="8" style="55" hidden="1" customWidth="1"/>
    <col min="2311" max="2311" width="25.625" style="55" customWidth="1"/>
    <col min="2312" max="2312" width="30.625" style="55" bestFit="1" customWidth="1"/>
    <col min="2313" max="2313" width="17.625" style="55" bestFit="1" customWidth="1"/>
    <col min="2314" max="2314" width="12" style="55" bestFit="1" customWidth="1"/>
    <col min="2315" max="2315" width="28.125" style="55" bestFit="1" customWidth="1"/>
    <col min="2316" max="2316" width="26.625" style="55" bestFit="1" customWidth="1"/>
    <col min="2317" max="2317" width="32.875" style="55" customWidth="1"/>
    <col min="2318" max="2318" width="32.125" style="55" bestFit="1" customWidth="1"/>
    <col min="2319" max="2319" width="17.625" style="55" bestFit="1" customWidth="1"/>
    <col min="2320" max="2320" width="28.5" style="55" bestFit="1" customWidth="1"/>
    <col min="2321" max="2321" width="29.875" style="55" customWidth="1"/>
    <col min="2322" max="2322" width="23.625" style="55" customWidth="1"/>
    <col min="2323" max="2332" width="8" style="55"/>
    <col min="2333" max="2336" width="8" style="55" hidden="1" customWidth="1"/>
    <col min="2337" max="2560" width="8" style="55"/>
    <col min="2561" max="2561" width="15.625" style="55" customWidth="1"/>
    <col min="2562" max="2562" width="13.125" style="55" customWidth="1"/>
    <col min="2563" max="2563" width="28" style="55" bestFit="1" customWidth="1"/>
    <col min="2564" max="2564" width="25.375" style="55" customWidth="1"/>
    <col min="2565" max="2565" width="32.875" style="55" customWidth="1"/>
    <col min="2566" max="2566" width="8" style="55" hidden="1" customWidth="1"/>
    <col min="2567" max="2567" width="25.625" style="55" customWidth="1"/>
    <col min="2568" max="2568" width="30.625" style="55" bestFit="1" customWidth="1"/>
    <col min="2569" max="2569" width="17.625" style="55" bestFit="1" customWidth="1"/>
    <col min="2570" max="2570" width="12" style="55" bestFit="1" customWidth="1"/>
    <col min="2571" max="2571" width="28.125" style="55" bestFit="1" customWidth="1"/>
    <col min="2572" max="2572" width="26.625" style="55" bestFit="1" customWidth="1"/>
    <col min="2573" max="2573" width="32.875" style="55" customWidth="1"/>
    <col min="2574" max="2574" width="32.125" style="55" bestFit="1" customWidth="1"/>
    <col min="2575" max="2575" width="17.625" style="55" bestFit="1" customWidth="1"/>
    <col min="2576" max="2576" width="28.5" style="55" bestFit="1" customWidth="1"/>
    <col min="2577" max="2577" width="29.875" style="55" customWidth="1"/>
    <col min="2578" max="2578" width="23.625" style="55" customWidth="1"/>
    <col min="2579" max="2588" width="8" style="55"/>
    <col min="2589" max="2592" width="8" style="55" hidden="1" customWidth="1"/>
    <col min="2593" max="2816" width="8" style="55"/>
    <col min="2817" max="2817" width="15.625" style="55" customWidth="1"/>
    <col min="2818" max="2818" width="13.125" style="55" customWidth="1"/>
    <col min="2819" max="2819" width="28" style="55" bestFit="1" customWidth="1"/>
    <col min="2820" max="2820" width="25.375" style="55" customWidth="1"/>
    <col min="2821" max="2821" width="32.875" style="55" customWidth="1"/>
    <col min="2822" max="2822" width="8" style="55" hidden="1" customWidth="1"/>
    <col min="2823" max="2823" width="25.625" style="55" customWidth="1"/>
    <col min="2824" max="2824" width="30.625" style="55" bestFit="1" customWidth="1"/>
    <col min="2825" max="2825" width="17.625" style="55" bestFit="1" customWidth="1"/>
    <col min="2826" max="2826" width="12" style="55" bestFit="1" customWidth="1"/>
    <col min="2827" max="2827" width="28.125" style="55" bestFit="1" customWidth="1"/>
    <col min="2828" max="2828" width="26.625" style="55" bestFit="1" customWidth="1"/>
    <col min="2829" max="2829" width="32.875" style="55" customWidth="1"/>
    <col min="2830" max="2830" width="32.125" style="55" bestFit="1" customWidth="1"/>
    <col min="2831" max="2831" width="17.625" style="55" bestFit="1" customWidth="1"/>
    <col min="2832" max="2832" width="28.5" style="55" bestFit="1" customWidth="1"/>
    <col min="2833" max="2833" width="29.875" style="55" customWidth="1"/>
    <col min="2834" max="2834" width="23.625" style="55" customWidth="1"/>
    <col min="2835" max="2844" width="8" style="55"/>
    <col min="2845" max="2848" width="8" style="55" hidden="1" customWidth="1"/>
    <col min="2849" max="3072" width="8" style="55"/>
    <col min="3073" max="3073" width="15.625" style="55" customWidth="1"/>
    <col min="3074" max="3074" width="13.125" style="55" customWidth="1"/>
    <col min="3075" max="3075" width="28" style="55" bestFit="1" customWidth="1"/>
    <col min="3076" max="3076" width="25.375" style="55" customWidth="1"/>
    <col min="3077" max="3077" width="32.875" style="55" customWidth="1"/>
    <col min="3078" max="3078" width="8" style="55" hidden="1" customWidth="1"/>
    <col min="3079" max="3079" width="25.625" style="55" customWidth="1"/>
    <col min="3080" max="3080" width="30.625" style="55" bestFit="1" customWidth="1"/>
    <col min="3081" max="3081" width="17.625" style="55" bestFit="1" customWidth="1"/>
    <col min="3082" max="3082" width="12" style="55" bestFit="1" customWidth="1"/>
    <col min="3083" max="3083" width="28.125" style="55" bestFit="1" customWidth="1"/>
    <col min="3084" max="3084" width="26.625" style="55" bestFit="1" customWidth="1"/>
    <col min="3085" max="3085" width="32.875" style="55" customWidth="1"/>
    <col min="3086" max="3086" width="32.125" style="55" bestFit="1" customWidth="1"/>
    <col min="3087" max="3087" width="17.625" style="55" bestFit="1" customWidth="1"/>
    <col min="3088" max="3088" width="28.5" style="55" bestFit="1" customWidth="1"/>
    <col min="3089" max="3089" width="29.875" style="55" customWidth="1"/>
    <col min="3090" max="3090" width="23.625" style="55" customWidth="1"/>
    <col min="3091" max="3100" width="8" style="55"/>
    <col min="3101" max="3104" width="8" style="55" hidden="1" customWidth="1"/>
    <col min="3105" max="3328" width="8" style="55"/>
    <col min="3329" max="3329" width="15.625" style="55" customWidth="1"/>
    <col min="3330" max="3330" width="13.125" style="55" customWidth="1"/>
    <col min="3331" max="3331" width="28" style="55" bestFit="1" customWidth="1"/>
    <col min="3332" max="3332" width="25.375" style="55" customWidth="1"/>
    <col min="3333" max="3333" width="32.875" style="55" customWidth="1"/>
    <col min="3334" max="3334" width="8" style="55" hidden="1" customWidth="1"/>
    <col min="3335" max="3335" width="25.625" style="55" customWidth="1"/>
    <col min="3336" max="3336" width="30.625" style="55" bestFit="1" customWidth="1"/>
    <col min="3337" max="3337" width="17.625" style="55" bestFit="1" customWidth="1"/>
    <col min="3338" max="3338" width="12" style="55" bestFit="1" customWidth="1"/>
    <col min="3339" max="3339" width="28.125" style="55" bestFit="1" customWidth="1"/>
    <col min="3340" max="3340" width="26.625" style="55" bestFit="1" customWidth="1"/>
    <col min="3341" max="3341" width="32.875" style="55" customWidth="1"/>
    <col min="3342" max="3342" width="32.125" style="55" bestFit="1" customWidth="1"/>
    <col min="3343" max="3343" width="17.625" style="55" bestFit="1" customWidth="1"/>
    <col min="3344" max="3344" width="28.5" style="55" bestFit="1" customWidth="1"/>
    <col min="3345" max="3345" width="29.875" style="55" customWidth="1"/>
    <col min="3346" max="3346" width="23.625" style="55" customWidth="1"/>
    <col min="3347" max="3356" width="8" style="55"/>
    <col min="3357" max="3360" width="8" style="55" hidden="1" customWidth="1"/>
    <col min="3361" max="3584" width="8" style="55"/>
    <col min="3585" max="3585" width="15.625" style="55" customWidth="1"/>
    <col min="3586" max="3586" width="13.125" style="55" customWidth="1"/>
    <col min="3587" max="3587" width="28" style="55" bestFit="1" customWidth="1"/>
    <col min="3588" max="3588" width="25.375" style="55" customWidth="1"/>
    <col min="3589" max="3589" width="32.875" style="55" customWidth="1"/>
    <col min="3590" max="3590" width="8" style="55" hidden="1" customWidth="1"/>
    <col min="3591" max="3591" width="25.625" style="55" customWidth="1"/>
    <col min="3592" max="3592" width="30.625" style="55" bestFit="1" customWidth="1"/>
    <col min="3593" max="3593" width="17.625" style="55" bestFit="1" customWidth="1"/>
    <col min="3594" max="3594" width="12" style="55" bestFit="1" customWidth="1"/>
    <col min="3595" max="3595" width="28.125" style="55" bestFit="1" customWidth="1"/>
    <col min="3596" max="3596" width="26.625" style="55" bestFit="1" customWidth="1"/>
    <col min="3597" max="3597" width="32.875" style="55" customWidth="1"/>
    <col min="3598" max="3598" width="32.125" style="55" bestFit="1" customWidth="1"/>
    <col min="3599" max="3599" width="17.625" style="55" bestFit="1" customWidth="1"/>
    <col min="3600" max="3600" width="28.5" style="55" bestFit="1" customWidth="1"/>
    <col min="3601" max="3601" width="29.875" style="55" customWidth="1"/>
    <col min="3602" max="3602" width="23.625" style="55" customWidth="1"/>
    <col min="3603" max="3612" width="8" style="55"/>
    <col min="3613" max="3616" width="8" style="55" hidden="1" customWidth="1"/>
    <col min="3617" max="3840" width="8" style="55"/>
    <col min="3841" max="3841" width="15.625" style="55" customWidth="1"/>
    <col min="3842" max="3842" width="13.125" style="55" customWidth="1"/>
    <col min="3843" max="3843" width="28" style="55" bestFit="1" customWidth="1"/>
    <col min="3844" max="3844" width="25.375" style="55" customWidth="1"/>
    <col min="3845" max="3845" width="32.875" style="55" customWidth="1"/>
    <col min="3846" max="3846" width="8" style="55" hidden="1" customWidth="1"/>
    <col min="3847" max="3847" width="25.625" style="55" customWidth="1"/>
    <col min="3848" max="3848" width="30.625" style="55" bestFit="1" customWidth="1"/>
    <col min="3849" max="3849" width="17.625" style="55" bestFit="1" customWidth="1"/>
    <col min="3850" max="3850" width="12" style="55" bestFit="1" customWidth="1"/>
    <col min="3851" max="3851" width="28.125" style="55" bestFit="1" customWidth="1"/>
    <col min="3852" max="3852" width="26.625" style="55" bestFit="1" customWidth="1"/>
    <col min="3853" max="3853" width="32.875" style="55" customWidth="1"/>
    <col min="3854" max="3854" width="32.125" style="55" bestFit="1" customWidth="1"/>
    <col min="3855" max="3855" width="17.625" style="55" bestFit="1" customWidth="1"/>
    <col min="3856" max="3856" width="28.5" style="55" bestFit="1" customWidth="1"/>
    <col min="3857" max="3857" width="29.875" style="55" customWidth="1"/>
    <col min="3858" max="3858" width="23.625" style="55" customWidth="1"/>
    <col min="3859" max="3868" width="8" style="55"/>
    <col min="3869" max="3872" width="8" style="55" hidden="1" customWidth="1"/>
    <col min="3873" max="4096" width="8" style="55"/>
    <col min="4097" max="4097" width="15.625" style="55" customWidth="1"/>
    <col min="4098" max="4098" width="13.125" style="55" customWidth="1"/>
    <col min="4099" max="4099" width="28" style="55" bestFit="1" customWidth="1"/>
    <col min="4100" max="4100" width="25.375" style="55" customWidth="1"/>
    <col min="4101" max="4101" width="32.875" style="55" customWidth="1"/>
    <col min="4102" max="4102" width="8" style="55" hidden="1" customWidth="1"/>
    <col min="4103" max="4103" width="25.625" style="55" customWidth="1"/>
    <col min="4104" max="4104" width="30.625" style="55" bestFit="1" customWidth="1"/>
    <col min="4105" max="4105" width="17.625" style="55" bestFit="1" customWidth="1"/>
    <col min="4106" max="4106" width="12" style="55" bestFit="1" customWidth="1"/>
    <col min="4107" max="4107" width="28.125" style="55" bestFit="1" customWidth="1"/>
    <col min="4108" max="4108" width="26.625" style="55" bestFit="1" customWidth="1"/>
    <col min="4109" max="4109" width="32.875" style="55" customWidth="1"/>
    <col min="4110" max="4110" width="32.125" style="55" bestFit="1" customWidth="1"/>
    <col min="4111" max="4111" width="17.625" style="55" bestFit="1" customWidth="1"/>
    <col min="4112" max="4112" width="28.5" style="55" bestFit="1" customWidth="1"/>
    <col min="4113" max="4113" width="29.875" style="55" customWidth="1"/>
    <col min="4114" max="4114" width="23.625" style="55" customWidth="1"/>
    <col min="4115" max="4124" width="8" style="55"/>
    <col min="4125" max="4128" width="8" style="55" hidden="1" customWidth="1"/>
    <col min="4129" max="4352" width="8" style="55"/>
    <col min="4353" max="4353" width="15.625" style="55" customWidth="1"/>
    <col min="4354" max="4354" width="13.125" style="55" customWidth="1"/>
    <col min="4355" max="4355" width="28" style="55" bestFit="1" customWidth="1"/>
    <col min="4356" max="4356" width="25.375" style="55" customWidth="1"/>
    <col min="4357" max="4357" width="32.875" style="55" customWidth="1"/>
    <col min="4358" max="4358" width="8" style="55" hidden="1" customWidth="1"/>
    <col min="4359" max="4359" width="25.625" style="55" customWidth="1"/>
    <col min="4360" max="4360" width="30.625" style="55" bestFit="1" customWidth="1"/>
    <col min="4361" max="4361" width="17.625" style="55" bestFit="1" customWidth="1"/>
    <col min="4362" max="4362" width="12" style="55" bestFit="1" customWidth="1"/>
    <col min="4363" max="4363" width="28.125" style="55" bestFit="1" customWidth="1"/>
    <col min="4364" max="4364" width="26.625" style="55" bestFit="1" customWidth="1"/>
    <col min="4365" max="4365" width="32.875" style="55" customWidth="1"/>
    <col min="4366" max="4366" width="32.125" style="55" bestFit="1" customWidth="1"/>
    <col min="4367" max="4367" width="17.625" style="55" bestFit="1" customWidth="1"/>
    <col min="4368" max="4368" width="28.5" style="55" bestFit="1" customWidth="1"/>
    <col min="4369" max="4369" width="29.875" style="55" customWidth="1"/>
    <col min="4370" max="4370" width="23.625" style="55" customWidth="1"/>
    <col min="4371" max="4380" width="8" style="55"/>
    <col min="4381" max="4384" width="8" style="55" hidden="1" customWidth="1"/>
    <col min="4385" max="4608" width="8" style="55"/>
    <col min="4609" max="4609" width="15.625" style="55" customWidth="1"/>
    <col min="4610" max="4610" width="13.125" style="55" customWidth="1"/>
    <col min="4611" max="4611" width="28" style="55" bestFit="1" customWidth="1"/>
    <col min="4612" max="4612" width="25.375" style="55" customWidth="1"/>
    <col min="4613" max="4613" width="32.875" style="55" customWidth="1"/>
    <col min="4614" max="4614" width="8" style="55" hidden="1" customWidth="1"/>
    <col min="4615" max="4615" width="25.625" style="55" customWidth="1"/>
    <col min="4616" max="4616" width="30.625" style="55" bestFit="1" customWidth="1"/>
    <col min="4617" max="4617" width="17.625" style="55" bestFit="1" customWidth="1"/>
    <col min="4618" max="4618" width="12" style="55" bestFit="1" customWidth="1"/>
    <col min="4619" max="4619" width="28.125" style="55" bestFit="1" customWidth="1"/>
    <col min="4620" max="4620" width="26.625" style="55" bestFit="1" customWidth="1"/>
    <col min="4621" max="4621" width="32.875" style="55" customWidth="1"/>
    <col min="4622" max="4622" width="32.125" style="55" bestFit="1" customWidth="1"/>
    <col min="4623" max="4623" width="17.625" style="55" bestFit="1" customWidth="1"/>
    <col min="4624" max="4624" width="28.5" style="55" bestFit="1" customWidth="1"/>
    <col min="4625" max="4625" width="29.875" style="55" customWidth="1"/>
    <col min="4626" max="4626" width="23.625" style="55" customWidth="1"/>
    <col min="4627" max="4636" width="8" style="55"/>
    <col min="4637" max="4640" width="8" style="55" hidden="1" customWidth="1"/>
    <col min="4641" max="4864" width="8" style="55"/>
    <col min="4865" max="4865" width="15.625" style="55" customWidth="1"/>
    <col min="4866" max="4866" width="13.125" style="55" customWidth="1"/>
    <col min="4867" max="4867" width="28" style="55" bestFit="1" customWidth="1"/>
    <col min="4868" max="4868" width="25.375" style="55" customWidth="1"/>
    <col min="4869" max="4869" width="32.875" style="55" customWidth="1"/>
    <col min="4870" max="4870" width="8" style="55" hidden="1" customWidth="1"/>
    <col min="4871" max="4871" width="25.625" style="55" customWidth="1"/>
    <col min="4872" max="4872" width="30.625" style="55" bestFit="1" customWidth="1"/>
    <col min="4873" max="4873" width="17.625" style="55" bestFit="1" customWidth="1"/>
    <col min="4874" max="4874" width="12" style="55" bestFit="1" customWidth="1"/>
    <col min="4875" max="4875" width="28.125" style="55" bestFit="1" customWidth="1"/>
    <col min="4876" max="4876" width="26.625" style="55" bestFit="1" customWidth="1"/>
    <col min="4877" max="4877" width="32.875" style="55" customWidth="1"/>
    <col min="4878" max="4878" width="32.125" style="55" bestFit="1" customWidth="1"/>
    <col min="4879" max="4879" width="17.625" style="55" bestFit="1" customWidth="1"/>
    <col min="4880" max="4880" width="28.5" style="55" bestFit="1" customWidth="1"/>
    <col min="4881" max="4881" width="29.875" style="55" customWidth="1"/>
    <col min="4882" max="4882" width="23.625" style="55" customWidth="1"/>
    <col min="4883" max="4892" width="8" style="55"/>
    <col min="4893" max="4896" width="8" style="55" hidden="1" customWidth="1"/>
    <col min="4897" max="5120" width="8" style="55"/>
    <col min="5121" max="5121" width="15.625" style="55" customWidth="1"/>
    <col min="5122" max="5122" width="13.125" style="55" customWidth="1"/>
    <col min="5123" max="5123" width="28" style="55" bestFit="1" customWidth="1"/>
    <col min="5124" max="5124" width="25.375" style="55" customWidth="1"/>
    <col min="5125" max="5125" width="32.875" style="55" customWidth="1"/>
    <col min="5126" max="5126" width="8" style="55" hidden="1" customWidth="1"/>
    <col min="5127" max="5127" width="25.625" style="55" customWidth="1"/>
    <col min="5128" max="5128" width="30.625" style="55" bestFit="1" customWidth="1"/>
    <col min="5129" max="5129" width="17.625" style="55" bestFit="1" customWidth="1"/>
    <col min="5130" max="5130" width="12" style="55" bestFit="1" customWidth="1"/>
    <col min="5131" max="5131" width="28.125" style="55" bestFit="1" customWidth="1"/>
    <col min="5132" max="5132" width="26.625" style="55" bestFit="1" customWidth="1"/>
    <col min="5133" max="5133" width="32.875" style="55" customWidth="1"/>
    <col min="5134" max="5134" width="32.125" style="55" bestFit="1" customWidth="1"/>
    <col min="5135" max="5135" width="17.625" style="55" bestFit="1" customWidth="1"/>
    <col min="5136" max="5136" width="28.5" style="55" bestFit="1" customWidth="1"/>
    <col min="5137" max="5137" width="29.875" style="55" customWidth="1"/>
    <col min="5138" max="5138" width="23.625" style="55" customWidth="1"/>
    <col min="5139" max="5148" width="8" style="55"/>
    <col min="5149" max="5152" width="8" style="55" hidden="1" customWidth="1"/>
    <col min="5153" max="5376" width="8" style="55"/>
    <col min="5377" max="5377" width="15.625" style="55" customWidth="1"/>
    <col min="5378" max="5378" width="13.125" style="55" customWidth="1"/>
    <col min="5379" max="5379" width="28" style="55" bestFit="1" customWidth="1"/>
    <col min="5380" max="5380" width="25.375" style="55" customWidth="1"/>
    <col min="5381" max="5381" width="32.875" style="55" customWidth="1"/>
    <col min="5382" max="5382" width="8" style="55" hidden="1" customWidth="1"/>
    <col min="5383" max="5383" width="25.625" style="55" customWidth="1"/>
    <col min="5384" max="5384" width="30.625" style="55" bestFit="1" customWidth="1"/>
    <col min="5385" max="5385" width="17.625" style="55" bestFit="1" customWidth="1"/>
    <col min="5386" max="5386" width="12" style="55" bestFit="1" customWidth="1"/>
    <col min="5387" max="5387" width="28.125" style="55" bestFit="1" customWidth="1"/>
    <col min="5388" max="5388" width="26.625" style="55" bestFit="1" customWidth="1"/>
    <col min="5389" max="5389" width="32.875" style="55" customWidth="1"/>
    <col min="5390" max="5390" width="32.125" style="55" bestFit="1" customWidth="1"/>
    <col min="5391" max="5391" width="17.625" style="55" bestFit="1" customWidth="1"/>
    <col min="5392" max="5392" width="28.5" style="55" bestFit="1" customWidth="1"/>
    <col min="5393" max="5393" width="29.875" style="55" customWidth="1"/>
    <col min="5394" max="5394" width="23.625" style="55" customWidth="1"/>
    <col min="5395" max="5404" width="8" style="55"/>
    <col min="5405" max="5408" width="8" style="55" hidden="1" customWidth="1"/>
    <col min="5409" max="5632" width="8" style="55"/>
    <col min="5633" max="5633" width="15.625" style="55" customWidth="1"/>
    <col min="5634" max="5634" width="13.125" style="55" customWidth="1"/>
    <col min="5635" max="5635" width="28" style="55" bestFit="1" customWidth="1"/>
    <col min="5636" max="5636" width="25.375" style="55" customWidth="1"/>
    <col min="5637" max="5637" width="32.875" style="55" customWidth="1"/>
    <col min="5638" max="5638" width="8" style="55" hidden="1" customWidth="1"/>
    <col min="5639" max="5639" width="25.625" style="55" customWidth="1"/>
    <col min="5640" max="5640" width="30.625" style="55" bestFit="1" customWidth="1"/>
    <col min="5641" max="5641" width="17.625" style="55" bestFit="1" customWidth="1"/>
    <col min="5642" max="5642" width="12" style="55" bestFit="1" customWidth="1"/>
    <col min="5643" max="5643" width="28.125" style="55" bestFit="1" customWidth="1"/>
    <col min="5644" max="5644" width="26.625" style="55" bestFit="1" customWidth="1"/>
    <col min="5645" max="5645" width="32.875" style="55" customWidth="1"/>
    <col min="5646" max="5646" width="32.125" style="55" bestFit="1" customWidth="1"/>
    <col min="5647" max="5647" width="17.625" style="55" bestFit="1" customWidth="1"/>
    <col min="5648" max="5648" width="28.5" style="55" bestFit="1" customWidth="1"/>
    <col min="5649" max="5649" width="29.875" style="55" customWidth="1"/>
    <col min="5650" max="5650" width="23.625" style="55" customWidth="1"/>
    <col min="5651" max="5660" width="8" style="55"/>
    <col min="5661" max="5664" width="8" style="55" hidden="1" customWidth="1"/>
    <col min="5665" max="5888" width="8" style="55"/>
    <col min="5889" max="5889" width="15.625" style="55" customWidth="1"/>
    <col min="5890" max="5890" width="13.125" style="55" customWidth="1"/>
    <col min="5891" max="5891" width="28" style="55" bestFit="1" customWidth="1"/>
    <col min="5892" max="5892" width="25.375" style="55" customWidth="1"/>
    <col min="5893" max="5893" width="32.875" style="55" customWidth="1"/>
    <col min="5894" max="5894" width="8" style="55" hidden="1" customWidth="1"/>
    <col min="5895" max="5895" width="25.625" style="55" customWidth="1"/>
    <col min="5896" max="5896" width="30.625" style="55" bestFit="1" customWidth="1"/>
    <col min="5897" max="5897" width="17.625" style="55" bestFit="1" customWidth="1"/>
    <col min="5898" max="5898" width="12" style="55" bestFit="1" customWidth="1"/>
    <col min="5899" max="5899" width="28.125" style="55" bestFit="1" customWidth="1"/>
    <col min="5900" max="5900" width="26.625" style="55" bestFit="1" customWidth="1"/>
    <col min="5901" max="5901" width="32.875" style="55" customWidth="1"/>
    <col min="5902" max="5902" width="32.125" style="55" bestFit="1" customWidth="1"/>
    <col min="5903" max="5903" width="17.625" style="55" bestFit="1" customWidth="1"/>
    <col min="5904" max="5904" width="28.5" style="55" bestFit="1" customWidth="1"/>
    <col min="5905" max="5905" width="29.875" style="55" customWidth="1"/>
    <col min="5906" max="5906" width="23.625" style="55" customWidth="1"/>
    <col min="5907" max="5916" width="8" style="55"/>
    <col min="5917" max="5920" width="8" style="55" hidden="1" customWidth="1"/>
    <col min="5921" max="6144" width="8" style="55"/>
    <col min="6145" max="6145" width="15.625" style="55" customWidth="1"/>
    <col min="6146" max="6146" width="13.125" style="55" customWidth="1"/>
    <col min="6147" max="6147" width="28" style="55" bestFit="1" customWidth="1"/>
    <col min="6148" max="6148" width="25.375" style="55" customWidth="1"/>
    <col min="6149" max="6149" width="32.875" style="55" customWidth="1"/>
    <col min="6150" max="6150" width="8" style="55" hidden="1" customWidth="1"/>
    <col min="6151" max="6151" width="25.625" style="55" customWidth="1"/>
    <col min="6152" max="6152" width="30.625" style="55" bestFit="1" customWidth="1"/>
    <col min="6153" max="6153" width="17.625" style="55" bestFit="1" customWidth="1"/>
    <col min="6154" max="6154" width="12" style="55" bestFit="1" customWidth="1"/>
    <col min="6155" max="6155" width="28.125" style="55" bestFit="1" customWidth="1"/>
    <col min="6156" max="6156" width="26.625" style="55" bestFit="1" customWidth="1"/>
    <col min="6157" max="6157" width="32.875" style="55" customWidth="1"/>
    <col min="6158" max="6158" width="32.125" style="55" bestFit="1" customWidth="1"/>
    <col min="6159" max="6159" width="17.625" style="55" bestFit="1" customWidth="1"/>
    <col min="6160" max="6160" width="28.5" style="55" bestFit="1" customWidth="1"/>
    <col min="6161" max="6161" width="29.875" style="55" customWidth="1"/>
    <col min="6162" max="6162" width="23.625" style="55" customWidth="1"/>
    <col min="6163" max="6172" width="8" style="55"/>
    <col min="6173" max="6176" width="8" style="55" hidden="1" customWidth="1"/>
    <col min="6177" max="6400" width="8" style="55"/>
    <col min="6401" max="6401" width="15.625" style="55" customWidth="1"/>
    <col min="6402" max="6402" width="13.125" style="55" customWidth="1"/>
    <col min="6403" max="6403" width="28" style="55" bestFit="1" customWidth="1"/>
    <col min="6404" max="6404" width="25.375" style="55" customWidth="1"/>
    <col min="6405" max="6405" width="32.875" style="55" customWidth="1"/>
    <col min="6406" max="6406" width="8" style="55" hidden="1" customWidth="1"/>
    <col min="6407" max="6407" width="25.625" style="55" customWidth="1"/>
    <col min="6408" max="6408" width="30.625" style="55" bestFit="1" customWidth="1"/>
    <col min="6409" max="6409" width="17.625" style="55" bestFit="1" customWidth="1"/>
    <col min="6410" max="6410" width="12" style="55" bestFit="1" customWidth="1"/>
    <col min="6411" max="6411" width="28.125" style="55" bestFit="1" customWidth="1"/>
    <col min="6412" max="6412" width="26.625" style="55" bestFit="1" customWidth="1"/>
    <col min="6413" max="6413" width="32.875" style="55" customWidth="1"/>
    <col min="6414" max="6414" width="32.125" style="55" bestFit="1" customWidth="1"/>
    <col min="6415" max="6415" width="17.625" style="55" bestFit="1" customWidth="1"/>
    <col min="6416" max="6416" width="28.5" style="55" bestFit="1" customWidth="1"/>
    <col min="6417" max="6417" width="29.875" style="55" customWidth="1"/>
    <col min="6418" max="6418" width="23.625" style="55" customWidth="1"/>
    <col min="6419" max="6428" width="8" style="55"/>
    <col min="6429" max="6432" width="8" style="55" hidden="1" customWidth="1"/>
    <col min="6433" max="6656" width="8" style="55"/>
    <col min="6657" max="6657" width="15.625" style="55" customWidth="1"/>
    <col min="6658" max="6658" width="13.125" style="55" customWidth="1"/>
    <col min="6659" max="6659" width="28" style="55" bestFit="1" customWidth="1"/>
    <col min="6660" max="6660" width="25.375" style="55" customWidth="1"/>
    <col min="6661" max="6661" width="32.875" style="55" customWidth="1"/>
    <col min="6662" max="6662" width="8" style="55" hidden="1" customWidth="1"/>
    <col min="6663" max="6663" width="25.625" style="55" customWidth="1"/>
    <col min="6664" max="6664" width="30.625" style="55" bestFit="1" customWidth="1"/>
    <col min="6665" max="6665" width="17.625" style="55" bestFit="1" customWidth="1"/>
    <col min="6666" max="6666" width="12" style="55" bestFit="1" customWidth="1"/>
    <col min="6667" max="6667" width="28.125" style="55" bestFit="1" customWidth="1"/>
    <col min="6668" max="6668" width="26.625" style="55" bestFit="1" customWidth="1"/>
    <col min="6669" max="6669" width="32.875" style="55" customWidth="1"/>
    <col min="6670" max="6670" width="32.125" style="55" bestFit="1" customWidth="1"/>
    <col min="6671" max="6671" width="17.625" style="55" bestFit="1" customWidth="1"/>
    <col min="6672" max="6672" width="28.5" style="55" bestFit="1" customWidth="1"/>
    <col min="6673" max="6673" width="29.875" style="55" customWidth="1"/>
    <col min="6674" max="6674" width="23.625" style="55" customWidth="1"/>
    <col min="6675" max="6684" width="8" style="55"/>
    <col min="6685" max="6688" width="8" style="55" hidden="1" customWidth="1"/>
    <col min="6689" max="6912" width="8" style="55"/>
    <col min="6913" max="6913" width="15.625" style="55" customWidth="1"/>
    <col min="6914" max="6914" width="13.125" style="55" customWidth="1"/>
    <col min="6915" max="6915" width="28" style="55" bestFit="1" customWidth="1"/>
    <col min="6916" max="6916" width="25.375" style="55" customWidth="1"/>
    <col min="6917" max="6917" width="32.875" style="55" customWidth="1"/>
    <col min="6918" max="6918" width="8" style="55" hidden="1" customWidth="1"/>
    <col min="6919" max="6919" width="25.625" style="55" customWidth="1"/>
    <col min="6920" max="6920" width="30.625" style="55" bestFit="1" customWidth="1"/>
    <col min="6921" max="6921" width="17.625" style="55" bestFit="1" customWidth="1"/>
    <col min="6922" max="6922" width="12" style="55" bestFit="1" customWidth="1"/>
    <col min="6923" max="6923" width="28.125" style="55" bestFit="1" customWidth="1"/>
    <col min="6924" max="6924" width="26.625" style="55" bestFit="1" customWidth="1"/>
    <col min="6925" max="6925" width="32.875" style="55" customWidth="1"/>
    <col min="6926" max="6926" width="32.125" style="55" bestFit="1" customWidth="1"/>
    <col min="6927" max="6927" width="17.625" style="55" bestFit="1" customWidth="1"/>
    <col min="6928" max="6928" width="28.5" style="55" bestFit="1" customWidth="1"/>
    <col min="6929" max="6929" width="29.875" style="55" customWidth="1"/>
    <col min="6930" max="6930" width="23.625" style="55" customWidth="1"/>
    <col min="6931" max="6940" width="8" style="55"/>
    <col min="6941" max="6944" width="8" style="55" hidden="1" customWidth="1"/>
    <col min="6945" max="7168" width="8" style="55"/>
    <col min="7169" max="7169" width="15.625" style="55" customWidth="1"/>
    <col min="7170" max="7170" width="13.125" style="55" customWidth="1"/>
    <col min="7171" max="7171" width="28" style="55" bestFit="1" customWidth="1"/>
    <col min="7172" max="7172" width="25.375" style="55" customWidth="1"/>
    <col min="7173" max="7173" width="32.875" style="55" customWidth="1"/>
    <col min="7174" max="7174" width="8" style="55" hidden="1" customWidth="1"/>
    <col min="7175" max="7175" width="25.625" style="55" customWidth="1"/>
    <col min="7176" max="7176" width="30.625" style="55" bestFit="1" customWidth="1"/>
    <col min="7177" max="7177" width="17.625" style="55" bestFit="1" customWidth="1"/>
    <col min="7178" max="7178" width="12" style="55" bestFit="1" customWidth="1"/>
    <col min="7179" max="7179" width="28.125" style="55" bestFit="1" customWidth="1"/>
    <col min="7180" max="7180" width="26.625" style="55" bestFit="1" customWidth="1"/>
    <col min="7181" max="7181" width="32.875" style="55" customWidth="1"/>
    <col min="7182" max="7182" width="32.125" style="55" bestFit="1" customWidth="1"/>
    <col min="7183" max="7183" width="17.625" style="55" bestFit="1" customWidth="1"/>
    <col min="7184" max="7184" width="28.5" style="55" bestFit="1" customWidth="1"/>
    <col min="7185" max="7185" width="29.875" style="55" customWidth="1"/>
    <col min="7186" max="7186" width="23.625" style="55" customWidth="1"/>
    <col min="7187" max="7196" width="8" style="55"/>
    <col min="7197" max="7200" width="8" style="55" hidden="1" customWidth="1"/>
    <col min="7201" max="7424" width="8" style="55"/>
    <col min="7425" max="7425" width="15.625" style="55" customWidth="1"/>
    <col min="7426" max="7426" width="13.125" style="55" customWidth="1"/>
    <col min="7427" max="7427" width="28" style="55" bestFit="1" customWidth="1"/>
    <col min="7428" max="7428" width="25.375" style="55" customWidth="1"/>
    <col min="7429" max="7429" width="32.875" style="55" customWidth="1"/>
    <col min="7430" max="7430" width="8" style="55" hidden="1" customWidth="1"/>
    <col min="7431" max="7431" width="25.625" style="55" customWidth="1"/>
    <col min="7432" max="7432" width="30.625" style="55" bestFit="1" customWidth="1"/>
    <col min="7433" max="7433" width="17.625" style="55" bestFit="1" customWidth="1"/>
    <col min="7434" max="7434" width="12" style="55" bestFit="1" customWidth="1"/>
    <col min="7435" max="7435" width="28.125" style="55" bestFit="1" customWidth="1"/>
    <col min="7436" max="7436" width="26.625" style="55" bestFit="1" customWidth="1"/>
    <col min="7437" max="7437" width="32.875" style="55" customWidth="1"/>
    <col min="7438" max="7438" width="32.125" style="55" bestFit="1" customWidth="1"/>
    <col min="7439" max="7439" width="17.625" style="55" bestFit="1" customWidth="1"/>
    <col min="7440" max="7440" width="28.5" style="55" bestFit="1" customWidth="1"/>
    <col min="7441" max="7441" width="29.875" style="55" customWidth="1"/>
    <col min="7442" max="7442" width="23.625" style="55" customWidth="1"/>
    <col min="7443" max="7452" width="8" style="55"/>
    <col min="7453" max="7456" width="8" style="55" hidden="1" customWidth="1"/>
    <col min="7457" max="7680" width="8" style="55"/>
    <col min="7681" max="7681" width="15.625" style="55" customWidth="1"/>
    <col min="7682" max="7682" width="13.125" style="55" customWidth="1"/>
    <col min="7683" max="7683" width="28" style="55" bestFit="1" customWidth="1"/>
    <col min="7684" max="7684" width="25.375" style="55" customWidth="1"/>
    <col min="7685" max="7685" width="32.875" style="55" customWidth="1"/>
    <col min="7686" max="7686" width="8" style="55" hidden="1" customWidth="1"/>
    <col min="7687" max="7687" width="25.625" style="55" customWidth="1"/>
    <col min="7688" max="7688" width="30.625" style="55" bestFit="1" customWidth="1"/>
    <col min="7689" max="7689" width="17.625" style="55" bestFit="1" customWidth="1"/>
    <col min="7690" max="7690" width="12" style="55" bestFit="1" customWidth="1"/>
    <col min="7691" max="7691" width="28.125" style="55" bestFit="1" customWidth="1"/>
    <col min="7692" max="7692" width="26.625" style="55" bestFit="1" customWidth="1"/>
    <col min="7693" max="7693" width="32.875" style="55" customWidth="1"/>
    <col min="7694" max="7694" width="32.125" style="55" bestFit="1" customWidth="1"/>
    <col min="7695" max="7695" width="17.625" style="55" bestFit="1" customWidth="1"/>
    <col min="7696" max="7696" width="28.5" style="55" bestFit="1" customWidth="1"/>
    <col min="7697" max="7697" width="29.875" style="55" customWidth="1"/>
    <col min="7698" max="7698" width="23.625" style="55" customWidth="1"/>
    <col min="7699" max="7708" width="8" style="55"/>
    <col min="7709" max="7712" width="8" style="55" hidden="1" customWidth="1"/>
    <col min="7713" max="7936" width="8" style="55"/>
    <col min="7937" max="7937" width="15.625" style="55" customWidth="1"/>
    <col min="7938" max="7938" width="13.125" style="55" customWidth="1"/>
    <col min="7939" max="7939" width="28" style="55" bestFit="1" customWidth="1"/>
    <col min="7940" max="7940" width="25.375" style="55" customWidth="1"/>
    <col min="7941" max="7941" width="32.875" style="55" customWidth="1"/>
    <col min="7942" max="7942" width="8" style="55" hidden="1" customWidth="1"/>
    <col min="7943" max="7943" width="25.625" style="55" customWidth="1"/>
    <col min="7944" max="7944" width="30.625" style="55" bestFit="1" customWidth="1"/>
    <col min="7945" max="7945" width="17.625" style="55" bestFit="1" customWidth="1"/>
    <col min="7946" max="7946" width="12" style="55" bestFit="1" customWidth="1"/>
    <col min="7947" max="7947" width="28.125" style="55" bestFit="1" customWidth="1"/>
    <col min="7948" max="7948" width="26.625" style="55" bestFit="1" customWidth="1"/>
    <col min="7949" max="7949" width="32.875" style="55" customWidth="1"/>
    <col min="7950" max="7950" width="32.125" style="55" bestFit="1" customWidth="1"/>
    <col min="7951" max="7951" width="17.625" style="55" bestFit="1" customWidth="1"/>
    <col min="7952" max="7952" width="28.5" style="55" bestFit="1" customWidth="1"/>
    <col min="7953" max="7953" width="29.875" style="55" customWidth="1"/>
    <col min="7954" max="7954" width="23.625" style="55" customWidth="1"/>
    <col min="7955" max="7964" width="8" style="55"/>
    <col min="7965" max="7968" width="8" style="55" hidden="1" customWidth="1"/>
    <col min="7969" max="8192" width="8" style="55"/>
    <col min="8193" max="8193" width="15.625" style="55" customWidth="1"/>
    <col min="8194" max="8194" width="13.125" style="55" customWidth="1"/>
    <col min="8195" max="8195" width="28" style="55" bestFit="1" customWidth="1"/>
    <col min="8196" max="8196" width="25.375" style="55" customWidth="1"/>
    <col min="8197" max="8197" width="32.875" style="55" customWidth="1"/>
    <col min="8198" max="8198" width="8" style="55" hidden="1" customWidth="1"/>
    <col min="8199" max="8199" width="25.625" style="55" customWidth="1"/>
    <col min="8200" max="8200" width="30.625" style="55" bestFit="1" customWidth="1"/>
    <col min="8201" max="8201" width="17.625" style="55" bestFit="1" customWidth="1"/>
    <col min="8202" max="8202" width="12" style="55" bestFit="1" customWidth="1"/>
    <col min="8203" max="8203" width="28.125" style="55" bestFit="1" customWidth="1"/>
    <col min="8204" max="8204" width="26.625" style="55" bestFit="1" customWidth="1"/>
    <col min="8205" max="8205" width="32.875" style="55" customWidth="1"/>
    <col min="8206" max="8206" width="32.125" style="55" bestFit="1" customWidth="1"/>
    <col min="8207" max="8207" width="17.625" style="55" bestFit="1" customWidth="1"/>
    <col min="8208" max="8208" width="28.5" style="55" bestFit="1" customWidth="1"/>
    <col min="8209" max="8209" width="29.875" style="55" customWidth="1"/>
    <col min="8210" max="8210" width="23.625" style="55" customWidth="1"/>
    <col min="8211" max="8220" width="8" style="55"/>
    <col min="8221" max="8224" width="8" style="55" hidden="1" customWidth="1"/>
    <col min="8225" max="8448" width="8" style="55"/>
    <col min="8449" max="8449" width="15.625" style="55" customWidth="1"/>
    <col min="8450" max="8450" width="13.125" style="55" customWidth="1"/>
    <col min="8451" max="8451" width="28" style="55" bestFit="1" customWidth="1"/>
    <col min="8452" max="8452" width="25.375" style="55" customWidth="1"/>
    <col min="8453" max="8453" width="32.875" style="55" customWidth="1"/>
    <col min="8454" max="8454" width="8" style="55" hidden="1" customWidth="1"/>
    <col min="8455" max="8455" width="25.625" style="55" customWidth="1"/>
    <col min="8456" max="8456" width="30.625" style="55" bestFit="1" customWidth="1"/>
    <col min="8457" max="8457" width="17.625" style="55" bestFit="1" customWidth="1"/>
    <col min="8458" max="8458" width="12" style="55" bestFit="1" customWidth="1"/>
    <col min="8459" max="8459" width="28.125" style="55" bestFit="1" customWidth="1"/>
    <col min="8460" max="8460" width="26.625" style="55" bestFit="1" customWidth="1"/>
    <col min="8461" max="8461" width="32.875" style="55" customWidth="1"/>
    <col min="8462" max="8462" width="32.125" style="55" bestFit="1" customWidth="1"/>
    <col min="8463" max="8463" width="17.625" style="55" bestFit="1" customWidth="1"/>
    <col min="8464" max="8464" width="28.5" style="55" bestFit="1" customWidth="1"/>
    <col min="8465" max="8465" width="29.875" style="55" customWidth="1"/>
    <col min="8466" max="8466" width="23.625" style="55" customWidth="1"/>
    <col min="8467" max="8476" width="8" style="55"/>
    <col min="8477" max="8480" width="8" style="55" hidden="1" customWidth="1"/>
    <col min="8481" max="8704" width="8" style="55"/>
    <col min="8705" max="8705" width="15.625" style="55" customWidth="1"/>
    <col min="8706" max="8706" width="13.125" style="55" customWidth="1"/>
    <col min="8707" max="8707" width="28" style="55" bestFit="1" customWidth="1"/>
    <col min="8708" max="8708" width="25.375" style="55" customWidth="1"/>
    <col min="8709" max="8709" width="32.875" style="55" customWidth="1"/>
    <col min="8710" max="8710" width="8" style="55" hidden="1" customWidth="1"/>
    <col min="8711" max="8711" width="25.625" style="55" customWidth="1"/>
    <col min="8712" max="8712" width="30.625" style="55" bestFit="1" customWidth="1"/>
    <col min="8713" max="8713" width="17.625" style="55" bestFit="1" customWidth="1"/>
    <col min="8714" max="8714" width="12" style="55" bestFit="1" customWidth="1"/>
    <col min="8715" max="8715" width="28.125" style="55" bestFit="1" customWidth="1"/>
    <col min="8716" max="8716" width="26.625" style="55" bestFit="1" customWidth="1"/>
    <col min="8717" max="8717" width="32.875" style="55" customWidth="1"/>
    <col min="8718" max="8718" width="32.125" style="55" bestFit="1" customWidth="1"/>
    <col min="8719" max="8719" width="17.625" style="55" bestFit="1" customWidth="1"/>
    <col min="8720" max="8720" width="28.5" style="55" bestFit="1" customWidth="1"/>
    <col min="8721" max="8721" width="29.875" style="55" customWidth="1"/>
    <col min="8722" max="8722" width="23.625" style="55" customWidth="1"/>
    <col min="8723" max="8732" width="8" style="55"/>
    <col min="8733" max="8736" width="8" style="55" hidden="1" customWidth="1"/>
    <col min="8737" max="8960" width="8" style="55"/>
    <col min="8961" max="8961" width="15.625" style="55" customWidth="1"/>
    <col min="8962" max="8962" width="13.125" style="55" customWidth="1"/>
    <col min="8963" max="8963" width="28" style="55" bestFit="1" customWidth="1"/>
    <col min="8964" max="8964" width="25.375" style="55" customWidth="1"/>
    <col min="8965" max="8965" width="32.875" style="55" customWidth="1"/>
    <col min="8966" max="8966" width="8" style="55" hidden="1" customWidth="1"/>
    <col min="8967" max="8967" width="25.625" style="55" customWidth="1"/>
    <col min="8968" max="8968" width="30.625" style="55" bestFit="1" customWidth="1"/>
    <col min="8969" max="8969" width="17.625" style="55" bestFit="1" customWidth="1"/>
    <col min="8970" max="8970" width="12" style="55" bestFit="1" customWidth="1"/>
    <col min="8971" max="8971" width="28.125" style="55" bestFit="1" customWidth="1"/>
    <col min="8972" max="8972" width="26.625" style="55" bestFit="1" customWidth="1"/>
    <col min="8973" max="8973" width="32.875" style="55" customWidth="1"/>
    <col min="8974" max="8974" width="32.125" style="55" bestFit="1" customWidth="1"/>
    <col min="8975" max="8975" width="17.625" style="55" bestFit="1" customWidth="1"/>
    <col min="8976" max="8976" width="28.5" style="55" bestFit="1" customWidth="1"/>
    <col min="8977" max="8977" width="29.875" style="55" customWidth="1"/>
    <col min="8978" max="8978" width="23.625" style="55" customWidth="1"/>
    <col min="8979" max="8988" width="8" style="55"/>
    <col min="8989" max="8992" width="8" style="55" hidden="1" customWidth="1"/>
    <col min="8993" max="9216" width="8" style="55"/>
    <col min="9217" max="9217" width="15.625" style="55" customWidth="1"/>
    <col min="9218" max="9218" width="13.125" style="55" customWidth="1"/>
    <col min="9219" max="9219" width="28" style="55" bestFit="1" customWidth="1"/>
    <col min="9220" max="9220" width="25.375" style="55" customWidth="1"/>
    <col min="9221" max="9221" width="32.875" style="55" customWidth="1"/>
    <col min="9222" max="9222" width="8" style="55" hidden="1" customWidth="1"/>
    <col min="9223" max="9223" width="25.625" style="55" customWidth="1"/>
    <col min="9224" max="9224" width="30.625" style="55" bestFit="1" customWidth="1"/>
    <col min="9225" max="9225" width="17.625" style="55" bestFit="1" customWidth="1"/>
    <col min="9226" max="9226" width="12" style="55" bestFit="1" customWidth="1"/>
    <col min="9227" max="9227" width="28.125" style="55" bestFit="1" customWidth="1"/>
    <col min="9228" max="9228" width="26.625" style="55" bestFit="1" customWidth="1"/>
    <col min="9229" max="9229" width="32.875" style="55" customWidth="1"/>
    <col min="9230" max="9230" width="32.125" style="55" bestFit="1" customWidth="1"/>
    <col min="9231" max="9231" width="17.625" style="55" bestFit="1" customWidth="1"/>
    <col min="9232" max="9232" width="28.5" style="55" bestFit="1" customWidth="1"/>
    <col min="9233" max="9233" width="29.875" style="55" customWidth="1"/>
    <col min="9234" max="9234" width="23.625" style="55" customWidth="1"/>
    <col min="9235" max="9244" width="8" style="55"/>
    <col min="9245" max="9248" width="8" style="55" hidden="1" customWidth="1"/>
    <col min="9249" max="9472" width="8" style="55"/>
    <col min="9473" max="9473" width="15.625" style="55" customWidth="1"/>
    <col min="9474" max="9474" width="13.125" style="55" customWidth="1"/>
    <col min="9475" max="9475" width="28" style="55" bestFit="1" customWidth="1"/>
    <col min="9476" max="9476" width="25.375" style="55" customWidth="1"/>
    <col min="9477" max="9477" width="32.875" style="55" customWidth="1"/>
    <col min="9478" max="9478" width="8" style="55" hidden="1" customWidth="1"/>
    <col min="9479" max="9479" width="25.625" style="55" customWidth="1"/>
    <col min="9480" max="9480" width="30.625" style="55" bestFit="1" customWidth="1"/>
    <col min="9481" max="9481" width="17.625" style="55" bestFit="1" customWidth="1"/>
    <col min="9482" max="9482" width="12" style="55" bestFit="1" customWidth="1"/>
    <col min="9483" max="9483" width="28.125" style="55" bestFit="1" customWidth="1"/>
    <col min="9484" max="9484" width="26.625" style="55" bestFit="1" customWidth="1"/>
    <col min="9485" max="9485" width="32.875" style="55" customWidth="1"/>
    <col min="9486" max="9486" width="32.125" style="55" bestFit="1" customWidth="1"/>
    <col min="9487" max="9487" width="17.625" style="55" bestFit="1" customWidth="1"/>
    <col min="9488" max="9488" width="28.5" style="55" bestFit="1" customWidth="1"/>
    <col min="9489" max="9489" width="29.875" style="55" customWidth="1"/>
    <col min="9490" max="9490" width="23.625" style="55" customWidth="1"/>
    <col min="9491" max="9500" width="8" style="55"/>
    <col min="9501" max="9504" width="8" style="55" hidden="1" customWidth="1"/>
    <col min="9505" max="9728" width="8" style="55"/>
    <col min="9729" max="9729" width="15.625" style="55" customWidth="1"/>
    <col min="9730" max="9730" width="13.125" style="55" customWidth="1"/>
    <col min="9731" max="9731" width="28" style="55" bestFit="1" customWidth="1"/>
    <col min="9732" max="9732" width="25.375" style="55" customWidth="1"/>
    <col min="9733" max="9733" width="32.875" style="55" customWidth="1"/>
    <col min="9734" max="9734" width="8" style="55" hidden="1" customWidth="1"/>
    <col min="9735" max="9735" width="25.625" style="55" customWidth="1"/>
    <col min="9736" max="9736" width="30.625" style="55" bestFit="1" customWidth="1"/>
    <col min="9737" max="9737" width="17.625" style="55" bestFit="1" customWidth="1"/>
    <col min="9738" max="9738" width="12" style="55" bestFit="1" customWidth="1"/>
    <col min="9739" max="9739" width="28.125" style="55" bestFit="1" customWidth="1"/>
    <col min="9740" max="9740" width="26.625" style="55" bestFit="1" customWidth="1"/>
    <col min="9741" max="9741" width="32.875" style="55" customWidth="1"/>
    <col min="9742" max="9742" width="32.125" style="55" bestFit="1" customWidth="1"/>
    <col min="9743" max="9743" width="17.625" style="55" bestFit="1" customWidth="1"/>
    <col min="9744" max="9744" width="28.5" style="55" bestFit="1" customWidth="1"/>
    <col min="9745" max="9745" width="29.875" style="55" customWidth="1"/>
    <col min="9746" max="9746" width="23.625" style="55" customWidth="1"/>
    <col min="9747" max="9756" width="8" style="55"/>
    <col min="9757" max="9760" width="8" style="55" hidden="1" customWidth="1"/>
    <col min="9761" max="9984" width="8" style="55"/>
    <col min="9985" max="9985" width="15.625" style="55" customWidth="1"/>
    <col min="9986" max="9986" width="13.125" style="55" customWidth="1"/>
    <col min="9987" max="9987" width="28" style="55" bestFit="1" customWidth="1"/>
    <col min="9988" max="9988" width="25.375" style="55" customWidth="1"/>
    <col min="9989" max="9989" width="32.875" style="55" customWidth="1"/>
    <col min="9990" max="9990" width="8" style="55" hidden="1" customWidth="1"/>
    <col min="9991" max="9991" width="25.625" style="55" customWidth="1"/>
    <col min="9992" max="9992" width="30.625" style="55" bestFit="1" customWidth="1"/>
    <col min="9993" max="9993" width="17.625" style="55" bestFit="1" customWidth="1"/>
    <col min="9994" max="9994" width="12" style="55" bestFit="1" customWidth="1"/>
    <col min="9995" max="9995" width="28.125" style="55" bestFit="1" customWidth="1"/>
    <col min="9996" max="9996" width="26.625" style="55" bestFit="1" customWidth="1"/>
    <col min="9997" max="9997" width="32.875" style="55" customWidth="1"/>
    <col min="9998" max="9998" width="32.125" style="55" bestFit="1" customWidth="1"/>
    <col min="9999" max="9999" width="17.625" style="55" bestFit="1" customWidth="1"/>
    <col min="10000" max="10000" width="28.5" style="55" bestFit="1" customWidth="1"/>
    <col min="10001" max="10001" width="29.875" style="55" customWidth="1"/>
    <col min="10002" max="10002" width="23.625" style="55" customWidth="1"/>
    <col min="10003" max="10012" width="8" style="55"/>
    <col min="10013" max="10016" width="8" style="55" hidden="1" customWidth="1"/>
    <col min="10017" max="10240" width="8" style="55"/>
    <col min="10241" max="10241" width="15.625" style="55" customWidth="1"/>
    <col min="10242" max="10242" width="13.125" style="55" customWidth="1"/>
    <col min="10243" max="10243" width="28" style="55" bestFit="1" customWidth="1"/>
    <col min="10244" max="10244" width="25.375" style="55" customWidth="1"/>
    <col min="10245" max="10245" width="32.875" style="55" customWidth="1"/>
    <col min="10246" max="10246" width="8" style="55" hidden="1" customWidth="1"/>
    <col min="10247" max="10247" width="25.625" style="55" customWidth="1"/>
    <col min="10248" max="10248" width="30.625" style="55" bestFit="1" customWidth="1"/>
    <col min="10249" max="10249" width="17.625" style="55" bestFit="1" customWidth="1"/>
    <col min="10250" max="10250" width="12" style="55" bestFit="1" customWidth="1"/>
    <col min="10251" max="10251" width="28.125" style="55" bestFit="1" customWidth="1"/>
    <col min="10252" max="10252" width="26.625" style="55" bestFit="1" customWidth="1"/>
    <col min="10253" max="10253" width="32.875" style="55" customWidth="1"/>
    <col min="10254" max="10254" width="32.125" style="55" bestFit="1" customWidth="1"/>
    <col min="10255" max="10255" width="17.625" style="55" bestFit="1" customWidth="1"/>
    <col min="10256" max="10256" width="28.5" style="55" bestFit="1" customWidth="1"/>
    <col min="10257" max="10257" width="29.875" style="55" customWidth="1"/>
    <col min="10258" max="10258" width="23.625" style="55" customWidth="1"/>
    <col min="10259" max="10268" width="8" style="55"/>
    <col min="10269" max="10272" width="8" style="55" hidden="1" customWidth="1"/>
    <col min="10273" max="10496" width="8" style="55"/>
    <col min="10497" max="10497" width="15.625" style="55" customWidth="1"/>
    <col min="10498" max="10498" width="13.125" style="55" customWidth="1"/>
    <col min="10499" max="10499" width="28" style="55" bestFit="1" customWidth="1"/>
    <col min="10500" max="10500" width="25.375" style="55" customWidth="1"/>
    <col min="10501" max="10501" width="32.875" style="55" customWidth="1"/>
    <col min="10502" max="10502" width="8" style="55" hidden="1" customWidth="1"/>
    <col min="10503" max="10503" width="25.625" style="55" customWidth="1"/>
    <col min="10504" max="10504" width="30.625" style="55" bestFit="1" customWidth="1"/>
    <col min="10505" max="10505" width="17.625" style="55" bestFit="1" customWidth="1"/>
    <col min="10506" max="10506" width="12" style="55" bestFit="1" customWidth="1"/>
    <col min="10507" max="10507" width="28.125" style="55" bestFit="1" customWidth="1"/>
    <col min="10508" max="10508" width="26.625" style="55" bestFit="1" customWidth="1"/>
    <col min="10509" max="10509" width="32.875" style="55" customWidth="1"/>
    <col min="10510" max="10510" width="32.125" style="55" bestFit="1" customWidth="1"/>
    <col min="10511" max="10511" width="17.625" style="55" bestFit="1" customWidth="1"/>
    <col min="10512" max="10512" width="28.5" style="55" bestFit="1" customWidth="1"/>
    <col min="10513" max="10513" width="29.875" style="55" customWidth="1"/>
    <col min="10514" max="10514" width="23.625" style="55" customWidth="1"/>
    <col min="10515" max="10524" width="8" style="55"/>
    <col min="10525" max="10528" width="8" style="55" hidden="1" customWidth="1"/>
    <col min="10529" max="10752" width="8" style="55"/>
    <col min="10753" max="10753" width="15.625" style="55" customWidth="1"/>
    <col min="10754" max="10754" width="13.125" style="55" customWidth="1"/>
    <col min="10755" max="10755" width="28" style="55" bestFit="1" customWidth="1"/>
    <col min="10756" max="10756" width="25.375" style="55" customWidth="1"/>
    <col min="10757" max="10757" width="32.875" style="55" customWidth="1"/>
    <col min="10758" max="10758" width="8" style="55" hidden="1" customWidth="1"/>
    <col min="10759" max="10759" width="25.625" style="55" customWidth="1"/>
    <col min="10760" max="10760" width="30.625" style="55" bestFit="1" customWidth="1"/>
    <col min="10761" max="10761" width="17.625" style="55" bestFit="1" customWidth="1"/>
    <col min="10762" max="10762" width="12" style="55" bestFit="1" customWidth="1"/>
    <col min="10763" max="10763" width="28.125" style="55" bestFit="1" customWidth="1"/>
    <col min="10764" max="10764" width="26.625" style="55" bestFit="1" customWidth="1"/>
    <col min="10765" max="10765" width="32.875" style="55" customWidth="1"/>
    <col min="10766" max="10766" width="32.125" style="55" bestFit="1" customWidth="1"/>
    <col min="10767" max="10767" width="17.625" style="55" bestFit="1" customWidth="1"/>
    <col min="10768" max="10768" width="28.5" style="55" bestFit="1" customWidth="1"/>
    <col min="10769" max="10769" width="29.875" style="55" customWidth="1"/>
    <col min="10770" max="10770" width="23.625" style="55" customWidth="1"/>
    <col min="10771" max="10780" width="8" style="55"/>
    <col min="10781" max="10784" width="8" style="55" hidden="1" customWidth="1"/>
    <col min="10785" max="11008" width="8" style="55"/>
    <col min="11009" max="11009" width="15.625" style="55" customWidth="1"/>
    <col min="11010" max="11010" width="13.125" style="55" customWidth="1"/>
    <col min="11011" max="11011" width="28" style="55" bestFit="1" customWidth="1"/>
    <col min="11012" max="11012" width="25.375" style="55" customWidth="1"/>
    <col min="11013" max="11013" width="32.875" style="55" customWidth="1"/>
    <col min="11014" max="11014" width="8" style="55" hidden="1" customWidth="1"/>
    <col min="11015" max="11015" width="25.625" style="55" customWidth="1"/>
    <col min="11016" max="11016" width="30.625" style="55" bestFit="1" customWidth="1"/>
    <col min="11017" max="11017" width="17.625" style="55" bestFit="1" customWidth="1"/>
    <col min="11018" max="11018" width="12" style="55" bestFit="1" customWidth="1"/>
    <col min="11019" max="11019" width="28.125" style="55" bestFit="1" customWidth="1"/>
    <col min="11020" max="11020" width="26.625" style="55" bestFit="1" customWidth="1"/>
    <col min="11021" max="11021" width="32.875" style="55" customWidth="1"/>
    <col min="11022" max="11022" width="32.125" style="55" bestFit="1" customWidth="1"/>
    <col min="11023" max="11023" width="17.625" style="55" bestFit="1" customWidth="1"/>
    <col min="11024" max="11024" width="28.5" style="55" bestFit="1" customWidth="1"/>
    <col min="11025" max="11025" width="29.875" style="55" customWidth="1"/>
    <col min="11026" max="11026" width="23.625" style="55" customWidth="1"/>
    <col min="11027" max="11036" width="8" style="55"/>
    <col min="11037" max="11040" width="8" style="55" hidden="1" customWidth="1"/>
    <col min="11041" max="11264" width="8" style="55"/>
    <col min="11265" max="11265" width="15.625" style="55" customWidth="1"/>
    <col min="11266" max="11266" width="13.125" style="55" customWidth="1"/>
    <col min="11267" max="11267" width="28" style="55" bestFit="1" customWidth="1"/>
    <col min="11268" max="11268" width="25.375" style="55" customWidth="1"/>
    <col min="11269" max="11269" width="32.875" style="55" customWidth="1"/>
    <col min="11270" max="11270" width="8" style="55" hidden="1" customWidth="1"/>
    <col min="11271" max="11271" width="25.625" style="55" customWidth="1"/>
    <col min="11272" max="11272" width="30.625" style="55" bestFit="1" customWidth="1"/>
    <col min="11273" max="11273" width="17.625" style="55" bestFit="1" customWidth="1"/>
    <col min="11274" max="11274" width="12" style="55" bestFit="1" customWidth="1"/>
    <col min="11275" max="11275" width="28.125" style="55" bestFit="1" customWidth="1"/>
    <col min="11276" max="11276" width="26.625" style="55" bestFit="1" customWidth="1"/>
    <col min="11277" max="11277" width="32.875" style="55" customWidth="1"/>
    <col min="11278" max="11278" width="32.125" style="55" bestFit="1" customWidth="1"/>
    <col min="11279" max="11279" width="17.625" style="55" bestFit="1" customWidth="1"/>
    <col min="11280" max="11280" width="28.5" style="55" bestFit="1" customWidth="1"/>
    <col min="11281" max="11281" width="29.875" style="55" customWidth="1"/>
    <col min="11282" max="11282" width="23.625" style="55" customWidth="1"/>
    <col min="11283" max="11292" width="8" style="55"/>
    <col min="11293" max="11296" width="8" style="55" hidden="1" customWidth="1"/>
    <col min="11297" max="11520" width="8" style="55"/>
    <col min="11521" max="11521" width="15.625" style="55" customWidth="1"/>
    <col min="11522" max="11522" width="13.125" style="55" customWidth="1"/>
    <col min="11523" max="11523" width="28" style="55" bestFit="1" customWidth="1"/>
    <col min="11524" max="11524" width="25.375" style="55" customWidth="1"/>
    <col min="11525" max="11525" width="32.875" style="55" customWidth="1"/>
    <col min="11526" max="11526" width="8" style="55" hidden="1" customWidth="1"/>
    <col min="11527" max="11527" width="25.625" style="55" customWidth="1"/>
    <col min="11528" max="11528" width="30.625" style="55" bestFit="1" customWidth="1"/>
    <col min="11529" max="11529" width="17.625" style="55" bestFit="1" customWidth="1"/>
    <col min="11530" max="11530" width="12" style="55" bestFit="1" customWidth="1"/>
    <col min="11531" max="11531" width="28.125" style="55" bestFit="1" customWidth="1"/>
    <col min="11532" max="11532" width="26.625" style="55" bestFit="1" customWidth="1"/>
    <col min="11533" max="11533" width="32.875" style="55" customWidth="1"/>
    <col min="11534" max="11534" width="32.125" style="55" bestFit="1" customWidth="1"/>
    <col min="11535" max="11535" width="17.625" style="55" bestFit="1" customWidth="1"/>
    <col min="11536" max="11536" width="28.5" style="55" bestFit="1" customWidth="1"/>
    <col min="11537" max="11537" width="29.875" style="55" customWidth="1"/>
    <col min="11538" max="11538" width="23.625" style="55" customWidth="1"/>
    <col min="11539" max="11548" width="8" style="55"/>
    <col min="11549" max="11552" width="8" style="55" hidden="1" customWidth="1"/>
    <col min="11553" max="11776" width="8" style="55"/>
    <col min="11777" max="11777" width="15.625" style="55" customWidth="1"/>
    <col min="11778" max="11778" width="13.125" style="55" customWidth="1"/>
    <col min="11779" max="11779" width="28" style="55" bestFit="1" customWidth="1"/>
    <col min="11780" max="11780" width="25.375" style="55" customWidth="1"/>
    <col min="11781" max="11781" width="32.875" style="55" customWidth="1"/>
    <col min="11782" max="11782" width="8" style="55" hidden="1" customWidth="1"/>
    <col min="11783" max="11783" width="25.625" style="55" customWidth="1"/>
    <col min="11784" max="11784" width="30.625" style="55" bestFit="1" customWidth="1"/>
    <col min="11785" max="11785" width="17.625" style="55" bestFit="1" customWidth="1"/>
    <col min="11786" max="11786" width="12" style="55" bestFit="1" customWidth="1"/>
    <col min="11787" max="11787" width="28.125" style="55" bestFit="1" customWidth="1"/>
    <col min="11788" max="11788" width="26.625" style="55" bestFit="1" customWidth="1"/>
    <col min="11789" max="11789" width="32.875" style="55" customWidth="1"/>
    <col min="11790" max="11790" width="32.125" style="55" bestFit="1" customWidth="1"/>
    <col min="11791" max="11791" width="17.625" style="55" bestFit="1" customWidth="1"/>
    <col min="11792" max="11792" width="28.5" style="55" bestFit="1" customWidth="1"/>
    <col min="11793" max="11793" width="29.875" style="55" customWidth="1"/>
    <col min="11794" max="11794" width="23.625" style="55" customWidth="1"/>
    <col min="11795" max="11804" width="8" style="55"/>
    <col min="11805" max="11808" width="8" style="55" hidden="1" customWidth="1"/>
    <col min="11809" max="12032" width="8" style="55"/>
    <col min="12033" max="12033" width="15.625" style="55" customWidth="1"/>
    <col min="12034" max="12034" width="13.125" style="55" customWidth="1"/>
    <col min="12035" max="12035" width="28" style="55" bestFit="1" customWidth="1"/>
    <col min="12036" max="12036" width="25.375" style="55" customWidth="1"/>
    <col min="12037" max="12037" width="32.875" style="55" customWidth="1"/>
    <col min="12038" max="12038" width="8" style="55" hidden="1" customWidth="1"/>
    <col min="12039" max="12039" width="25.625" style="55" customWidth="1"/>
    <col min="12040" max="12040" width="30.625" style="55" bestFit="1" customWidth="1"/>
    <col min="12041" max="12041" width="17.625" style="55" bestFit="1" customWidth="1"/>
    <col min="12042" max="12042" width="12" style="55" bestFit="1" customWidth="1"/>
    <col min="12043" max="12043" width="28.125" style="55" bestFit="1" customWidth="1"/>
    <col min="12044" max="12044" width="26.625" style="55" bestFit="1" customWidth="1"/>
    <col min="12045" max="12045" width="32.875" style="55" customWidth="1"/>
    <col min="12046" max="12046" width="32.125" style="55" bestFit="1" customWidth="1"/>
    <col min="12047" max="12047" width="17.625" style="55" bestFit="1" customWidth="1"/>
    <col min="12048" max="12048" width="28.5" style="55" bestFit="1" customWidth="1"/>
    <col min="12049" max="12049" width="29.875" style="55" customWidth="1"/>
    <col min="12050" max="12050" width="23.625" style="55" customWidth="1"/>
    <col min="12051" max="12060" width="8" style="55"/>
    <col min="12061" max="12064" width="8" style="55" hidden="1" customWidth="1"/>
    <col min="12065" max="12288" width="8" style="55"/>
    <col min="12289" max="12289" width="15.625" style="55" customWidth="1"/>
    <col min="12290" max="12290" width="13.125" style="55" customWidth="1"/>
    <col min="12291" max="12291" width="28" style="55" bestFit="1" customWidth="1"/>
    <col min="12292" max="12292" width="25.375" style="55" customWidth="1"/>
    <col min="12293" max="12293" width="32.875" style="55" customWidth="1"/>
    <col min="12294" max="12294" width="8" style="55" hidden="1" customWidth="1"/>
    <col min="12295" max="12295" width="25.625" style="55" customWidth="1"/>
    <col min="12296" max="12296" width="30.625" style="55" bestFit="1" customWidth="1"/>
    <col min="12297" max="12297" width="17.625" style="55" bestFit="1" customWidth="1"/>
    <col min="12298" max="12298" width="12" style="55" bestFit="1" customWidth="1"/>
    <col min="12299" max="12299" width="28.125" style="55" bestFit="1" customWidth="1"/>
    <col min="12300" max="12300" width="26.625" style="55" bestFit="1" customWidth="1"/>
    <col min="12301" max="12301" width="32.875" style="55" customWidth="1"/>
    <col min="12302" max="12302" width="32.125" style="55" bestFit="1" customWidth="1"/>
    <col min="12303" max="12303" width="17.625" style="55" bestFit="1" customWidth="1"/>
    <col min="12304" max="12304" width="28.5" style="55" bestFit="1" customWidth="1"/>
    <col min="12305" max="12305" width="29.875" style="55" customWidth="1"/>
    <col min="12306" max="12306" width="23.625" style="55" customWidth="1"/>
    <col min="12307" max="12316" width="8" style="55"/>
    <col min="12317" max="12320" width="8" style="55" hidden="1" customWidth="1"/>
    <col min="12321" max="12544" width="8" style="55"/>
    <col min="12545" max="12545" width="15.625" style="55" customWidth="1"/>
    <col min="12546" max="12546" width="13.125" style="55" customWidth="1"/>
    <col min="12547" max="12547" width="28" style="55" bestFit="1" customWidth="1"/>
    <col min="12548" max="12548" width="25.375" style="55" customWidth="1"/>
    <col min="12549" max="12549" width="32.875" style="55" customWidth="1"/>
    <col min="12550" max="12550" width="8" style="55" hidden="1" customWidth="1"/>
    <col min="12551" max="12551" width="25.625" style="55" customWidth="1"/>
    <col min="12552" max="12552" width="30.625" style="55" bestFit="1" customWidth="1"/>
    <col min="12553" max="12553" width="17.625" style="55" bestFit="1" customWidth="1"/>
    <col min="12554" max="12554" width="12" style="55" bestFit="1" customWidth="1"/>
    <col min="12555" max="12555" width="28.125" style="55" bestFit="1" customWidth="1"/>
    <col min="12556" max="12556" width="26.625" style="55" bestFit="1" customWidth="1"/>
    <col min="12557" max="12557" width="32.875" style="55" customWidth="1"/>
    <col min="12558" max="12558" width="32.125" style="55" bestFit="1" customWidth="1"/>
    <col min="12559" max="12559" width="17.625" style="55" bestFit="1" customWidth="1"/>
    <col min="12560" max="12560" width="28.5" style="55" bestFit="1" customWidth="1"/>
    <col min="12561" max="12561" width="29.875" style="55" customWidth="1"/>
    <col min="12562" max="12562" width="23.625" style="55" customWidth="1"/>
    <col min="12563" max="12572" width="8" style="55"/>
    <col min="12573" max="12576" width="8" style="55" hidden="1" customWidth="1"/>
    <col min="12577" max="12800" width="8" style="55"/>
    <col min="12801" max="12801" width="15.625" style="55" customWidth="1"/>
    <col min="12802" max="12802" width="13.125" style="55" customWidth="1"/>
    <col min="12803" max="12803" width="28" style="55" bestFit="1" customWidth="1"/>
    <col min="12804" max="12804" width="25.375" style="55" customWidth="1"/>
    <col min="12805" max="12805" width="32.875" style="55" customWidth="1"/>
    <col min="12806" max="12806" width="8" style="55" hidden="1" customWidth="1"/>
    <col min="12807" max="12807" width="25.625" style="55" customWidth="1"/>
    <col min="12808" max="12808" width="30.625" style="55" bestFit="1" customWidth="1"/>
    <col min="12809" max="12809" width="17.625" style="55" bestFit="1" customWidth="1"/>
    <col min="12810" max="12810" width="12" style="55" bestFit="1" customWidth="1"/>
    <col min="12811" max="12811" width="28.125" style="55" bestFit="1" customWidth="1"/>
    <col min="12812" max="12812" width="26.625" style="55" bestFit="1" customWidth="1"/>
    <col min="12813" max="12813" width="32.875" style="55" customWidth="1"/>
    <col min="12814" max="12814" width="32.125" style="55" bestFit="1" customWidth="1"/>
    <col min="12815" max="12815" width="17.625" style="55" bestFit="1" customWidth="1"/>
    <col min="12816" max="12816" width="28.5" style="55" bestFit="1" customWidth="1"/>
    <col min="12817" max="12817" width="29.875" style="55" customWidth="1"/>
    <col min="12818" max="12818" width="23.625" style="55" customWidth="1"/>
    <col min="12819" max="12828" width="8" style="55"/>
    <col min="12829" max="12832" width="8" style="55" hidden="1" customWidth="1"/>
    <col min="12833" max="13056" width="8" style="55"/>
    <col min="13057" max="13057" width="15.625" style="55" customWidth="1"/>
    <col min="13058" max="13058" width="13.125" style="55" customWidth="1"/>
    <col min="13059" max="13059" width="28" style="55" bestFit="1" customWidth="1"/>
    <col min="13060" max="13060" width="25.375" style="55" customWidth="1"/>
    <col min="13061" max="13061" width="32.875" style="55" customWidth="1"/>
    <col min="13062" max="13062" width="8" style="55" hidden="1" customWidth="1"/>
    <col min="13063" max="13063" width="25.625" style="55" customWidth="1"/>
    <col min="13064" max="13064" width="30.625" style="55" bestFit="1" customWidth="1"/>
    <col min="13065" max="13065" width="17.625" style="55" bestFit="1" customWidth="1"/>
    <col min="13066" max="13066" width="12" style="55" bestFit="1" customWidth="1"/>
    <col min="13067" max="13067" width="28.125" style="55" bestFit="1" customWidth="1"/>
    <col min="13068" max="13068" width="26.625" style="55" bestFit="1" customWidth="1"/>
    <col min="13069" max="13069" width="32.875" style="55" customWidth="1"/>
    <col min="13070" max="13070" width="32.125" style="55" bestFit="1" customWidth="1"/>
    <col min="13071" max="13071" width="17.625" style="55" bestFit="1" customWidth="1"/>
    <col min="13072" max="13072" width="28.5" style="55" bestFit="1" customWidth="1"/>
    <col min="13073" max="13073" width="29.875" style="55" customWidth="1"/>
    <col min="13074" max="13074" width="23.625" style="55" customWidth="1"/>
    <col min="13075" max="13084" width="8" style="55"/>
    <col min="13085" max="13088" width="8" style="55" hidden="1" customWidth="1"/>
    <col min="13089" max="13312" width="8" style="55"/>
    <col min="13313" max="13313" width="15.625" style="55" customWidth="1"/>
    <col min="13314" max="13314" width="13.125" style="55" customWidth="1"/>
    <col min="13315" max="13315" width="28" style="55" bestFit="1" customWidth="1"/>
    <col min="13316" max="13316" width="25.375" style="55" customWidth="1"/>
    <col min="13317" max="13317" width="32.875" style="55" customWidth="1"/>
    <col min="13318" max="13318" width="8" style="55" hidden="1" customWidth="1"/>
    <col min="13319" max="13319" width="25.625" style="55" customWidth="1"/>
    <col min="13320" max="13320" width="30.625" style="55" bestFit="1" customWidth="1"/>
    <col min="13321" max="13321" width="17.625" style="55" bestFit="1" customWidth="1"/>
    <col min="13322" max="13322" width="12" style="55" bestFit="1" customWidth="1"/>
    <col min="13323" max="13323" width="28.125" style="55" bestFit="1" customWidth="1"/>
    <col min="13324" max="13324" width="26.625" style="55" bestFit="1" customWidth="1"/>
    <col min="13325" max="13325" width="32.875" style="55" customWidth="1"/>
    <col min="13326" max="13326" width="32.125" style="55" bestFit="1" customWidth="1"/>
    <col min="13327" max="13327" width="17.625" style="55" bestFit="1" customWidth="1"/>
    <col min="13328" max="13328" width="28.5" style="55" bestFit="1" customWidth="1"/>
    <col min="13329" max="13329" width="29.875" style="55" customWidth="1"/>
    <col min="13330" max="13330" width="23.625" style="55" customWidth="1"/>
    <col min="13331" max="13340" width="8" style="55"/>
    <col min="13341" max="13344" width="8" style="55" hidden="1" customWidth="1"/>
    <col min="13345" max="13568" width="8" style="55"/>
    <col min="13569" max="13569" width="15.625" style="55" customWidth="1"/>
    <col min="13570" max="13570" width="13.125" style="55" customWidth="1"/>
    <col min="13571" max="13571" width="28" style="55" bestFit="1" customWidth="1"/>
    <col min="13572" max="13572" width="25.375" style="55" customWidth="1"/>
    <col min="13573" max="13573" width="32.875" style="55" customWidth="1"/>
    <col min="13574" max="13574" width="8" style="55" hidden="1" customWidth="1"/>
    <col min="13575" max="13575" width="25.625" style="55" customWidth="1"/>
    <col min="13576" max="13576" width="30.625" style="55" bestFit="1" customWidth="1"/>
    <col min="13577" max="13577" width="17.625" style="55" bestFit="1" customWidth="1"/>
    <col min="13578" max="13578" width="12" style="55" bestFit="1" customWidth="1"/>
    <col min="13579" max="13579" width="28.125" style="55" bestFit="1" customWidth="1"/>
    <col min="13580" max="13580" width="26.625" style="55" bestFit="1" customWidth="1"/>
    <col min="13581" max="13581" width="32.875" style="55" customWidth="1"/>
    <col min="13582" max="13582" width="32.125" style="55" bestFit="1" customWidth="1"/>
    <col min="13583" max="13583" width="17.625" style="55" bestFit="1" customWidth="1"/>
    <col min="13584" max="13584" width="28.5" style="55" bestFit="1" customWidth="1"/>
    <col min="13585" max="13585" width="29.875" style="55" customWidth="1"/>
    <col min="13586" max="13586" width="23.625" style="55" customWidth="1"/>
    <col min="13587" max="13596" width="8" style="55"/>
    <col min="13597" max="13600" width="8" style="55" hidden="1" customWidth="1"/>
    <col min="13601" max="13824" width="8" style="55"/>
    <col min="13825" max="13825" width="15.625" style="55" customWidth="1"/>
    <col min="13826" max="13826" width="13.125" style="55" customWidth="1"/>
    <col min="13827" max="13827" width="28" style="55" bestFit="1" customWidth="1"/>
    <col min="13828" max="13828" width="25.375" style="55" customWidth="1"/>
    <col min="13829" max="13829" width="32.875" style="55" customWidth="1"/>
    <col min="13830" max="13830" width="8" style="55" hidden="1" customWidth="1"/>
    <col min="13831" max="13831" width="25.625" style="55" customWidth="1"/>
    <col min="13832" max="13832" width="30.625" style="55" bestFit="1" customWidth="1"/>
    <col min="13833" max="13833" width="17.625" style="55" bestFit="1" customWidth="1"/>
    <col min="13834" max="13834" width="12" style="55" bestFit="1" customWidth="1"/>
    <col min="13835" max="13835" width="28.125" style="55" bestFit="1" customWidth="1"/>
    <col min="13836" max="13836" width="26.625" style="55" bestFit="1" customWidth="1"/>
    <col min="13837" max="13837" width="32.875" style="55" customWidth="1"/>
    <col min="13838" max="13838" width="32.125" style="55" bestFit="1" customWidth="1"/>
    <col min="13839" max="13839" width="17.625" style="55" bestFit="1" customWidth="1"/>
    <col min="13840" max="13840" width="28.5" style="55" bestFit="1" customWidth="1"/>
    <col min="13841" max="13841" width="29.875" style="55" customWidth="1"/>
    <col min="13842" max="13842" width="23.625" style="55" customWidth="1"/>
    <col min="13843" max="13852" width="8" style="55"/>
    <col min="13853" max="13856" width="8" style="55" hidden="1" customWidth="1"/>
    <col min="13857" max="14080" width="8" style="55"/>
    <col min="14081" max="14081" width="15.625" style="55" customWidth="1"/>
    <col min="14082" max="14082" width="13.125" style="55" customWidth="1"/>
    <col min="14083" max="14083" width="28" style="55" bestFit="1" customWidth="1"/>
    <col min="14084" max="14084" width="25.375" style="55" customWidth="1"/>
    <col min="14085" max="14085" width="32.875" style="55" customWidth="1"/>
    <col min="14086" max="14086" width="8" style="55" hidden="1" customWidth="1"/>
    <col min="14087" max="14087" width="25.625" style="55" customWidth="1"/>
    <col min="14088" max="14088" width="30.625" style="55" bestFit="1" customWidth="1"/>
    <col min="14089" max="14089" width="17.625" style="55" bestFit="1" customWidth="1"/>
    <col min="14090" max="14090" width="12" style="55" bestFit="1" customWidth="1"/>
    <col min="14091" max="14091" width="28.125" style="55" bestFit="1" customWidth="1"/>
    <col min="14092" max="14092" width="26.625" style="55" bestFit="1" customWidth="1"/>
    <col min="14093" max="14093" width="32.875" style="55" customWidth="1"/>
    <col min="14094" max="14094" width="32.125" style="55" bestFit="1" customWidth="1"/>
    <col min="14095" max="14095" width="17.625" style="55" bestFit="1" customWidth="1"/>
    <col min="14096" max="14096" width="28.5" style="55" bestFit="1" customWidth="1"/>
    <col min="14097" max="14097" width="29.875" style="55" customWidth="1"/>
    <col min="14098" max="14098" width="23.625" style="55" customWidth="1"/>
    <col min="14099" max="14108" width="8" style="55"/>
    <col min="14109" max="14112" width="8" style="55" hidden="1" customWidth="1"/>
    <col min="14113" max="14336" width="8" style="55"/>
    <col min="14337" max="14337" width="15.625" style="55" customWidth="1"/>
    <col min="14338" max="14338" width="13.125" style="55" customWidth="1"/>
    <col min="14339" max="14339" width="28" style="55" bestFit="1" customWidth="1"/>
    <col min="14340" max="14340" width="25.375" style="55" customWidth="1"/>
    <col min="14341" max="14341" width="32.875" style="55" customWidth="1"/>
    <col min="14342" max="14342" width="8" style="55" hidden="1" customWidth="1"/>
    <col min="14343" max="14343" width="25.625" style="55" customWidth="1"/>
    <col min="14344" max="14344" width="30.625" style="55" bestFit="1" customWidth="1"/>
    <col min="14345" max="14345" width="17.625" style="55" bestFit="1" customWidth="1"/>
    <col min="14346" max="14346" width="12" style="55" bestFit="1" customWidth="1"/>
    <col min="14347" max="14347" width="28.125" style="55" bestFit="1" customWidth="1"/>
    <col min="14348" max="14348" width="26.625" style="55" bestFit="1" customWidth="1"/>
    <col min="14349" max="14349" width="32.875" style="55" customWidth="1"/>
    <col min="14350" max="14350" width="32.125" style="55" bestFit="1" customWidth="1"/>
    <col min="14351" max="14351" width="17.625" style="55" bestFit="1" customWidth="1"/>
    <col min="14352" max="14352" width="28.5" style="55" bestFit="1" customWidth="1"/>
    <col min="14353" max="14353" width="29.875" style="55" customWidth="1"/>
    <col min="14354" max="14354" width="23.625" style="55" customWidth="1"/>
    <col min="14355" max="14364" width="8" style="55"/>
    <col min="14365" max="14368" width="8" style="55" hidden="1" customWidth="1"/>
    <col min="14369" max="14592" width="8" style="55"/>
    <col min="14593" max="14593" width="15.625" style="55" customWidth="1"/>
    <col min="14594" max="14594" width="13.125" style="55" customWidth="1"/>
    <col min="14595" max="14595" width="28" style="55" bestFit="1" customWidth="1"/>
    <col min="14596" max="14596" width="25.375" style="55" customWidth="1"/>
    <col min="14597" max="14597" width="32.875" style="55" customWidth="1"/>
    <col min="14598" max="14598" width="8" style="55" hidden="1" customWidth="1"/>
    <col min="14599" max="14599" width="25.625" style="55" customWidth="1"/>
    <col min="14600" max="14600" width="30.625" style="55" bestFit="1" customWidth="1"/>
    <col min="14601" max="14601" width="17.625" style="55" bestFit="1" customWidth="1"/>
    <col min="14602" max="14602" width="12" style="55" bestFit="1" customWidth="1"/>
    <col min="14603" max="14603" width="28.125" style="55" bestFit="1" customWidth="1"/>
    <col min="14604" max="14604" width="26.625" style="55" bestFit="1" customWidth="1"/>
    <col min="14605" max="14605" width="32.875" style="55" customWidth="1"/>
    <col min="14606" max="14606" width="32.125" style="55" bestFit="1" customWidth="1"/>
    <col min="14607" max="14607" width="17.625" style="55" bestFit="1" customWidth="1"/>
    <col min="14608" max="14608" width="28.5" style="55" bestFit="1" customWidth="1"/>
    <col min="14609" max="14609" width="29.875" style="55" customWidth="1"/>
    <col min="14610" max="14610" width="23.625" style="55" customWidth="1"/>
    <col min="14611" max="14620" width="8" style="55"/>
    <col min="14621" max="14624" width="8" style="55" hidden="1" customWidth="1"/>
    <col min="14625" max="14848" width="8" style="55"/>
    <col min="14849" max="14849" width="15.625" style="55" customWidth="1"/>
    <col min="14850" max="14850" width="13.125" style="55" customWidth="1"/>
    <col min="14851" max="14851" width="28" style="55" bestFit="1" customWidth="1"/>
    <col min="14852" max="14852" width="25.375" style="55" customWidth="1"/>
    <col min="14853" max="14853" width="32.875" style="55" customWidth="1"/>
    <col min="14854" max="14854" width="8" style="55" hidden="1" customWidth="1"/>
    <col min="14855" max="14855" width="25.625" style="55" customWidth="1"/>
    <col min="14856" max="14856" width="30.625" style="55" bestFit="1" customWidth="1"/>
    <col min="14857" max="14857" width="17.625" style="55" bestFit="1" customWidth="1"/>
    <col min="14858" max="14858" width="12" style="55" bestFit="1" customWidth="1"/>
    <col min="14859" max="14859" width="28.125" style="55" bestFit="1" customWidth="1"/>
    <col min="14860" max="14860" width="26.625" style="55" bestFit="1" customWidth="1"/>
    <col min="14861" max="14861" width="32.875" style="55" customWidth="1"/>
    <col min="14862" max="14862" width="32.125" style="55" bestFit="1" customWidth="1"/>
    <col min="14863" max="14863" width="17.625" style="55" bestFit="1" customWidth="1"/>
    <col min="14864" max="14864" width="28.5" style="55" bestFit="1" customWidth="1"/>
    <col min="14865" max="14865" width="29.875" style="55" customWidth="1"/>
    <col min="14866" max="14866" width="23.625" style="55" customWidth="1"/>
    <col min="14867" max="14876" width="8" style="55"/>
    <col min="14877" max="14880" width="8" style="55" hidden="1" customWidth="1"/>
    <col min="14881" max="15104" width="8" style="55"/>
    <col min="15105" max="15105" width="15.625" style="55" customWidth="1"/>
    <col min="15106" max="15106" width="13.125" style="55" customWidth="1"/>
    <col min="15107" max="15107" width="28" style="55" bestFit="1" customWidth="1"/>
    <col min="15108" max="15108" width="25.375" style="55" customWidth="1"/>
    <col min="15109" max="15109" width="32.875" style="55" customWidth="1"/>
    <col min="15110" max="15110" width="8" style="55" hidden="1" customWidth="1"/>
    <col min="15111" max="15111" width="25.625" style="55" customWidth="1"/>
    <col min="15112" max="15112" width="30.625" style="55" bestFit="1" customWidth="1"/>
    <col min="15113" max="15113" width="17.625" style="55" bestFit="1" customWidth="1"/>
    <col min="15114" max="15114" width="12" style="55" bestFit="1" customWidth="1"/>
    <col min="15115" max="15115" width="28.125" style="55" bestFit="1" customWidth="1"/>
    <col min="15116" max="15116" width="26.625" style="55" bestFit="1" customWidth="1"/>
    <col min="15117" max="15117" width="32.875" style="55" customWidth="1"/>
    <col min="15118" max="15118" width="32.125" style="55" bestFit="1" customWidth="1"/>
    <col min="15119" max="15119" width="17.625" style="55" bestFit="1" customWidth="1"/>
    <col min="15120" max="15120" width="28.5" style="55" bestFit="1" customWidth="1"/>
    <col min="15121" max="15121" width="29.875" style="55" customWidth="1"/>
    <col min="15122" max="15122" width="23.625" style="55" customWidth="1"/>
    <col min="15123" max="15132" width="8" style="55"/>
    <col min="15133" max="15136" width="8" style="55" hidden="1" customWidth="1"/>
    <col min="15137" max="15360" width="8" style="55"/>
    <col min="15361" max="15361" width="15.625" style="55" customWidth="1"/>
    <col min="15362" max="15362" width="13.125" style="55" customWidth="1"/>
    <col min="15363" max="15363" width="28" style="55" bestFit="1" customWidth="1"/>
    <col min="15364" max="15364" width="25.375" style="55" customWidth="1"/>
    <col min="15365" max="15365" width="32.875" style="55" customWidth="1"/>
    <col min="15366" max="15366" width="8" style="55" hidden="1" customWidth="1"/>
    <col min="15367" max="15367" width="25.625" style="55" customWidth="1"/>
    <col min="15368" max="15368" width="30.625" style="55" bestFit="1" customWidth="1"/>
    <col min="15369" max="15369" width="17.625" style="55" bestFit="1" customWidth="1"/>
    <col min="15370" max="15370" width="12" style="55" bestFit="1" customWidth="1"/>
    <col min="15371" max="15371" width="28.125" style="55" bestFit="1" customWidth="1"/>
    <col min="15372" max="15372" width="26.625" style="55" bestFit="1" customWidth="1"/>
    <col min="15373" max="15373" width="32.875" style="55" customWidth="1"/>
    <col min="15374" max="15374" width="32.125" style="55" bestFit="1" customWidth="1"/>
    <col min="15375" max="15375" width="17.625" style="55" bestFit="1" customWidth="1"/>
    <col min="15376" max="15376" width="28.5" style="55" bestFit="1" customWidth="1"/>
    <col min="15377" max="15377" width="29.875" style="55" customWidth="1"/>
    <col min="15378" max="15378" width="23.625" style="55" customWidth="1"/>
    <col min="15379" max="15388" width="8" style="55"/>
    <col min="15389" max="15392" width="8" style="55" hidden="1" customWidth="1"/>
    <col min="15393" max="15616" width="8" style="55"/>
    <col min="15617" max="15617" width="15.625" style="55" customWidth="1"/>
    <col min="15618" max="15618" width="13.125" style="55" customWidth="1"/>
    <col min="15619" max="15619" width="28" style="55" bestFit="1" customWidth="1"/>
    <col min="15620" max="15620" width="25.375" style="55" customWidth="1"/>
    <col min="15621" max="15621" width="32.875" style="55" customWidth="1"/>
    <col min="15622" max="15622" width="8" style="55" hidden="1" customWidth="1"/>
    <col min="15623" max="15623" width="25.625" style="55" customWidth="1"/>
    <col min="15624" max="15624" width="30.625" style="55" bestFit="1" customWidth="1"/>
    <col min="15625" max="15625" width="17.625" style="55" bestFit="1" customWidth="1"/>
    <col min="15626" max="15626" width="12" style="55" bestFit="1" customWidth="1"/>
    <col min="15627" max="15627" width="28.125" style="55" bestFit="1" customWidth="1"/>
    <col min="15628" max="15628" width="26.625" style="55" bestFit="1" customWidth="1"/>
    <col min="15629" max="15629" width="32.875" style="55" customWidth="1"/>
    <col min="15630" max="15630" width="32.125" style="55" bestFit="1" customWidth="1"/>
    <col min="15631" max="15631" width="17.625" style="55" bestFit="1" customWidth="1"/>
    <col min="15632" max="15632" width="28.5" style="55" bestFit="1" customWidth="1"/>
    <col min="15633" max="15633" width="29.875" style="55" customWidth="1"/>
    <col min="15634" max="15634" width="23.625" style="55" customWidth="1"/>
    <col min="15635" max="15644" width="8" style="55"/>
    <col min="15645" max="15648" width="8" style="55" hidden="1" customWidth="1"/>
    <col min="15649" max="15872" width="8" style="55"/>
    <col min="15873" max="15873" width="15.625" style="55" customWidth="1"/>
    <col min="15874" max="15874" width="13.125" style="55" customWidth="1"/>
    <col min="15875" max="15875" width="28" style="55" bestFit="1" customWidth="1"/>
    <col min="15876" max="15876" width="25.375" style="55" customWidth="1"/>
    <col min="15877" max="15877" width="32.875" style="55" customWidth="1"/>
    <col min="15878" max="15878" width="8" style="55" hidden="1" customWidth="1"/>
    <col min="15879" max="15879" width="25.625" style="55" customWidth="1"/>
    <col min="15880" max="15880" width="30.625" style="55" bestFit="1" customWidth="1"/>
    <col min="15881" max="15881" width="17.625" style="55" bestFit="1" customWidth="1"/>
    <col min="15882" max="15882" width="12" style="55" bestFit="1" customWidth="1"/>
    <col min="15883" max="15883" width="28.125" style="55" bestFit="1" customWidth="1"/>
    <col min="15884" max="15884" width="26.625" style="55" bestFit="1" customWidth="1"/>
    <col min="15885" max="15885" width="32.875" style="55" customWidth="1"/>
    <col min="15886" max="15886" width="32.125" style="55" bestFit="1" customWidth="1"/>
    <col min="15887" max="15887" width="17.625" style="55" bestFit="1" customWidth="1"/>
    <col min="15888" max="15888" width="28.5" style="55" bestFit="1" customWidth="1"/>
    <col min="15889" max="15889" width="29.875" style="55" customWidth="1"/>
    <col min="15890" max="15890" width="23.625" style="55" customWidth="1"/>
    <col min="15891" max="15900" width="8" style="55"/>
    <col min="15901" max="15904" width="8" style="55" hidden="1" customWidth="1"/>
    <col min="15905" max="16128" width="8" style="55"/>
    <col min="16129" max="16129" width="15.625" style="55" customWidth="1"/>
    <col min="16130" max="16130" width="13.125" style="55" customWidth="1"/>
    <col min="16131" max="16131" width="28" style="55" bestFit="1" customWidth="1"/>
    <col min="16132" max="16132" width="25.375" style="55" customWidth="1"/>
    <col min="16133" max="16133" width="32.875" style="55" customWidth="1"/>
    <col min="16134" max="16134" width="8" style="55" hidden="1" customWidth="1"/>
    <col min="16135" max="16135" width="25.625" style="55" customWidth="1"/>
    <col min="16136" max="16136" width="30.625" style="55" bestFit="1" customWidth="1"/>
    <col min="16137" max="16137" width="17.625" style="55" bestFit="1" customWidth="1"/>
    <col min="16138" max="16138" width="12" style="55" bestFit="1" customWidth="1"/>
    <col min="16139" max="16139" width="28.125" style="55" bestFit="1" customWidth="1"/>
    <col min="16140" max="16140" width="26.625" style="55" bestFit="1" customWidth="1"/>
    <col min="16141" max="16141" width="32.875" style="55" customWidth="1"/>
    <col min="16142" max="16142" width="32.125" style="55" bestFit="1" customWidth="1"/>
    <col min="16143" max="16143" width="17.625" style="55" bestFit="1" customWidth="1"/>
    <col min="16144" max="16144" width="28.5" style="55" bestFit="1" customWidth="1"/>
    <col min="16145" max="16145" width="29.875" style="55" customWidth="1"/>
    <col min="16146" max="16146" width="23.625" style="55" customWidth="1"/>
    <col min="16147" max="16156" width="8" style="55"/>
    <col min="16157" max="16160" width="8" style="55" hidden="1" customWidth="1"/>
    <col min="16161" max="16384" width="8" style="55"/>
  </cols>
  <sheetData>
    <row r="1" spans="1:31" ht="30" customHeight="1">
      <c r="A1" s="57" t="s">
        <v>122</v>
      </c>
      <c r="D1" s="77"/>
      <c r="H1" s="69"/>
      <c r="I1" s="69"/>
      <c r="J1" s="69"/>
      <c r="K1" s="69"/>
      <c r="L1" s="69"/>
      <c r="M1" s="69"/>
      <c r="N1" s="69"/>
      <c r="O1" s="69"/>
    </row>
    <row r="2" spans="1:31" ht="44.25" customHeight="1">
      <c r="A2" s="58" t="s">
        <v>340</v>
      </c>
      <c r="B2" s="58"/>
      <c r="C2" s="58"/>
      <c r="D2" s="58"/>
      <c r="E2" s="58"/>
      <c r="F2" s="58"/>
      <c r="G2" s="58"/>
      <c r="H2" s="58"/>
      <c r="I2" s="58"/>
      <c r="J2" s="58"/>
      <c r="K2" s="58"/>
      <c r="L2" s="58"/>
      <c r="M2" s="58"/>
      <c r="N2" s="58"/>
      <c r="O2" s="58"/>
      <c r="P2" s="58"/>
      <c r="Q2" s="58"/>
      <c r="R2" s="58"/>
    </row>
    <row r="3" spans="1:31" ht="43.5" customHeight="1">
      <c r="G3" s="85"/>
      <c r="H3" s="85"/>
      <c r="I3" s="88"/>
      <c r="J3" s="88"/>
      <c r="K3" s="88"/>
      <c r="L3" s="95"/>
      <c r="M3" s="98"/>
      <c r="N3" s="98"/>
      <c r="O3" s="98"/>
      <c r="R3" s="112" t="s">
        <v>78</v>
      </c>
    </row>
    <row r="4" spans="1:31" ht="108" customHeight="1">
      <c r="A4" s="59" t="s">
        <v>80</v>
      </c>
      <c r="B4" s="65" t="s">
        <v>81</v>
      </c>
      <c r="C4" s="72" t="s">
        <v>82</v>
      </c>
      <c r="D4" s="78" t="s">
        <v>85</v>
      </c>
      <c r="E4" s="80" t="s">
        <v>11</v>
      </c>
      <c r="F4" s="78" t="s">
        <v>88</v>
      </c>
      <c r="G4" s="78" t="s">
        <v>47</v>
      </c>
      <c r="H4" s="72" t="s">
        <v>69</v>
      </c>
      <c r="I4" s="89" t="s">
        <v>90</v>
      </c>
      <c r="J4" s="72" t="s">
        <v>51</v>
      </c>
      <c r="K4" s="72" t="s">
        <v>20</v>
      </c>
      <c r="L4" s="72" t="s">
        <v>66</v>
      </c>
      <c r="M4" s="99" t="s">
        <v>30</v>
      </c>
      <c r="N4" s="99" t="s">
        <v>58</v>
      </c>
      <c r="O4" s="99" t="s">
        <v>93</v>
      </c>
      <c r="P4" s="72" t="s">
        <v>94</v>
      </c>
      <c r="Q4" s="105" t="s">
        <v>7</v>
      </c>
      <c r="R4" s="113" t="s">
        <v>125</v>
      </c>
      <c r="AD4" s="118" t="s">
        <v>70</v>
      </c>
      <c r="AE4" s="118" t="s">
        <v>3</v>
      </c>
    </row>
    <row r="5" spans="1:31" ht="45" customHeight="1">
      <c r="A5" s="60"/>
      <c r="B5" s="66"/>
      <c r="C5" s="73"/>
      <c r="D5" s="79"/>
      <c r="E5" s="81"/>
      <c r="F5" s="83" t="str">
        <f t="shared" ref="F5:F29" si="0">D5&amp;E5</f>
        <v/>
      </c>
      <c r="G5" s="79"/>
      <c r="H5" s="79"/>
      <c r="I5" s="90"/>
      <c r="J5" s="93"/>
      <c r="K5" s="93"/>
      <c r="L5" s="96" t="str">
        <f t="shared" ref="L5:L29" si="1">IFERROR((I5+K5/J5),"")</f>
        <v/>
      </c>
      <c r="M5" s="96" t="str">
        <f t="array" ref="M5">IFERROR(_xlfn.IFS(H5="移乗介護",1000000,H5="入浴支援",1000000,H5="移動支援",300000,H5="排泄支援",300000,H5="見守り・コミュニケーション",300000,H5="機能訓練支援",300000,H5="栄養管理支援",300000),"")</f>
        <v/>
      </c>
      <c r="N5" s="96">
        <f t="shared" ref="N5:N29" si="2">MIN(L5:M5)</f>
        <v>0</v>
      </c>
      <c r="O5" s="100">
        <f t="shared" ref="O5:O29" si="3">J5*N5</f>
        <v>0</v>
      </c>
      <c r="P5" s="103">
        <f>SUMIF($F5:$F29,F5,$O5:$O29)</f>
        <v>0</v>
      </c>
      <c r="Q5" s="106" t="str">
        <f>IF(P5&gt;0,IFERROR(VLOOKUP($C5,$AD$5:$AE$11,2,FALSE),""),"")</f>
        <v/>
      </c>
      <c r="R5" s="114">
        <f t="shared" ref="R5:R29" si="4">MIN(P5:Q5)</f>
        <v>0</v>
      </c>
      <c r="AD5" s="118" t="s">
        <v>54</v>
      </c>
      <c r="AE5" s="119">
        <v>2100000</v>
      </c>
    </row>
    <row r="6" spans="1:31" ht="45" customHeight="1">
      <c r="A6" s="60"/>
      <c r="B6" s="66"/>
      <c r="C6" s="73"/>
      <c r="D6" s="79"/>
      <c r="E6" s="81"/>
      <c r="F6" s="83" t="str">
        <f t="shared" si="0"/>
        <v/>
      </c>
      <c r="G6" s="86"/>
      <c r="H6" s="79"/>
      <c r="I6" s="90"/>
      <c r="J6" s="93"/>
      <c r="K6" s="93"/>
      <c r="L6" s="96" t="str">
        <f t="shared" si="1"/>
        <v/>
      </c>
      <c r="M6" s="96" t="str">
        <f t="array" ref="M6">IFERROR(_xlfn.IFS(H6="移乗介護",1000000,H6="入浴支援",1000000,H6="移動支援",300000,H6="排泄支援",300000,H6="見守り・コミュニケーション",300000,H6="機能訓練支援",300000,H6="栄養管理支援",300000),"")</f>
        <v/>
      </c>
      <c r="N6" s="96">
        <f t="shared" si="2"/>
        <v>0</v>
      </c>
      <c r="O6" s="100">
        <f t="shared" si="3"/>
        <v>0</v>
      </c>
      <c r="P6" s="103" t="str">
        <f>IF($F$6=$F$5,"",SUMIF($F$5:$F$29,F6,$O$5:$O$29))</f>
        <v/>
      </c>
      <c r="Q6" s="106" t="str">
        <f t="shared" ref="Q6:Q29" si="5">IF($P6="","",IF(P6&gt;0,IFERROR(VLOOKUP($C6,$AD$5:$AE$11,2,FALSE),""),""))</f>
        <v/>
      </c>
      <c r="R6" s="114">
        <f t="shared" si="4"/>
        <v>0</v>
      </c>
      <c r="AD6" s="118" t="s">
        <v>23</v>
      </c>
      <c r="AE6" s="119">
        <v>1500000</v>
      </c>
    </row>
    <row r="7" spans="1:31" ht="45" customHeight="1">
      <c r="A7" s="60"/>
      <c r="B7" s="66"/>
      <c r="C7" s="73"/>
      <c r="D7" s="79"/>
      <c r="E7" s="81"/>
      <c r="F7" s="83" t="str">
        <f t="shared" si="0"/>
        <v/>
      </c>
      <c r="G7" s="79"/>
      <c r="H7" s="79"/>
      <c r="I7" s="90"/>
      <c r="J7" s="93"/>
      <c r="K7" s="93"/>
      <c r="L7" s="96" t="str">
        <f t="shared" si="1"/>
        <v/>
      </c>
      <c r="M7" s="96" t="str">
        <f t="array" ref="M7">IFERROR(_xlfn.IFS(H7="移乗介護",1000000,H7="入浴支援",1000000,H7="移動支援",300000,H7="排泄支援",300000,H7="見守り・コミュニケーション",300000,H7="機能訓練支援",300000,H7="栄養管理支援",300000),"")</f>
        <v/>
      </c>
      <c r="N7" s="96">
        <f t="shared" si="2"/>
        <v>0</v>
      </c>
      <c r="O7" s="100">
        <f t="shared" si="3"/>
        <v>0</v>
      </c>
      <c r="P7" s="103" t="str">
        <f>IF(OR(F7=$F$5,F7=$F$6),"",SUMIF($F$5:$F$29,F7,$O$5:$O$29))</f>
        <v/>
      </c>
      <c r="Q7" s="106" t="str">
        <f t="shared" si="5"/>
        <v/>
      </c>
      <c r="R7" s="114">
        <f t="shared" si="4"/>
        <v>0</v>
      </c>
      <c r="AD7" s="118" t="s">
        <v>62</v>
      </c>
      <c r="AE7" s="119">
        <v>1200000</v>
      </c>
    </row>
    <row r="8" spans="1:31" ht="45" customHeight="1">
      <c r="A8" s="60"/>
      <c r="B8" s="66"/>
      <c r="C8" s="73"/>
      <c r="D8" s="79"/>
      <c r="E8" s="81"/>
      <c r="F8" s="83" t="str">
        <f t="shared" si="0"/>
        <v/>
      </c>
      <c r="G8" s="86"/>
      <c r="H8" s="79"/>
      <c r="I8" s="90"/>
      <c r="J8" s="93"/>
      <c r="K8" s="93"/>
      <c r="L8" s="96" t="str">
        <f t="shared" si="1"/>
        <v/>
      </c>
      <c r="M8" s="96" t="str">
        <f t="array" ref="M8">IFERROR(_xlfn.IFS(H8="移乗介護",1000000,H8="入浴支援",1000000,H8="移動支援",300000,H8="排泄支援",300000,H8="見守り・コミュニケーション",300000,H8="機能訓練支援",300000,H8="栄養管理支援",300000),"")</f>
        <v/>
      </c>
      <c r="N8" s="96">
        <f t="shared" si="2"/>
        <v>0</v>
      </c>
      <c r="O8" s="100">
        <f t="shared" si="3"/>
        <v>0</v>
      </c>
      <c r="P8" s="103" t="str">
        <f>IF(OR(F8=$F$5,F8=$F$6,F8=$F$7),"",SUMIF($F$5:$F$29,F8,$O$5:$O$29))</f>
        <v/>
      </c>
      <c r="Q8" s="106" t="str">
        <f t="shared" si="5"/>
        <v/>
      </c>
      <c r="R8" s="114">
        <f t="shared" si="4"/>
        <v>0</v>
      </c>
      <c r="AD8" s="118" t="s">
        <v>96</v>
      </c>
      <c r="AE8" s="119">
        <v>1200000</v>
      </c>
    </row>
    <row r="9" spans="1:31" ht="45" customHeight="1">
      <c r="A9" s="60"/>
      <c r="B9" s="66"/>
      <c r="C9" s="73"/>
      <c r="D9" s="79"/>
      <c r="E9" s="81"/>
      <c r="F9" s="83" t="str">
        <f t="shared" si="0"/>
        <v/>
      </c>
      <c r="G9" s="79"/>
      <c r="H9" s="79"/>
      <c r="I9" s="90"/>
      <c r="J9" s="93"/>
      <c r="K9" s="93"/>
      <c r="L9" s="96" t="str">
        <f t="shared" si="1"/>
        <v/>
      </c>
      <c r="M9" s="96" t="str">
        <f t="array" ref="M9">IFERROR(_xlfn.IFS(H9="移乗介護",1000000,H9="入浴支援",1000000,H9="移動支援",300000,H9="排泄支援",300000,H9="見守り・コミュニケーション",300000,H9="機能訓練支援",300000,H9="栄養管理支援",300000),"")</f>
        <v/>
      </c>
      <c r="N9" s="96">
        <f t="shared" si="2"/>
        <v>0</v>
      </c>
      <c r="O9" s="100">
        <f t="shared" si="3"/>
        <v>0</v>
      </c>
      <c r="P9" s="103" t="str">
        <f>IF(OR(F9=$F$5,F9=$F$6,F9=$F$7,F9=$F$8),"",SUMIF($F$5:$F$29,F9,$O$5:$O$29))</f>
        <v/>
      </c>
      <c r="Q9" s="106" t="str">
        <f t="shared" si="5"/>
        <v/>
      </c>
      <c r="R9" s="114">
        <f t="shared" si="4"/>
        <v>0</v>
      </c>
      <c r="AD9" s="118" t="s">
        <v>97</v>
      </c>
      <c r="AE9" s="119">
        <v>1200000</v>
      </c>
    </row>
    <row r="10" spans="1:31" ht="45" customHeight="1">
      <c r="A10" s="60"/>
      <c r="B10" s="66"/>
      <c r="C10" s="73"/>
      <c r="D10" s="79"/>
      <c r="E10" s="81"/>
      <c r="F10" s="83" t="str">
        <f t="shared" si="0"/>
        <v/>
      </c>
      <c r="G10" s="86"/>
      <c r="H10" s="79"/>
      <c r="I10" s="90"/>
      <c r="J10" s="93"/>
      <c r="K10" s="93"/>
      <c r="L10" s="96" t="str">
        <f t="shared" si="1"/>
        <v/>
      </c>
      <c r="M10" s="96" t="str">
        <f t="array" ref="M10">IFERROR(_xlfn.IFS(H10="移乗介護",1000000,H10="入浴支援",1000000,H10="移動支援",300000,H10="排泄支援",300000,H10="見守り・コミュニケーション",300000,H10="機能訓練支援",300000,H10="栄養管理支援",300000),"")</f>
        <v/>
      </c>
      <c r="N10" s="96">
        <f t="shared" si="2"/>
        <v>0</v>
      </c>
      <c r="O10" s="100">
        <f t="shared" si="3"/>
        <v>0</v>
      </c>
      <c r="P10" s="103" t="str">
        <f>IF(OR(F10=$F$5,F10=$F$6,F10=$F$7,F10=$F$8,F10=$F$9),"",SUMIF($F$5:$F$29,F10,$O$5:$O$29))</f>
        <v/>
      </c>
      <c r="Q10" s="106" t="str">
        <f t="shared" si="5"/>
        <v/>
      </c>
      <c r="R10" s="114">
        <f t="shared" si="4"/>
        <v>0</v>
      </c>
      <c r="AD10" s="55" t="s">
        <v>31</v>
      </c>
      <c r="AE10" s="119">
        <v>1200000</v>
      </c>
    </row>
    <row r="11" spans="1:31" ht="45" customHeight="1">
      <c r="A11" s="60"/>
      <c r="B11" s="66"/>
      <c r="C11" s="73"/>
      <c r="D11" s="79"/>
      <c r="E11" s="81"/>
      <c r="F11" s="83" t="str">
        <f t="shared" si="0"/>
        <v/>
      </c>
      <c r="G11" s="79"/>
      <c r="H11" s="79"/>
      <c r="I11" s="90"/>
      <c r="J11" s="93"/>
      <c r="K11" s="93"/>
      <c r="L11" s="96" t="str">
        <f t="shared" si="1"/>
        <v/>
      </c>
      <c r="M11" s="96" t="str">
        <f t="array" ref="M11">IFERROR(_xlfn.IFS(H11="移乗介護",1000000,H11="入浴支援",1000000,H11="移動支援",300000,H11="排泄支援",300000,H11="見守り・コミュニケーション",300000,H11="機能訓練支援",300000,H11="栄養管理支援",300000),"")</f>
        <v/>
      </c>
      <c r="N11" s="96">
        <f t="shared" si="2"/>
        <v>0</v>
      </c>
      <c r="O11" s="100">
        <f t="shared" si="3"/>
        <v>0</v>
      </c>
      <c r="P11" s="103" t="str">
        <f>IF(OR(F11=$F$5,F11=$F$6,F11=$F$7,F11=$F$8,F11=$F$9,F11=$F$10),"",SUMIF($F$5:$F$29,F11,$O$5:$O$29))</f>
        <v/>
      </c>
      <c r="Q11" s="106" t="str">
        <f t="shared" si="5"/>
        <v/>
      </c>
      <c r="R11" s="114">
        <f t="shared" si="4"/>
        <v>0</v>
      </c>
      <c r="AD11" s="55" t="s">
        <v>84</v>
      </c>
      <c r="AE11" s="119">
        <v>1200000</v>
      </c>
    </row>
    <row r="12" spans="1:31" ht="45" customHeight="1">
      <c r="A12" s="60"/>
      <c r="B12" s="66"/>
      <c r="C12" s="73"/>
      <c r="D12" s="79"/>
      <c r="E12" s="81"/>
      <c r="F12" s="83" t="str">
        <f t="shared" si="0"/>
        <v/>
      </c>
      <c r="G12" s="86"/>
      <c r="H12" s="79"/>
      <c r="I12" s="90"/>
      <c r="J12" s="93"/>
      <c r="K12" s="93"/>
      <c r="L12" s="96" t="str">
        <f t="shared" si="1"/>
        <v/>
      </c>
      <c r="M12" s="96" t="str">
        <f t="array" ref="M12">IFERROR(_xlfn.IFS(H12="移乗介護",1000000,H12="入浴支援",1000000,H12="移動支援",300000,H12="排泄支援",300000,H12="見守り・コミュニケーション",300000,H12="機能訓練支援",300000,H12="栄養管理支援",300000),"")</f>
        <v/>
      </c>
      <c r="N12" s="96">
        <f t="shared" si="2"/>
        <v>0</v>
      </c>
      <c r="O12" s="100">
        <f t="shared" si="3"/>
        <v>0</v>
      </c>
      <c r="P12" s="103" t="str">
        <f>IF(OR(F12=$F$5,F12=$F$6,F12=$F$7,F12=$F$8,F12=$F$9,F12=$F$10,F12=$F$11),"",SUMIF($F$5:$F$29,F12,$O$5:$O$29))</f>
        <v/>
      </c>
      <c r="Q12" s="106" t="str">
        <f t="shared" si="5"/>
        <v/>
      </c>
      <c r="R12" s="114">
        <f t="shared" si="4"/>
        <v>0</v>
      </c>
    </row>
    <row r="13" spans="1:31" ht="45" customHeight="1">
      <c r="A13" s="60"/>
      <c r="B13" s="66"/>
      <c r="C13" s="73"/>
      <c r="D13" s="79"/>
      <c r="E13" s="81"/>
      <c r="F13" s="83" t="str">
        <f t="shared" si="0"/>
        <v/>
      </c>
      <c r="G13" s="79"/>
      <c r="H13" s="79"/>
      <c r="I13" s="90"/>
      <c r="J13" s="93"/>
      <c r="K13" s="93"/>
      <c r="L13" s="96" t="str">
        <f t="shared" si="1"/>
        <v/>
      </c>
      <c r="M13" s="96" t="str">
        <f t="array" ref="M13">IFERROR(_xlfn.IFS(H13="移乗介護",1000000,H13="入浴支援",1000000,H13="移動支援",300000,H13="排泄支援",300000,H13="見守り・コミュニケーション",300000,H13="機能訓練支援",300000,H13="栄養管理支援",300000),"")</f>
        <v/>
      </c>
      <c r="N13" s="96">
        <f t="shared" si="2"/>
        <v>0</v>
      </c>
      <c r="O13" s="100">
        <f t="shared" si="3"/>
        <v>0</v>
      </c>
      <c r="P13" s="103" t="str">
        <f>IF(OR(F13=$F$5,F13=$F$6,F13=$F$7,F13=$F$8,F13=$F$9,F13=$F$10,F13=$F$11,F13=$F$12),"",SUMIF($F$5:$F$29,F13,$O$5:$O$29))</f>
        <v/>
      </c>
      <c r="Q13" s="106" t="str">
        <f t="shared" si="5"/>
        <v/>
      </c>
      <c r="R13" s="114">
        <f t="shared" si="4"/>
        <v>0</v>
      </c>
    </row>
    <row r="14" spans="1:31" ht="45" customHeight="1">
      <c r="A14" s="60"/>
      <c r="B14" s="66"/>
      <c r="C14" s="73"/>
      <c r="D14" s="79"/>
      <c r="E14" s="81"/>
      <c r="F14" s="83" t="str">
        <f t="shared" si="0"/>
        <v/>
      </c>
      <c r="G14" s="86"/>
      <c r="H14" s="79"/>
      <c r="I14" s="90"/>
      <c r="J14" s="93"/>
      <c r="K14" s="93"/>
      <c r="L14" s="96" t="str">
        <f t="shared" si="1"/>
        <v/>
      </c>
      <c r="M14" s="96" t="str">
        <f t="array" ref="M14">IFERROR(_xlfn.IFS(H14="移乗介護",1000000,H14="入浴支援",1000000,H14="移動支援",300000,H14="排泄支援",300000,H14="見守り・コミュニケーション",300000,H14="機能訓練支援",300000,H14="栄養管理支援",300000),"")</f>
        <v/>
      </c>
      <c r="N14" s="96">
        <f t="shared" si="2"/>
        <v>0</v>
      </c>
      <c r="O14" s="100">
        <f t="shared" si="3"/>
        <v>0</v>
      </c>
      <c r="P14" s="103" t="str">
        <f>IF(OR(F14=$F$5,F14=$F$6,F14=$F$7,F14=$F$8,F14=$F$9,F14=$F$10,F14=$F$11,F14=$F$12,F14=$F$13),"",SUMIF($F$5:$F$29,F14,$O$5:$O$29))</f>
        <v/>
      </c>
      <c r="Q14" s="106" t="str">
        <f t="shared" si="5"/>
        <v/>
      </c>
      <c r="R14" s="114">
        <f t="shared" si="4"/>
        <v>0</v>
      </c>
    </row>
    <row r="15" spans="1:31" ht="45" customHeight="1">
      <c r="A15" s="60"/>
      <c r="B15" s="66"/>
      <c r="C15" s="73"/>
      <c r="D15" s="79"/>
      <c r="E15" s="81"/>
      <c r="F15" s="83" t="str">
        <f t="shared" si="0"/>
        <v/>
      </c>
      <c r="G15" s="79"/>
      <c r="H15" s="79"/>
      <c r="I15" s="90"/>
      <c r="J15" s="93"/>
      <c r="K15" s="93"/>
      <c r="L15" s="96" t="str">
        <f t="shared" si="1"/>
        <v/>
      </c>
      <c r="M15" s="96" t="str">
        <f t="array" ref="M15">IFERROR(_xlfn.IFS(H15="移乗介護",1000000,H15="入浴支援",1000000,H15="移動支援",300000,H15="排泄支援",300000,H15="見守り・コミュニケーション",300000,H15="機能訓練支援",300000,H15="栄養管理支援",300000),"")</f>
        <v/>
      </c>
      <c r="N15" s="96">
        <f t="shared" si="2"/>
        <v>0</v>
      </c>
      <c r="O15" s="100">
        <f t="shared" si="3"/>
        <v>0</v>
      </c>
      <c r="P15" s="103" t="str">
        <f>IF(OR(F15=$F$5,F15=$F$6,F15=$F$7,F15=$F$8,F15=$F$9,F15=$F$10,F15=$F$11,F15=$F$12,F15=$F$13,F15=$F$14),"",SUMIF($F$5:$F$29,F15,$O$5:$O$29))</f>
        <v/>
      </c>
      <c r="Q15" s="106" t="str">
        <f t="shared" si="5"/>
        <v/>
      </c>
      <c r="R15" s="114">
        <f t="shared" si="4"/>
        <v>0</v>
      </c>
    </row>
    <row r="16" spans="1:31" ht="45" customHeight="1">
      <c r="A16" s="60"/>
      <c r="B16" s="66"/>
      <c r="C16" s="73"/>
      <c r="D16" s="79"/>
      <c r="E16" s="81"/>
      <c r="F16" s="83" t="str">
        <f t="shared" si="0"/>
        <v/>
      </c>
      <c r="G16" s="86"/>
      <c r="H16" s="79"/>
      <c r="I16" s="90"/>
      <c r="J16" s="93"/>
      <c r="K16" s="93"/>
      <c r="L16" s="96" t="str">
        <f t="shared" si="1"/>
        <v/>
      </c>
      <c r="M16" s="96" t="str">
        <f t="array" ref="M16">IFERROR(_xlfn.IFS(H16="移乗介護",1000000,H16="入浴支援",1000000,H16="移動支援",300000,H16="排泄支援",300000,H16="見守り・コミュニケーション",300000,H16="機能訓練支援",300000,H16="栄養管理支援",300000),"")</f>
        <v/>
      </c>
      <c r="N16" s="96">
        <f t="shared" si="2"/>
        <v>0</v>
      </c>
      <c r="O16" s="100">
        <f t="shared" si="3"/>
        <v>0</v>
      </c>
      <c r="P16" s="103" t="str">
        <f>IF(OR(F16=$F$5,F16=$F$6,F16=$F$7,F16=$F$8,F16=$F$9,F16=$F$10,F16=$F$11,F16=$F$12,F16=$F$13,F16=$F$14,F16=$F$15),"",SUMIF($F$5:$F$29,F16,$O$5:$O$29))</f>
        <v/>
      </c>
      <c r="Q16" s="106" t="str">
        <f t="shared" si="5"/>
        <v/>
      </c>
      <c r="R16" s="114">
        <f t="shared" si="4"/>
        <v>0</v>
      </c>
    </row>
    <row r="17" spans="1:18" ht="45" customHeight="1">
      <c r="A17" s="60"/>
      <c r="B17" s="66"/>
      <c r="C17" s="73"/>
      <c r="D17" s="79"/>
      <c r="E17" s="81"/>
      <c r="F17" s="83" t="str">
        <f t="shared" si="0"/>
        <v/>
      </c>
      <c r="G17" s="79"/>
      <c r="H17" s="79"/>
      <c r="I17" s="90"/>
      <c r="J17" s="93"/>
      <c r="K17" s="93"/>
      <c r="L17" s="96" t="str">
        <f t="shared" si="1"/>
        <v/>
      </c>
      <c r="M17" s="96" t="str">
        <f t="array" ref="M17">IFERROR(_xlfn.IFS(H17="移乗介護",1000000,H17="入浴支援",1000000,H17="移動支援",300000,H17="排泄支援",300000,H17="見守り・コミュニケーション",300000,H17="機能訓練支援",300000,H17="栄養管理支援",300000),"")</f>
        <v/>
      </c>
      <c r="N17" s="96">
        <f t="shared" si="2"/>
        <v>0</v>
      </c>
      <c r="O17" s="100">
        <f t="shared" si="3"/>
        <v>0</v>
      </c>
      <c r="P17" s="103" t="str">
        <f>IF(OR(F17=$F$5,F17=$F$6,F17=$F$7,F17=$F$8,F17=$F$9,F17=$F$10,F17=$F$11,F17=$F$12,F17=$F$13,F17=$F$14,F17=$F$15,F17=$F$16),"",SUMIF($F$5:$F$29,F17,$O$5:$O$29))</f>
        <v/>
      </c>
      <c r="Q17" s="106" t="str">
        <f t="shared" si="5"/>
        <v/>
      </c>
      <c r="R17" s="114">
        <f t="shared" si="4"/>
        <v>0</v>
      </c>
    </row>
    <row r="18" spans="1:18" ht="45" customHeight="1">
      <c r="A18" s="60"/>
      <c r="B18" s="66"/>
      <c r="C18" s="73"/>
      <c r="D18" s="79"/>
      <c r="E18" s="81"/>
      <c r="F18" s="83" t="str">
        <f t="shared" si="0"/>
        <v/>
      </c>
      <c r="G18" s="79"/>
      <c r="H18" s="79"/>
      <c r="I18" s="90"/>
      <c r="J18" s="93"/>
      <c r="K18" s="93"/>
      <c r="L18" s="96" t="str">
        <f t="shared" si="1"/>
        <v/>
      </c>
      <c r="M18" s="96" t="str">
        <f t="array" ref="M18">IFERROR(_xlfn.IFS(H18="移乗介護",1000000,H18="入浴支援",1000000,H18="移動支援",300000,H18="排泄支援",300000,H18="見守り・コミュニケーション",300000,H18="機能訓練支援",300000,H18="栄養管理支援",300000),"")</f>
        <v/>
      </c>
      <c r="N18" s="96">
        <f t="shared" si="2"/>
        <v>0</v>
      </c>
      <c r="O18" s="100">
        <f t="shared" si="3"/>
        <v>0</v>
      </c>
      <c r="P18" s="103" t="str">
        <f>IF(OR(F18=$F$5,F18=$F$6,F18=$F$7,F18=$F$8,F18=$F$9,F18=$F$10,F18=$F$11,F18=$F$12,F18=$F$13,F18=$F$14,F18=$F$15,F18=$F$16,F18=$F$17),"",SUMIF($F$5:$F$29,F18,$O$5:$O$29))</f>
        <v/>
      </c>
      <c r="Q18" s="106" t="str">
        <f t="shared" si="5"/>
        <v/>
      </c>
      <c r="R18" s="114">
        <f t="shared" si="4"/>
        <v>0</v>
      </c>
    </row>
    <row r="19" spans="1:18" ht="45" customHeight="1">
      <c r="A19" s="60"/>
      <c r="B19" s="66"/>
      <c r="C19" s="73"/>
      <c r="D19" s="79"/>
      <c r="E19" s="81"/>
      <c r="F19" s="83" t="str">
        <f t="shared" si="0"/>
        <v/>
      </c>
      <c r="G19" s="79"/>
      <c r="H19" s="79"/>
      <c r="I19" s="90"/>
      <c r="J19" s="93"/>
      <c r="K19" s="93"/>
      <c r="L19" s="96" t="str">
        <f t="shared" si="1"/>
        <v/>
      </c>
      <c r="M19" s="96" t="str">
        <f t="array" ref="M19">IFERROR(_xlfn.IFS(H19="移乗介護",1000000,H19="入浴支援",1000000,H19="移動支援",300000,H19="排泄支援",300000,H19="見守り・コミュニケーション",300000,H19="機能訓練支援",300000,H19="栄養管理支援",300000),"")</f>
        <v/>
      </c>
      <c r="N19" s="96">
        <f t="shared" si="2"/>
        <v>0</v>
      </c>
      <c r="O19" s="100">
        <f t="shared" si="3"/>
        <v>0</v>
      </c>
      <c r="P19" s="103" t="str">
        <f>IF(OR(F19=$F$5,F19=$F$6,F19=$F$7,F19=$F$8,F19=$F$9,F19=$F$10,F19=$F$11,F19=$F$12,F19=$F$13,F19=$F$14,F19=$F$15,F19=$F$16,F19=$F$17,F19=$F$18),"",SUMIF($F$5:$F$29,F19,$O$5:$O$29))</f>
        <v/>
      </c>
      <c r="Q19" s="106" t="str">
        <f t="shared" si="5"/>
        <v/>
      </c>
      <c r="R19" s="114">
        <f t="shared" si="4"/>
        <v>0</v>
      </c>
    </row>
    <row r="20" spans="1:18" ht="45" customHeight="1">
      <c r="A20" s="60"/>
      <c r="B20" s="66"/>
      <c r="C20" s="73"/>
      <c r="D20" s="79"/>
      <c r="E20" s="81"/>
      <c r="F20" s="83" t="str">
        <f t="shared" si="0"/>
        <v/>
      </c>
      <c r="G20" s="79"/>
      <c r="H20" s="79"/>
      <c r="I20" s="90"/>
      <c r="J20" s="93"/>
      <c r="K20" s="93"/>
      <c r="L20" s="96" t="str">
        <f t="shared" si="1"/>
        <v/>
      </c>
      <c r="M20" s="96" t="str">
        <f t="array" ref="M20">IFERROR(_xlfn.IFS(H20="移乗介護",1000000,H20="入浴支援",1000000,H20="移動支援",300000,H20="排泄支援",300000,H20="見守り・コミュニケーション",300000,H20="機能訓練支援",300000,H20="栄養管理支援",300000),"")</f>
        <v/>
      </c>
      <c r="N20" s="96">
        <f t="shared" si="2"/>
        <v>0</v>
      </c>
      <c r="O20" s="100">
        <f t="shared" si="3"/>
        <v>0</v>
      </c>
      <c r="P20" s="103" t="str">
        <f>IF(OR(F20=$F$5,F20=$F$6,F20=$F$7,F20=$F$8,F20=$F$9,F20=$F$10,F20=$F$11,F20=$F$12,F20=$F$13,F20=$F$14,F20=$F$15,F20=$F$16,F20=$F$17,F20=$F$18,F20=$F$19),"",SUMIF($F$5:$F$29,F20,$O$5:$O$29))</f>
        <v/>
      </c>
      <c r="Q20" s="106" t="str">
        <f t="shared" si="5"/>
        <v/>
      </c>
      <c r="R20" s="114">
        <f t="shared" si="4"/>
        <v>0</v>
      </c>
    </row>
    <row r="21" spans="1:18" ht="45" customHeight="1">
      <c r="A21" s="60"/>
      <c r="B21" s="66"/>
      <c r="C21" s="73"/>
      <c r="D21" s="79"/>
      <c r="E21" s="81"/>
      <c r="F21" s="83" t="str">
        <f t="shared" si="0"/>
        <v/>
      </c>
      <c r="G21" s="79"/>
      <c r="H21" s="79"/>
      <c r="I21" s="90"/>
      <c r="J21" s="93"/>
      <c r="K21" s="93"/>
      <c r="L21" s="96" t="str">
        <f t="shared" si="1"/>
        <v/>
      </c>
      <c r="M21" s="96" t="str">
        <f t="array" ref="M21">IFERROR(_xlfn.IFS(H21="移乗介護",1000000,H21="入浴支援",1000000,H21="移動支援",300000,H21="排泄支援",300000,H21="見守り・コミュニケーション",300000,H21="機能訓練支援",300000,H21="栄養管理支援",300000),"")</f>
        <v/>
      </c>
      <c r="N21" s="96">
        <f t="shared" si="2"/>
        <v>0</v>
      </c>
      <c r="O21" s="100">
        <f t="shared" si="3"/>
        <v>0</v>
      </c>
      <c r="P21" s="103" t="str">
        <f>IF(OR(F21=$F$5,F21=$F$6,F21=$F$7,F21=$F$8,F21=$F$9,F21=$F$10,F21=$F$11,F21=$F$12,F21=$F$13,F21=$F$14,F21=$F$15,F21=$F$16,F21=$F$17,F21=$F$18,F21=$F$19,F21=$F$20),"",SUMIF($F$5:$F$29,F21,$O$5:$O$29))</f>
        <v/>
      </c>
      <c r="Q21" s="106" t="str">
        <f t="shared" si="5"/>
        <v/>
      </c>
      <c r="R21" s="114">
        <f t="shared" si="4"/>
        <v>0</v>
      </c>
    </row>
    <row r="22" spans="1:18" ht="45" customHeight="1">
      <c r="A22" s="60"/>
      <c r="B22" s="66"/>
      <c r="C22" s="73"/>
      <c r="D22" s="79"/>
      <c r="E22" s="81"/>
      <c r="F22" s="83" t="str">
        <f t="shared" si="0"/>
        <v/>
      </c>
      <c r="G22" s="79"/>
      <c r="H22" s="79"/>
      <c r="I22" s="90"/>
      <c r="J22" s="93"/>
      <c r="K22" s="93"/>
      <c r="L22" s="96" t="str">
        <f t="shared" si="1"/>
        <v/>
      </c>
      <c r="M22" s="96" t="str">
        <f t="array" ref="M22">IFERROR(_xlfn.IFS(H22="移乗介護",1000000,H22="入浴支援",1000000,H22="移動支援",300000,H22="排泄支援",300000,H22="見守り・コミュニケーション",300000,H22="機能訓練支援",300000,H22="栄養管理支援",300000),"")</f>
        <v/>
      </c>
      <c r="N22" s="96">
        <f t="shared" si="2"/>
        <v>0</v>
      </c>
      <c r="O22" s="100">
        <f t="shared" si="3"/>
        <v>0</v>
      </c>
      <c r="P22" s="103" t="str">
        <f>IF(OR(F22=$F$5,F22=$F$6,F22=$F$7,F22=$F$8,F22=$F$9,F22=$F$10,F22=$F$11,F22=$F$12,F22=$F$13,F22=$F$14,F22=$F$15,F22=$F$16,F22=$F$17,F22=$F$18,F22=$F$19,F22=$F$20,F22=$F$21),"",SUMIF($F$5:$F$29,F22,$O$5:$O$29))</f>
        <v/>
      </c>
      <c r="Q22" s="106" t="str">
        <f t="shared" si="5"/>
        <v/>
      </c>
      <c r="R22" s="114">
        <f t="shared" si="4"/>
        <v>0</v>
      </c>
    </row>
    <row r="23" spans="1:18" ht="45" customHeight="1">
      <c r="A23" s="60"/>
      <c r="B23" s="66"/>
      <c r="C23" s="73"/>
      <c r="D23" s="79"/>
      <c r="E23" s="81"/>
      <c r="F23" s="83" t="str">
        <f t="shared" si="0"/>
        <v/>
      </c>
      <c r="G23" s="79"/>
      <c r="H23" s="79"/>
      <c r="I23" s="90"/>
      <c r="J23" s="93"/>
      <c r="K23" s="93"/>
      <c r="L23" s="96" t="str">
        <f t="shared" si="1"/>
        <v/>
      </c>
      <c r="M23" s="96" t="str">
        <f t="array" ref="M23">IFERROR(_xlfn.IFS(H23="移乗介護",1000000,H23="入浴支援",1000000,H23="移動支援",300000,H23="排泄支援",300000,H23="見守り・コミュニケーション",300000,H23="機能訓練支援",300000,H23="栄養管理支援",300000),"")</f>
        <v/>
      </c>
      <c r="N23" s="96">
        <f t="shared" si="2"/>
        <v>0</v>
      </c>
      <c r="O23" s="100">
        <f t="shared" si="3"/>
        <v>0</v>
      </c>
      <c r="P23" s="103" t="str">
        <f>IF(OR(F23=$F$5,F23=$F$6,F23=$F$7,F23=$F$8,F23=$F$9,F23=$F$10,F23=$F$11,F23=$F$12,F23=$F$13,F23=$F$14,F23=$F$15,F23=$F$16,F23=$F$17,F23=$F$18,F23=$F$19,F23=$F$20,F23=$F$21,F23=$F$22),"",SUMIF($F$5:$F$29,F23,$O$5:$O$29))</f>
        <v/>
      </c>
      <c r="Q23" s="106" t="str">
        <f t="shared" si="5"/>
        <v/>
      </c>
      <c r="R23" s="114">
        <f t="shared" si="4"/>
        <v>0</v>
      </c>
    </row>
    <row r="24" spans="1:18" ht="45" customHeight="1">
      <c r="A24" s="60"/>
      <c r="B24" s="66"/>
      <c r="C24" s="73"/>
      <c r="D24" s="79"/>
      <c r="E24" s="81"/>
      <c r="F24" s="83" t="str">
        <f t="shared" si="0"/>
        <v/>
      </c>
      <c r="G24" s="79"/>
      <c r="H24" s="79"/>
      <c r="I24" s="90"/>
      <c r="J24" s="93"/>
      <c r="K24" s="93"/>
      <c r="L24" s="96" t="str">
        <f t="shared" si="1"/>
        <v/>
      </c>
      <c r="M24" s="96" t="str">
        <f t="array" ref="M24">IFERROR(_xlfn.IFS(H24="移乗介護",1000000,H24="入浴支援",1000000,H24="移動支援",300000,H24="排泄支援",300000,H24="見守り・コミュニケーション",300000,H24="機能訓練支援",300000,H24="栄養管理支援",300000),"")</f>
        <v/>
      </c>
      <c r="N24" s="96">
        <f t="shared" si="2"/>
        <v>0</v>
      </c>
      <c r="O24" s="100">
        <f t="shared" si="3"/>
        <v>0</v>
      </c>
      <c r="P24" s="103" t="str">
        <f>IF(OR(F24=$F$5,F24=$F$6,F24=$F$7,F24=$F$8,F24=$F$9,F24=$F$10,F24=$F$11,F24=$F$12,F24=$F$13,F24=$F$14,F24=$F$15,F24=$F$16,F24=$F$17,F24=$F$18,F24=$F$19,F24=$F$20,F24=$F$21,F24=$F$22,F24=$F$23),"",SUMIF($F$5:$F$29,F24,$O$5:$O$29))</f>
        <v/>
      </c>
      <c r="Q24" s="106" t="str">
        <f t="shared" si="5"/>
        <v/>
      </c>
      <c r="R24" s="114">
        <f t="shared" si="4"/>
        <v>0</v>
      </c>
    </row>
    <row r="25" spans="1:18" ht="45" customHeight="1">
      <c r="A25" s="60"/>
      <c r="B25" s="66"/>
      <c r="C25" s="73"/>
      <c r="D25" s="79"/>
      <c r="E25" s="81"/>
      <c r="F25" s="83" t="str">
        <f t="shared" si="0"/>
        <v/>
      </c>
      <c r="G25" s="79"/>
      <c r="H25" s="79"/>
      <c r="I25" s="90"/>
      <c r="J25" s="93"/>
      <c r="K25" s="93"/>
      <c r="L25" s="96" t="str">
        <f t="shared" si="1"/>
        <v/>
      </c>
      <c r="M25" s="96" t="str">
        <f t="array" ref="M25">IFERROR(_xlfn.IFS(H25="移乗介護",1000000,H25="入浴支援",1000000,H25="移動支援",300000,H25="排泄支援",300000,H25="見守り・コミュニケーション",300000,H25="機能訓練支援",300000,H25="栄養管理支援",300000),"")</f>
        <v/>
      </c>
      <c r="N25" s="96">
        <f t="shared" si="2"/>
        <v>0</v>
      </c>
      <c r="O25" s="100">
        <f t="shared" si="3"/>
        <v>0</v>
      </c>
      <c r="P25" s="103" t="str">
        <f>IF(OR(F25=$F$5,F25=$F$6,F25=$F$7,F25=$F$8,F25=$F$9,F25=$F$10,F25=$F$11,F25=$F$12,F25=$F$13,F25=$F$14,F25=$F$15,F25=$F$16,F25=$F$17,F25=$F$18,F25=$F$19,F25=$F$20,F25=$F$21,F25=$F$22,F25=$F$23,F25=$F$24),"",SUMIF($F$5:$F$29,F25,$O$5:$O$29))</f>
        <v/>
      </c>
      <c r="Q25" s="106" t="str">
        <f t="shared" si="5"/>
        <v/>
      </c>
      <c r="R25" s="114">
        <f t="shared" si="4"/>
        <v>0</v>
      </c>
    </row>
    <row r="26" spans="1:18" ht="45" customHeight="1">
      <c r="A26" s="60"/>
      <c r="B26" s="66"/>
      <c r="C26" s="73"/>
      <c r="D26" s="79"/>
      <c r="E26" s="81"/>
      <c r="F26" s="83" t="str">
        <f t="shared" si="0"/>
        <v/>
      </c>
      <c r="G26" s="79"/>
      <c r="H26" s="79"/>
      <c r="I26" s="90"/>
      <c r="J26" s="93"/>
      <c r="K26" s="93"/>
      <c r="L26" s="96" t="str">
        <f t="shared" si="1"/>
        <v/>
      </c>
      <c r="M26" s="96" t="str">
        <f t="array" ref="M26">IFERROR(_xlfn.IFS(H26="移乗介護",1000000,H26="入浴支援",1000000,H26="移動支援",300000,H26="排泄支援",300000,H26="見守り・コミュニケーション",300000,H26="機能訓練支援",300000,H26="栄養管理支援",300000),"")</f>
        <v/>
      </c>
      <c r="N26" s="96">
        <f t="shared" si="2"/>
        <v>0</v>
      </c>
      <c r="O26" s="100">
        <f t="shared" si="3"/>
        <v>0</v>
      </c>
      <c r="P26" s="103" t="str">
        <f>IF(OR(F26=$F$5,F26=$F$6,F26=$F$7,F26=$F$8,F26=$F$9,F26=$F$10,F26=$F$11,F26=$F$12,F26=$F$13,F26=$F$14,F26=$F$15,F26=$F$16,F26=$F$17,F26=$F$18,F26=$F$19,F26=$F$20,F26=$F$21,F26=$F$22,F26=$F$23,F26=$F$24,F26=$F$25),"",SUMIF($F$5:$F$29,F26,$O$5:$O$29))</f>
        <v/>
      </c>
      <c r="Q26" s="106" t="str">
        <f t="shared" si="5"/>
        <v/>
      </c>
      <c r="R26" s="114">
        <f t="shared" si="4"/>
        <v>0</v>
      </c>
    </row>
    <row r="27" spans="1:18" ht="45" customHeight="1">
      <c r="A27" s="60"/>
      <c r="B27" s="66"/>
      <c r="C27" s="73"/>
      <c r="D27" s="79"/>
      <c r="E27" s="81"/>
      <c r="F27" s="83" t="str">
        <f t="shared" si="0"/>
        <v/>
      </c>
      <c r="G27" s="79"/>
      <c r="H27" s="79"/>
      <c r="I27" s="90"/>
      <c r="J27" s="93"/>
      <c r="K27" s="93"/>
      <c r="L27" s="96" t="str">
        <f t="shared" si="1"/>
        <v/>
      </c>
      <c r="M27" s="96" t="str">
        <f t="array" ref="M27">IFERROR(_xlfn.IFS(H27="移乗介護",1000000,H27="入浴支援",1000000,H27="移動支援",300000,H27="排泄支援",300000,H27="見守り・コミュニケーション",300000,H27="機能訓練支援",300000,H27="栄養管理支援",300000),"")</f>
        <v/>
      </c>
      <c r="N27" s="96">
        <f t="shared" si="2"/>
        <v>0</v>
      </c>
      <c r="O27" s="100">
        <f t="shared" si="3"/>
        <v>0</v>
      </c>
      <c r="P27" s="103" t="str">
        <f>IF(OR(F27=$F$5,F27=$F$6,F27=$F$7,F27=$F$8,F27=$F$9,F27=$F$10,F27=$F$11,F27=$F$12,F27=$F$13,F27=$F$14,F27=$F$15,F27=$F$16,F27=$F$17,F27=$F$18,F27=$F$19,F27=$F$20,F27=$F$21,F27=$F$22,F27=$F$23,F27=$F$24,F27=$F$25,F27=$F$26),"",SUMIF($F$5:$F$29,F27,$O$5:$O$29))</f>
        <v/>
      </c>
      <c r="Q27" s="106" t="str">
        <f t="shared" si="5"/>
        <v/>
      </c>
      <c r="R27" s="114">
        <f t="shared" si="4"/>
        <v>0</v>
      </c>
    </row>
    <row r="28" spans="1:18" ht="45" customHeight="1">
      <c r="A28" s="60"/>
      <c r="B28" s="66"/>
      <c r="C28" s="73"/>
      <c r="D28" s="79"/>
      <c r="E28" s="81"/>
      <c r="F28" s="83" t="str">
        <f t="shared" si="0"/>
        <v/>
      </c>
      <c r="G28" s="79"/>
      <c r="H28" s="79"/>
      <c r="I28" s="90"/>
      <c r="J28" s="93"/>
      <c r="K28" s="93"/>
      <c r="L28" s="96" t="str">
        <f t="shared" si="1"/>
        <v/>
      </c>
      <c r="M28" s="96" t="str">
        <f t="array" ref="M28">IFERROR(_xlfn.IFS(H28="移乗介護",1000000,H28="入浴支援",1000000,H28="移動支援",300000,H28="排泄支援",300000,H28="見守り・コミュニケーション",300000,H28="機能訓練支援",300000,H28="栄養管理支援",300000),"")</f>
        <v/>
      </c>
      <c r="N28" s="96">
        <f t="shared" si="2"/>
        <v>0</v>
      </c>
      <c r="O28" s="100">
        <f t="shared" si="3"/>
        <v>0</v>
      </c>
      <c r="P28" s="103" t="str">
        <f>IF(OR(F28=$F$5,F28=$F$6,F28=$F$7,F28=$F$8,F28=$F$9,F28=$F$10,F28=$F$11,F28=$F$12,F28=$F$13,F28=$F$14,F28=$F$15,F28=$F$16,F28=$F$17,F28=$F$18,F28=$F$19,F28=$F$20,F28=$F$21,F28=$F$22,F28=$F$23,F28=$F$24,F28=$F$25,F28=$F$26,F28=$F$27),"",SUMIF($F$5:$F$29,F28,$O$5:$O$29))</f>
        <v/>
      </c>
      <c r="Q28" s="106" t="str">
        <f t="shared" si="5"/>
        <v/>
      </c>
      <c r="R28" s="114">
        <f t="shared" si="4"/>
        <v>0</v>
      </c>
    </row>
    <row r="29" spans="1:18" ht="45" customHeight="1">
      <c r="A29" s="60"/>
      <c r="B29" s="66"/>
      <c r="C29" s="73"/>
      <c r="D29" s="79"/>
      <c r="E29" s="81"/>
      <c r="F29" s="83" t="str">
        <f t="shared" si="0"/>
        <v/>
      </c>
      <c r="G29" s="86"/>
      <c r="H29" s="79"/>
      <c r="I29" s="90"/>
      <c r="J29" s="93"/>
      <c r="K29" s="93"/>
      <c r="L29" s="96" t="str">
        <f t="shared" si="1"/>
        <v/>
      </c>
      <c r="M29" s="96" t="str">
        <f t="array" ref="M29">IFERROR(_xlfn.IFS(H29="移乗介護",1000000,H29="入浴支援",1000000,H29="移動支援",300000,H29="排泄支援",300000,H29="見守り・コミュニケーション",300000,H29="機能訓練支援",300000,H29="栄養管理支援",300000),"")</f>
        <v/>
      </c>
      <c r="N29" s="96">
        <f t="shared" si="2"/>
        <v>0</v>
      </c>
      <c r="O29" s="100">
        <f t="shared" si="3"/>
        <v>0</v>
      </c>
      <c r="P29" s="103" t="str">
        <f>IF(OR(F29=$F$5,F29=$F$6,F29=$F$7,F29=$F$8,F29=$F$9,F29=$F$10,F29=$F$11,F29=$F$12,F29=$F$13,F29=$F$14,F29=$F$15,F29=$F$16,F29=$F$17,F29=$F$18,F29=$F$19,F29=$F$20,F29=$F$21,F29=$F$22,F29=$F$23,F29=$F$24,F29=$F$25,F29=$F$26,F29=$F$27,F29=$F$28),"",SUMIF($F$5:$F$29,F29,$O$5:$O$29))</f>
        <v/>
      </c>
      <c r="Q29" s="106" t="str">
        <f t="shared" si="5"/>
        <v/>
      </c>
      <c r="R29" s="114">
        <f t="shared" si="4"/>
        <v>0</v>
      </c>
    </row>
    <row r="30" spans="1:18" ht="45" customHeight="1">
      <c r="A30" s="61" t="s">
        <v>98</v>
      </c>
      <c r="B30" s="67"/>
      <c r="C30" s="74"/>
      <c r="D30" s="74"/>
      <c r="E30" s="82"/>
      <c r="F30" s="84"/>
      <c r="G30" s="87"/>
      <c r="H30" s="74"/>
      <c r="I30" s="91"/>
      <c r="J30" s="94"/>
      <c r="K30" s="94"/>
      <c r="L30" s="97"/>
      <c r="M30" s="97"/>
      <c r="N30" s="97"/>
      <c r="O30" s="101">
        <f>SUM(O5:O29)</f>
        <v>0</v>
      </c>
      <c r="P30" s="104">
        <f>SUM(P5:P29)</f>
        <v>0</v>
      </c>
      <c r="Q30" s="107" t="str">
        <f>IF(P30&gt;0,IFERROR(VLOOKUP($C30,$AD$5:$AE$11,2,FALSE),""),"")</f>
        <v/>
      </c>
      <c r="R30" s="115">
        <f>SUM(R5:R29)</f>
        <v>0</v>
      </c>
    </row>
    <row r="31" spans="1:18" ht="45" customHeight="1">
      <c r="A31" s="62"/>
      <c r="B31" s="62"/>
      <c r="C31" s="75"/>
      <c r="D31" s="75"/>
      <c r="E31" s="75"/>
      <c r="F31" s="75"/>
      <c r="G31" s="62"/>
      <c r="H31" s="75"/>
      <c r="I31" s="92"/>
      <c r="J31" s="92"/>
      <c r="K31" s="92"/>
      <c r="L31" s="92"/>
      <c r="M31" s="92"/>
      <c r="N31" s="92"/>
      <c r="O31" s="92"/>
      <c r="P31" s="92"/>
      <c r="Q31" s="108"/>
      <c r="R31" s="92"/>
    </row>
    <row r="32" spans="1:18" ht="45" customHeight="1">
      <c r="A32" s="62"/>
      <c r="B32" s="62"/>
      <c r="C32" s="75"/>
      <c r="D32" s="75"/>
      <c r="E32" s="75"/>
      <c r="F32" s="75"/>
      <c r="G32" s="62"/>
      <c r="H32" s="75"/>
      <c r="I32" s="92"/>
      <c r="J32" s="92"/>
      <c r="K32" s="92"/>
      <c r="L32" s="92"/>
      <c r="M32" s="92"/>
      <c r="N32" s="92"/>
      <c r="O32" s="92"/>
      <c r="Q32" s="121" t="s">
        <v>126</v>
      </c>
      <c r="R32" s="122">
        <f>R30*3/4</f>
        <v>0</v>
      </c>
    </row>
    <row r="33" spans="1:18" ht="45" customHeight="1">
      <c r="A33" s="62"/>
      <c r="B33" s="62"/>
      <c r="C33" s="75"/>
      <c r="D33" s="75"/>
      <c r="E33" s="75"/>
      <c r="F33" s="75"/>
      <c r="G33" s="62"/>
      <c r="H33" s="75"/>
      <c r="I33" s="92"/>
      <c r="J33" s="92"/>
      <c r="K33" s="92"/>
      <c r="L33" s="92"/>
      <c r="M33" s="92"/>
      <c r="N33" s="92"/>
      <c r="O33" s="92"/>
      <c r="Q33" s="92"/>
      <c r="R33" s="108"/>
    </row>
    <row r="34" spans="1:18" ht="45" customHeight="1">
      <c r="A34" s="62"/>
      <c r="B34" s="62"/>
      <c r="C34" s="75"/>
      <c r="D34" s="75"/>
      <c r="E34" s="75"/>
      <c r="F34" s="75"/>
      <c r="G34" s="62"/>
      <c r="H34" s="75"/>
      <c r="I34" s="92"/>
      <c r="J34" s="92"/>
      <c r="K34" s="92"/>
      <c r="L34" s="92"/>
      <c r="M34" s="92"/>
      <c r="N34" s="92"/>
      <c r="O34" s="92"/>
      <c r="Q34" s="111"/>
    </row>
    <row r="35" spans="1:18" ht="45" customHeight="1">
      <c r="A35" s="62"/>
      <c r="B35" s="62"/>
      <c r="C35" s="75"/>
      <c r="D35" s="75"/>
      <c r="E35" s="75"/>
      <c r="F35" s="75"/>
      <c r="G35" s="62"/>
      <c r="H35" s="75"/>
      <c r="I35" s="92"/>
      <c r="J35" s="92"/>
      <c r="K35" s="92"/>
      <c r="L35" s="92"/>
      <c r="M35" s="92"/>
      <c r="N35" s="92"/>
      <c r="O35" s="92"/>
    </row>
    <row r="36" spans="1:18" ht="23.1" customHeight="1">
      <c r="A36" s="63" t="s">
        <v>100</v>
      </c>
      <c r="B36" s="68" t="s">
        <v>87</v>
      </c>
      <c r="C36" s="75"/>
      <c r="D36" s="75"/>
      <c r="E36" s="75"/>
      <c r="F36" s="75"/>
      <c r="G36" s="62"/>
      <c r="H36" s="75"/>
      <c r="I36" s="92"/>
      <c r="J36" s="92"/>
      <c r="K36" s="92"/>
      <c r="L36" s="92"/>
      <c r="M36" s="92"/>
      <c r="N36" s="92"/>
      <c r="O36" s="92"/>
    </row>
    <row r="37" spans="1:18" ht="23.1" customHeight="1">
      <c r="A37" s="64" t="s">
        <v>21</v>
      </c>
      <c r="B37" s="69" t="s">
        <v>101</v>
      </c>
      <c r="C37" s="76"/>
      <c r="D37" s="76"/>
      <c r="E37" s="76"/>
      <c r="F37" s="76"/>
      <c r="G37" s="77"/>
      <c r="H37" s="77"/>
      <c r="I37" s="77"/>
      <c r="J37" s="77"/>
    </row>
    <row r="38" spans="1:18" ht="23.1" customHeight="1">
      <c r="A38" s="64" t="s">
        <v>103</v>
      </c>
      <c r="B38" s="69" t="s">
        <v>104</v>
      </c>
      <c r="C38" s="76"/>
      <c r="D38" s="76"/>
      <c r="E38" s="76"/>
      <c r="F38" s="76"/>
      <c r="G38" s="77"/>
      <c r="H38" s="77"/>
      <c r="I38" s="77"/>
      <c r="J38" s="77"/>
    </row>
    <row r="39" spans="1:18" ht="23.1" customHeight="1">
      <c r="A39" s="64" t="s">
        <v>105</v>
      </c>
      <c r="B39" s="69" t="s">
        <v>131</v>
      </c>
      <c r="C39" s="76"/>
      <c r="D39" s="76"/>
      <c r="E39" s="76"/>
      <c r="F39" s="76"/>
      <c r="G39" s="120"/>
      <c r="H39" s="77"/>
      <c r="I39" s="76"/>
      <c r="J39" s="77"/>
      <c r="Q39" s="56"/>
      <c r="R39" s="56"/>
    </row>
    <row r="40" spans="1:18" ht="23.1" customHeight="1">
      <c r="A40" s="64" t="s">
        <v>132</v>
      </c>
      <c r="B40" s="57" t="s">
        <v>106</v>
      </c>
      <c r="Q40" s="56"/>
      <c r="R40" s="56"/>
    </row>
    <row r="41" spans="1:18" ht="17.25" customHeight="1">
      <c r="B41" s="70"/>
      <c r="O41" s="102"/>
      <c r="Q41" s="56"/>
      <c r="R41" s="56"/>
    </row>
    <row r="42" spans="1:18" s="56" customFormat="1" ht="24.75" customHeight="1">
      <c r="A42" s="56"/>
      <c r="B42" s="56"/>
      <c r="C42" s="56"/>
      <c r="D42" s="56"/>
      <c r="E42" s="56"/>
      <c r="F42" s="56"/>
      <c r="G42" s="56"/>
      <c r="H42" s="56"/>
      <c r="I42" s="56"/>
      <c r="J42" s="56"/>
      <c r="K42" s="56"/>
      <c r="L42" s="56"/>
      <c r="M42" s="56"/>
      <c r="N42" s="56"/>
      <c r="O42" s="56"/>
      <c r="P42" s="56"/>
      <c r="Q42" s="56"/>
      <c r="R42" s="56"/>
    </row>
    <row r="43" spans="1:18" s="56" customFormat="1" ht="45.75" customHeight="1">
      <c r="A43" s="56"/>
      <c r="B43" s="71"/>
      <c r="C43" s="56"/>
      <c r="D43" s="56"/>
      <c r="E43" s="56"/>
      <c r="F43" s="56"/>
      <c r="G43" s="56"/>
      <c r="H43" s="56"/>
      <c r="I43" s="56"/>
      <c r="J43" s="56"/>
      <c r="K43" s="56"/>
      <c r="L43" s="56"/>
      <c r="M43" s="56"/>
      <c r="N43" s="56"/>
      <c r="O43" s="56"/>
      <c r="P43" s="56"/>
      <c r="Q43" s="56"/>
      <c r="R43" s="56"/>
    </row>
    <row r="44" spans="1:18" s="56" customFormat="1" ht="45" customHeight="1">
      <c r="A44" s="56"/>
      <c r="B44" s="56"/>
      <c r="C44" s="56"/>
      <c r="D44" s="56"/>
      <c r="E44" s="56"/>
      <c r="F44" s="56"/>
      <c r="G44" s="56"/>
      <c r="H44" s="56"/>
      <c r="I44" s="56"/>
      <c r="J44" s="56"/>
      <c r="K44" s="56"/>
      <c r="L44" s="56"/>
      <c r="M44" s="56"/>
      <c r="N44" s="56"/>
      <c r="O44" s="56"/>
      <c r="P44" s="56"/>
      <c r="Q44" s="56"/>
      <c r="R44" s="56"/>
    </row>
    <row r="45" spans="1:18" s="56" customFormat="1" ht="24.75" customHeight="1">
      <c r="A45" s="56"/>
      <c r="B45" s="56"/>
      <c r="C45" s="56"/>
      <c r="D45" s="56"/>
      <c r="E45" s="56"/>
      <c r="F45" s="56"/>
      <c r="G45" s="56"/>
      <c r="H45" s="56"/>
      <c r="I45" s="56"/>
      <c r="J45" s="56"/>
      <c r="K45" s="56"/>
      <c r="L45" s="56"/>
      <c r="M45" s="56"/>
      <c r="N45" s="56"/>
      <c r="O45" s="56"/>
      <c r="P45" s="56"/>
      <c r="Q45" s="56"/>
      <c r="R45" s="56"/>
    </row>
    <row r="46" spans="1:18" s="56" customFormat="1" ht="24.75" customHeight="1">
      <c r="A46" s="56"/>
      <c r="B46" s="56"/>
      <c r="C46" s="56"/>
      <c r="D46" s="56"/>
      <c r="E46" s="56"/>
      <c r="F46" s="56"/>
      <c r="G46" s="56"/>
      <c r="H46" s="56"/>
      <c r="I46" s="56"/>
      <c r="J46" s="56"/>
      <c r="K46" s="56"/>
      <c r="L46" s="56"/>
      <c r="M46" s="56"/>
      <c r="N46" s="56"/>
      <c r="O46" s="56"/>
      <c r="P46" s="56"/>
      <c r="Q46" s="56"/>
      <c r="R46" s="56"/>
    </row>
    <row r="47" spans="1:18" s="56" customFormat="1" ht="24.75" customHeight="1">
      <c r="A47" s="56"/>
      <c r="B47" s="56"/>
      <c r="C47" s="56"/>
      <c r="D47" s="56"/>
      <c r="E47" s="56"/>
      <c r="F47" s="56"/>
      <c r="G47" s="56"/>
      <c r="H47" s="56"/>
      <c r="I47" s="56"/>
      <c r="J47" s="56"/>
      <c r="K47" s="56"/>
      <c r="L47" s="56"/>
      <c r="M47" s="56"/>
      <c r="N47" s="56"/>
      <c r="O47" s="56"/>
      <c r="P47" s="56"/>
      <c r="Q47" s="56"/>
      <c r="R47" s="56"/>
    </row>
    <row r="48" spans="1:18" s="56" customFormat="1" ht="24.75" customHeight="1">
      <c r="A48" s="56"/>
      <c r="B48" s="56"/>
      <c r="C48" s="56"/>
      <c r="D48" s="56"/>
      <c r="E48" s="56"/>
      <c r="F48" s="56"/>
      <c r="G48" s="56"/>
      <c r="H48" s="56"/>
      <c r="I48" s="56"/>
      <c r="J48" s="56"/>
      <c r="K48" s="56"/>
      <c r="L48" s="56"/>
      <c r="M48" s="56"/>
      <c r="N48" s="56"/>
      <c r="O48" s="56"/>
      <c r="P48" s="56"/>
      <c r="Q48" s="118"/>
      <c r="R48" s="118"/>
    </row>
    <row r="49" spans="4:18" s="56" customFormat="1" ht="24.75" customHeight="1">
      <c r="D49" s="56"/>
      <c r="E49" s="56"/>
      <c r="F49" s="56"/>
      <c r="G49" s="56"/>
      <c r="H49" s="56"/>
      <c r="I49" s="56"/>
      <c r="J49" s="56"/>
      <c r="K49" s="56"/>
      <c r="L49" s="56"/>
      <c r="M49" s="56"/>
      <c r="N49" s="56"/>
      <c r="O49" s="56"/>
      <c r="P49" s="56"/>
      <c r="Q49" s="118"/>
      <c r="R49" s="118"/>
    </row>
    <row r="50" spans="4:18" s="56" customFormat="1" ht="24.75" customHeight="1">
      <c r="D50" s="56"/>
      <c r="E50" s="56"/>
      <c r="F50" s="56"/>
      <c r="G50" s="56"/>
      <c r="H50" s="56"/>
      <c r="I50" s="56"/>
      <c r="J50" s="56"/>
      <c r="K50" s="56"/>
      <c r="L50" s="56"/>
      <c r="M50" s="56"/>
      <c r="N50" s="56"/>
      <c r="O50" s="56"/>
      <c r="P50" s="56"/>
      <c r="Q50" s="118"/>
      <c r="R50" s="118"/>
    </row>
    <row r="51" spans="4:18" hidden="1">
      <c r="D51" s="56" t="s">
        <v>108</v>
      </c>
      <c r="E51" s="56" t="s">
        <v>23</v>
      </c>
      <c r="F51" s="56" t="s">
        <v>110</v>
      </c>
      <c r="G51" s="56" t="s">
        <v>96</v>
      </c>
      <c r="H51" s="56" t="s">
        <v>97</v>
      </c>
      <c r="I51" s="55" t="s">
        <v>31</v>
      </c>
    </row>
    <row r="52" spans="4:18" hidden="1">
      <c r="D52" s="56" t="s">
        <v>112</v>
      </c>
      <c r="E52" s="56" t="s">
        <v>112</v>
      </c>
      <c r="F52" s="56" t="s">
        <v>112</v>
      </c>
      <c r="G52" s="56" t="s">
        <v>112</v>
      </c>
      <c r="H52" s="56" t="s">
        <v>112</v>
      </c>
      <c r="I52" s="56" t="s">
        <v>112</v>
      </c>
    </row>
    <row r="53" spans="4:18" hidden="1">
      <c r="D53" s="56" t="s">
        <v>113</v>
      </c>
      <c r="E53" s="56" t="s">
        <v>113</v>
      </c>
      <c r="F53" s="56" t="s">
        <v>113</v>
      </c>
      <c r="G53" s="56" t="s">
        <v>113</v>
      </c>
      <c r="H53" s="56" t="s">
        <v>113</v>
      </c>
      <c r="I53" s="56" t="s">
        <v>113</v>
      </c>
    </row>
    <row r="54" spans="4:18" hidden="1">
      <c r="D54" s="56" t="s">
        <v>116</v>
      </c>
      <c r="E54" s="56" t="s">
        <v>116</v>
      </c>
      <c r="F54" s="56" t="s">
        <v>116</v>
      </c>
      <c r="G54" s="56" t="s">
        <v>116</v>
      </c>
      <c r="H54" s="56" t="s">
        <v>116</v>
      </c>
      <c r="I54" s="56" t="s">
        <v>116</v>
      </c>
    </row>
    <row r="55" spans="4:18" hidden="1">
      <c r="D55" s="56" t="s">
        <v>117</v>
      </c>
      <c r="E55" s="56" t="s">
        <v>117</v>
      </c>
      <c r="F55" s="56" t="s">
        <v>118</v>
      </c>
      <c r="G55" s="56" t="s">
        <v>118</v>
      </c>
      <c r="H55" s="56" t="s">
        <v>118</v>
      </c>
      <c r="I55" s="56" t="s">
        <v>118</v>
      </c>
    </row>
    <row r="56" spans="4:18" hidden="1">
      <c r="D56" s="56" t="s">
        <v>118</v>
      </c>
      <c r="E56" s="56" t="s">
        <v>118</v>
      </c>
      <c r="F56" s="56" t="s">
        <v>119</v>
      </c>
      <c r="G56" s="56" t="s">
        <v>119</v>
      </c>
      <c r="H56" s="56" t="s">
        <v>119</v>
      </c>
      <c r="I56" s="56" t="s">
        <v>119</v>
      </c>
    </row>
    <row r="57" spans="4:18" hidden="1">
      <c r="D57" s="55" t="s">
        <v>119</v>
      </c>
      <c r="E57" s="55" t="s">
        <v>119</v>
      </c>
      <c r="F57" s="56" t="s">
        <v>120</v>
      </c>
      <c r="G57" s="56" t="s">
        <v>120</v>
      </c>
      <c r="H57" s="56" t="s">
        <v>120</v>
      </c>
      <c r="I57" s="56" t="s">
        <v>120</v>
      </c>
    </row>
    <row r="58" spans="4:18" hidden="1">
      <c r="D58" s="55" t="s">
        <v>120</v>
      </c>
      <c r="E58" s="55" t="s">
        <v>120</v>
      </c>
    </row>
  </sheetData>
  <mergeCells count="2">
    <mergeCell ref="A2:R2"/>
    <mergeCell ref="A30:B30"/>
  </mergeCells>
  <phoneticPr fontId="3"/>
  <dataValidations count="3">
    <dataValidation type="list" allowBlank="1" showDropDown="0" showInputMessage="1" showErrorMessage="1" sqref="H5:H29">
      <formula1>INDIRECT($C5)</formula1>
    </dataValidation>
    <dataValidation type="list" allowBlank="1" showDropDown="0" showInputMessage="1" showErrorMessage="1" sqref="WVK983058:WVK983071 IY5:IY29 SU5:SU29 ACQ5:ACQ29 AMM5:AMM29 AWI5:AWI29 BGE5:BGE29 BQA5:BQA29 BZW5:BZW29 CJS5:CJS29 CTO5:CTO29 DDK5:DDK29 DNG5:DNG29 DXC5:DXC29 EGY5:EGY29 EQU5:EQU29 FAQ5:FAQ29 FKM5:FKM29 FUI5:FUI29 GEE5:GEE29 GOA5:GOA29 GXW5:GXW29 HHS5:HHS29 HRO5:HRO29 IBK5:IBK29 ILG5:ILG29 IVC5:IVC29 JEY5:JEY29 JOU5:JOU29 JYQ5:JYQ29 KIM5:KIM29 KSI5:KSI29 LCE5:LCE29 LMA5:LMA29 LVW5:LVW29 MFS5:MFS29 MPO5:MPO29 MZK5:MZK29 NJG5:NJG29 NTC5:NTC29 OCY5:OCY29 OMU5:OMU29 OWQ5:OWQ29 PGM5:PGM29 PQI5:PQI29 QAE5:QAE29 QKA5:QKA29 QTW5:QTW29 RDS5:RDS29 RNO5:RNO29 RXK5:RXK29 SHG5:SHG29 SRC5:SRC29 TAY5:TAY29 TKU5:TKU29 TUQ5:TUQ29 UEM5:UEM29 UOI5:UOI29 UYE5:UYE29 VIA5:VIA29 VRW5:VRW29 WBS5:WBS29 WLO5:WLO29 WVK5:WVK29 C65554:C65567 IY65554:IY65567 SU65554:SU65567 ACQ65554:ACQ65567 AMM65554:AMM65567 AWI65554:AWI65567 BGE65554:BGE65567 BQA65554:BQA65567 BZW65554:BZW65567 CJS65554:CJS65567 CTO65554:CTO65567 DDK65554:DDK65567 DNG65554:DNG65567 DXC65554:DXC65567 EGY65554:EGY65567 EQU65554:EQU65567 FAQ65554:FAQ65567 FKM65554:FKM65567 FUI65554:FUI65567 GEE65554:GEE65567 GOA65554:GOA65567 GXW65554:GXW65567 HHS65554:HHS65567 HRO65554:HRO65567 IBK65554:IBK65567 ILG65554:ILG65567 IVC65554:IVC65567 JEY65554:JEY65567 JOU65554:JOU65567 JYQ65554:JYQ65567 KIM65554:KIM65567 KSI65554:KSI65567 LCE65554:LCE65567 LMA65554:LMA65567 LVW65554:LVW65567 MFS65554:MFS65567 MPO65554:MPO65567 MZK65554:MZK65567 NJG65554:NJG65567 NTC65554:NTC65567 OCY65554:OCY65567 OMU65554:OMU65567 OWQ65554:OWQ65567 PGM65554:PGM65567 PQI65554:PQI65567 QAE65554:QAE65567 QKA65554:QKA65567 QTW65554:QTW65567 RDS65554:RDS65567 RNO65554:RNO65567 RXK65554:RXK65567 SHG65554:SHG65567 SRC65554:SRC65567 TAY65554:TAY65567 TKU65554:TKU65567 TUQ65554:TUQ65567 UEM65554:UEM65567 UOI65554:UOI65567 UYE65554:UYE65567 VIA65554:VIA65567 VRW65554:VRW65567 WBS65554:WBS65567 WLO65554:WLO65567 WVK65554:WVK65567 C131090:C131103 IY131090:IY131103 SU131090:SU131103 ACQ131090:ACQ131103 AMM131090:AMM131103 AWI131090:AWI131103 BGE131090:BGE131103 BQA131090:BQA131103 BZW131090:BZW131103 CJS131090:CJS131103 CTO131090:CTO131103 DDK131090:DDK131103 DNG131090:DNG131103 DXC131090:DXC131103 EGY131090:EGY131103 EQU131090:EQU131103 FAQ131090:FAQ131103 FKM131090:FKM131103 FUI131090:FUI131103 GEE131090:GEE131103 GOA131090:GOA131103 GXW131090:GXW131103 HHS131090:HHS131103 HRO131090:HRO131103 IBK131090:IBK131103 ILG131090:ILG131103 IVC131090:IVC131103 JEY131090:JEY131103 JOU131090:JOU131103 JYQ131090:JYQ131103 KIM131090:KIM131103 KSI131090:KSI131103 LCE131090:LCE131103 LMA131090:LMA131103 LVW131090:LVW131103 MFS131090:MFS131103 MPO131090:MPO131103 MZK131090:MZK131103 NJG131090:NJG131103 NTC131090:NTC131103 OCY131090:OCY131103 OMU131090:OMU131103 OWQ131090:OWQ131103 PGM131090:PGM131103 PQI131090:PQI131103 QAE131090:QAE131103 QKA131090:QKA131103 QTW131090:QTW131103 RDS131090:RDS131103 RNO131090:RNO131103 RXK131090:RXK131103 SHG131090:SHG131103 SRC131090:SRC131103 TAY131090:TAY131103 TKU131090:TKU131103 TUQ131090:TUQ131103 UEM131090:UEM131103 UOI131090:UOI131103 UYE131090:UYE131103 VIA131090:VIA131103 VRW131090:VRW131103 WBS131090:WBS131103 WLO131090:WLO131103 WVK131090:WVK131103 C196626:C196639 IY196626:IY196639 SU196626:SU196639 ACQ196626:ACQ196639 AMM196626:AMM196639 AWI196626:AWI196639 BGE196626:BGE196639 BQA196626:BQA196639 BZW196626:BZW196639 CJS196626:CJS196639 CTO196626:CTO196639 DDK196626:DDK196639 DNG196626:DNG196639 DXC196626:DXC196639 EGY196626:EGY196639 EQU196626:EQU196639 FAQ196626:FAQ196639 FKM196626:FKM196639 FUI196626:FUI196639 GEE196626:GEE196639 GOA196626:GOA196639 GXW196626:GXW196639 HHS196626:HHS196639 HRO196626:HRO196639 IBK196626:IBK196639 ILG196626:ILG196639 IVC196626:IVC196639 JEY196626:JEY196639 JOU196626:JOU196639 JYQ196626:JYQ196639 KIM196626:KIM196639 KSI196626:KSI196639 LCE196626:LCE196639 LMA196626:LMA196639 LVW196626:LVW196639 MFS196626:MFS196639 MPO196626:MPO196639 MZK196626:MZK196639 NJG196626:NJG196639 NTC196626:NTC196639 OCY196626:OCY196639 OMU196626:OMU196639 OWQ196626:OWQ196639 PGM196626:PGM196639 PQI196626:PQI196639 QAE196626:QAE196639 QKA196626:QKA196639 QTW196626:QTW196639 RDS196626:RDS196639 RNO196626:RNO196639 RXK196626:RXK196639 SHG196626:SHG196639 SRC196626:SRC196639 TAY196626:TAY196639 TKU196626:TKU196639 TUQ196626:TUQ196639 UEM196626:UEM196639 UOI196626:UOI196639 UYE196626:UYE196639 VIA196626:VIA196639 VRW196626:VRW196639 WBS196626:WBS196639 WLO196626:WLO196639 WVK196626:WVK196639 C262162:C262175 IY262162:IY262175 SU262162:SU262175 ACQ262162:ACQ262175 AMM262162:AMM262175 AWI262162:AWI262175 BGE262162:BGE262175 BQA262162:BQA262175 BZW262162:BZW262175 CJS262162:CJS262175 CTO262162:CTO262175 DDK262162:DDK262175 DNG262162:DNG262175 DXC262162:DXC262175 EGY262162:EGY262175 EQU262162:EQU262175 FAQ262162:FAQ262175 FKM262162:FKM262175 FUI262162:FUI262175 GEE262162:GEE262175 GOA262162:GOA262175 GXW262162:GXW262175 HHS262162:HHS262175 HRO262162:HRO262175 IBK262162:IBK262175 ILG262162:ILG262175 IVC262162:IVC262175 JEY262162:JEY262175 JOU262162:JOU262175 JYQ262162:JYQ262175 KIM262162:KIM262175 KSI262162:KSI262175 LCE262162:LCE262175 LMA262162:LMA262175 LVW262162:LVW262175 MFS262162:MFS262175 MPO262162:MPO262175 MZK262162:MZK262175 NJG262162:NJG262175 NTC262162:NTC262175 OCY262162:OCY262175 OMU262162:OMU262175 OWQ262162:OWQ262175 PGM262162:PGM262175 PQI262162:PQI262175 QAE262162:QAE262175 QKA262162:QKA262175 QTW262162:QTW262175 RDS262162:RDS262175 RNO262162:RNO262175 RXK262162:RXK262175 SHG262162:SHG262175 SRC262162:SRC262175 TAY262162:TAY262175 TKU262162:TKU262175 TUQ262162:TUQ262175 UEM262162:UEM262175 UOI262162:UOI262175 UYE262162:UYE262175 VIA262162:VIA262175 VRW262162:VRW262175 WBS262162:WBS262175 WLO262162:WLO262175 WVK262162:WVK262175 C327698:C327711 IY327698:IY327711 SU327698:SU327711 ACQ327698:ACQ327711 AMM327698:AMM327711 AWI327698:AWI327711 BGE327698:BGE327711 BQA327698:BQA327711 BZW327698:BZW327711 CJS327698:CJS327711 CTO327698:CTO327711 DDK327698:DDK327711 DNG327698:DNG327711 DXC327698:DXC327711 EGY327698:EGY327711 EQU327698:EQU327711 FAQ327698:FAQ327711 FKM327698:FKM327711 FUI327698:FUI327711 GEE327698:GEE327711 GOA327698:GOA327711 GXW327698:GXW327711 HHS327698:HHS327711 HRO327698:HRO327711 IBK327698:IBK327711 ILG327698:ILG327711 IVC327698:IVC327711 JEY327698:JEY327711 JOU327698:JOU327711 JYQ327698:JYQ327711 KIM327698:KIM327711 KSI327698:KSI327711 LCE327698:LCE327711 LMA327698:LMA327711 LVW327698:LVW327711 MFS327698:MFS327711 MPO327698:MPO327711 MZK327698:MZK327711 NJG327698:NJG327711 NTC327698:NTC327711 OCY327698:OCY327711 OMU327698:OMU327711 OWQ327698:OWQ327711 PGM327698:PGM327711 PQI327698:PQI327711 QAE327698:QAE327711 QKA327698:QKA327711 QTW327698:QTW327711 RDS327698:RDS327711 RNO327698:RNO327711 RXK327698:RXK327711 SHG327698:SHG327711 SRC327698:SRC327711 TAY327698:TAY327711 TKU327698:TKU327711 TUQ327698:TUQ327711 UEM327698:UEM327711 UOI327698:UOI327711 UYE327698:UYE327711 VIA327698:VIA327711 VRW327698:VRW327711 WBS327698:WBS327711 WLO327698:WLO327711 WVK327698:WVK327711 C393234:C393247 IY393234:IY393247 SU393234:SU393247 ACQ393234:ACQ393247 AMM393234:AMM393247 AWI393234:AWI393247 BGE393234:BGE393247 BQA393234:BQA393247 BZW393234:BZW393247 CJS393234:CJS393247 CTO393234:CTO393247 DDK393234:DDK393247 DNG393234:DNG393247 DXC393234:DXC393247 EGY393234:EGY393247 EQU393234:EQU393247 FAQ393234:FAQ393247 FKM393234:FKM393247 FUI393234:FUI393247 GEE393234:GEE393247 GOA393234:GOA393247 GXW393234:GXW393247 HHS393234:HHS393247 HRO393234:HRO393247 IBK393234:IBK393247 ILG393234:ILG393247 IVC393234:IVC393247 JEY393234:JEY393247 JOU393234:JOU393247 JYQ393234:JYQ393247 KIM393234:KIM393247 KSI393234:KSI393247 LCE393234:LCE393247 LMA393234:LMA393247 LVW393234:LVW393247 MFS393234:MFS393247 MPO393234:MPO393247 MZK393234:MZK393247 NJG393234:NJG393247 NTC393234:NTC393247 OCY393234:OCY393247 OMU393234:OMU393247 OWQ393234:OWQ393247 PGM393234:PGM393247 PQI393234:PQI393247 QAE393234:QAE393247 QKA393234:QKA393247 QTW393234:QTW393247 RDS393234:RDS393247 RNO393234:RNO393247 RXK393234:RXK393247 SHG393234:SHG393247 SRC393234:SRC393247 TAY393234:TAY393247 TKU393234:TKU393247 TUQ393234:TUQ393247 UEM393234:UEM393247 UOI393234:UOI393247 UYE393234:UYE393247 VIA393234:VIA393247 VRW393234:VRW393247 WBS393234:WBS393247 WLO393234:WLO393247 WVK393234:WVK393247 C458770:C458783 IY458770:IY458783 SU458770:SU458783 ACQ458770:ACQ458783 AMM458770:AMM458783 AWI458770:AWI458783 BGE458770:BGE458783 BQA458770:BQA458783 BZW458770:BZW458783 CJS458770:CJS458783 CTO458770:CTO458783 DDK458770:DDK458783 DNG458770:DNG458783 DXC458770:DXC458783 EGY458770:EGY458783 EQU458770:EQU458783 FAQ458770:FAQ458783 FKM458770:FKM458783 FUI458770:FUI458783 GEE458770:GEE458783 GOA458770:GOA458783 GXW458770:GXW458783 HHS458770:HHS458783 HRO458770:HRO458783 IBK458770:IBK458783 ILG458770:ILG458783 IVC458770:IVC458783 JEY458770:JEY458783 JOU458770:JOU458783 JYQ458770:JYQ458783 KIM458770:KIM458783 KSI458770:KSI458783 LCE458770:LCE458783 LMA458770:LMA458783 LVW458770:LVW458783 MFS458770:MFS458783 MPO458770:MPO458783 MZK458770:MZK458783 NJG458770:NJG458783 NTC458770:NTC458783 OCY458770:OCY458783 OMU458770:OMU458783 OWQ458770:OWQ458783 PGM458770:PGM458783 PQI458770:PQI458783 QAE458770:QAE458783 QKA458770:QKA458783 QTW458770:QTW458783 RDS458770:RDS458783 RNO458770:RNO458783 RXK458770:RXK458783 SHG458770:SHG458783 SRC458770:SRC458783 TAY458770:TAY458783 TKU458770:TKU458783 TUQ458770:TUQ458783 UEM458770:UEM458783 UOI458770:UOI458783 UYE458770:UYE458783 VIA458770:VIA458783 VRW458770:VRW458783 WBS458770:WBS458783 WLO458770:WLO458783 WVK458770:WVK458783 C524306:C524319 IY524306:IY524319 SU524306:SU524319 ACQ524306:ACQ524319 AMM524306:AMM524319 AWI524306:AWI524319 BGE524306:BGE524319 BQA524306:BQA524319 BZW524306:BZW524319 CJS524306:CJS524319 CTO524306:CTO524319 DDK524306:DDK524319 DNG524306:DNG524319 DXC524306:DXC524319 EGY524306:EGY524319 EQU524306:EQU524319 FAQ524306:FAQ524319 FKM524306:FKM524319 FUI524306:FUI524319 GEE524306:GEE524319 GOA524306:GOA524319 GXW524306:GXW524319 HHS524306:HHS524319 HRO524306:HRO524319 IBK524306:IBK524319 ILG524306:ILG524319 IVC524306:IVC524319 JEY524306:JEY524319 JOU524306:JOU524319 JYQ524306:JYQ524319 KIM524306:KIM524319 KSI524306:KSI524319 LCE524306:LCE524319 LMA524306:LMA524319 LVW524306:LVW524319 MFS524306:MFS524319 MPO524306:MPO524319 MZK524306:MZK524319 NJG524306:NJG524319 NTC524306:NTC524319 OCY524306:OCY524319 OMU524306:OMU524319 OWQ524306:OWQ524319 PGM524306:PGM524319 PQI524306:PQI524319 QAE524306:QAE524319 QKA524306:QKA524319 QTW524306:QTW524319 RDS524306:RDS524319 RNO524306:RNO524319 RXK524306:RXK524319 SHG524306:SHG524319 SRC524306:SRC524319 TAY524306:TAY524319 TKU524306:TKU524319 TUQ524306:TUQ524319 UEM524306:UEM524319 UOI524306:UOI524319 UYE524306:UYE524319 VIA524306:VIA524319 VRW524306:VRW524319 WBS524306:WBS524319 WLO524306:WLO524319 WVK524306:WVK524319 C589842:C589855 IY589842:IY589855 SU589842:SU589855 ACQ589842:ACQ589855 AMM589842:AMM589855 AWI589842:AWI589855 BGE589842:BGE589855 BQA589842:BQA589855 BZW589842:BZW589855 CJS589842:CJS589855 CTO589842:CTO589855 DDK589842:DDK589855 DNG589842:DNG589855 DXC589842:DXC589855 EGY589842:EGY589855 EQU589842:EQU589855 FAQ589842:FAQ589855 FKM589842:FKM589855 FUI589842:FUI589855 GEE589842:GEE589855 GOA589842:GOA589855 GXW589842:GXW589855 HHS589842:HHS589855 HRO589842:HRO589855 IBK589842:IBK589855 ILG589842:ILG589855 IVC589842:IVC589855 JEY589842:JEY589855 JOU589842:JOU589855 JYQ589842:JYQ589855 KIM589842:KIM589855 KSI589842:KSI589855 LCE589842:LCE589855 LMA589842:LMA589855 LVW589842:LVW589855 MFS589842:MFS589855 MPO589842:MPO589855 MZK589842:MZK589855 NJG589842:NJG589855 NTC589842:NTC589855 OCY589842:OCY589855 OMU589842:OMU589855 OWQ589842:OWQ589855 PGM589842:PGM589855 PQI589842:PQI589855 QAE589842:QAE589855 QKA589842:QKA589855 QTW589842:QTW589855 RDS589842:RDS589855 RNO589842:RNO589855 RXK589842:RXK589855 SHG589842:SHG589855 SRC589842:SRC589855 TAY589842:TAY589855 TKU589842:TKU589855 TUQ589842:TUQ589855 UEM589842:UEM589855 UOI589842:UOI589855 UYE589842:UYE589855 VIA589842:VIA589855 VRW589842:VRW589855 WBS589842:WBS589855 WLO589842:WLO589855 WVK589842:WVK589855 C655378:C655391 IY655378:IY655391 SU655378:SU655391 ACQ655378:ACQ655391 AMM655378:AMM655391 AWI655378:AWI655391 BGE655378:BGE655391 BQA655378:BQA655391 BZW655378:BZW655391 CJS655378:CJS655391 CTO655378:CTO655391 DDK655378:DDK655391 DNG655378:DNG655391 DXC655378:DXC655391 EGY655378:EGY655391 EQU655378:EQU655391 FAQ655378:FAQ655391 FKM655378:FKM655391 FUI655378:FUI655391 GEE655378:GEE655391 GOA655378:GOA655391 GXW655378:GXW655391 HHS655378:HHS655391 HRO655378:HRO655391 IBK655378:IBK655391 ILG655378:ILG655391 IVC655378:IVC655391 JEY655378:JEY655391 JOU655378:JOU655391 JYQ655378:JYQ655391 KIM655378:KIM655391 KSI655378:KSI655391 LCE655378:LCE655391 LMA655378:LMA655391 LVW655378:LVW655391 MFS655378:MFS655391 MPO655378:MPO655391 MZK655378:MZK655391 NJG655378:NJG655391 NTC655378:NTC655391 OCY655378:OCY655391 OMU655378:OMU655391 OWQ655378:OWQ655391 PGM655378:PGM655391 PQI655378:PQI655391 QAE655378:QAE655391 QKA655378:QKA655391 QTW655378:QTW655391 RDS655378:RDS655391 RNO655378:RNO655391 RXK655378:RXK655391 SHG655378:SHG655391 SRC655378:SRC655391 TAY655378:TAY655391 TKU655378:TKU655391 TUQ655378:TUQ655391 UEM655378:UEM655391 UOI655378:UOI655391 UYE655378:UYE655391 VIA655378:VIA655391 VRW655378:VRW655391 WBS655378:WBS655391 WLO655378:WLO655391 WVK655378:WVK655391 C720914:C720927 IY720914:IY720927 SU720914:SU720927 ACQ720914:ACQ720927 AMM720914:AMM720927 AWI720914:AWI720927 BGE720914:BGE720927 BQA720914:BQA720927 BZW720914:BZW720927 CJS720914:CJS720927 CTO720914:CTO720927 DDK720914:DDK720927 DNG720914:DNG720927 DXC720914:DXC720927 EGY720914:EGY720927 EQU720914:EQU720927 FAQ720914:FAQ720927 FKM720914:FKM720927 FUI720914:FUI720927 GEE720914:GEE720927 GOA720914:GOA720927 GXW720914:GXW720927 HHS720914:HHS720927 HRO720914:HRO720927 IBK720914:IBK720927 ILG720914:ILG720927 IVC720914:IVC720927 JEY720914:JEY720927 JOU720914:JOU720927 JYQ720914:JYQ720927 KIM720914:KIM720927 KSI720914:KSI720927 LCE720914:LCE720927 LMA720914:LMA720927 LVW720914:LVW720927 MFS720914:MFS720927 MPO720914:MPO720927 MZK720914:MZK720927 NJG720914:NJG720927 NTC720914:NTC720927 OCY720914:OCY720927 OMU720914:OMU720927 OWQ720914:OWQ720927 PGM720914:PGM720927 PQI720914:PQI720927 QAE720914:QAE720927 QKA720914:QKA720927 QTW720914:QTW720927 RDS720914:RDS720927 RNO720914:RNO720927 RXK720914:RXK720927 SHG720914:SHG720927 SRC720914:SRC720927 TAY720914:TAY720927 TKU720914:TKU720927 TUQ720914:TUQ720927 UEM720914:UEM720927 UOI720914:UOI720927 UYE720914:UYE720927 VIA720914:VIA720927 VRW720914:VRW720927 WBS720914:WBS720927 WLO720914:WLO720927 WVK720914:WVK720927 C786450:C786463 IY786450:IY786463 SU786450:SU786463 ACQ786450:ACQ786463 AMM786450:AMM786463 AWI786450:AWI786463 BGE786450:BGE786463 BQA786450:BQA786463 BZW786450:BZW786463 CJS786450:CJS786463 CTO786450:CTO786463 DDK786450:DDK786463 DNG786450:DNG786463 DXC786450:DXC786463 EGY786450:EGY786463 EQU786450:EQU786463 FAQ786450:FAQ786463 FKM786450:FKM786463 FUI786450:FUI786463 GEE786450:GEE786463 GOA786450:GOA786463 GXW786450:GXW786463 HHS786450:HHS786463 HRO786450:HRO786463 IBK786450:IBK786463 ILG786450:ILG786463 IVC786450:IVC786463 JEY786450:JEY786463 JOU786450:JOU786463 JYQ786450:JYQ786463 KIM786450:KIM786463 KSI786450:KSI786463 LCE786450:LCE786463 LMA786450:LMA786463 LVW786450:LVW786463 MFS786450:MFS786463 MPO786450:MPO786463 MZK786450:MZK786463 NJG786450:NJG786463 NTC786450:NTC786463 OCY786450:OCY786463 OMU786450:OMU786463 OWQ786450:OWQ786463 PGM786450:PGM786463 PQI786450:PQI786463 QAE786450:QAE786463 QKA786450:QKA786463 QTW786450:QTW786463 RDS786450:RDS786463 RNO786450:RNO786463 RXK786450:RXK786463 SHG786450:SHG786463 SRC786450:SRC786463 TAY786450:TAY786463 TKU786450:TKU786463 TUQ786450:TUQ786463 UEM786450:UEM786463 UOI786450:UOI786463 UYE786450:UYE786463 VIA786450:VIA786463 VRW786450:VRW786463 WBS786450:WBS786463 WLO786450:WLO786463 WVK786450:WVK786463 C851986:C851999 IY851986:IY851999 SU851986:SU851999 ACQ851986:ACQ851999 AMM851986:AMM851999 AWI851986:AWI851999 BGE851986:BGE851999 BQA851986:BQA851999 BZW851986:BZW851999 CJS851986:CJS851999 CTO851986:CTO851999 DDK851986:DDK851999 DNG851986:DNG851999 DXC851986:DXC851999 EGY851986:EGY851999 EQU851986:EQU851999 FAQ851986:FAQ851999 FKM851986:FKM851999 FUI851986:FUI851999 GEE851986:GEE851999 GOA851986:GOA851999 GXW851986:GXW851999 HHS851986:HHS851999 HRO851986:HRO851999 IBK851986:IBK851999 ILG851986:ILG851999 IVC851986:IVC851999 JEY851986:JEY851999 JOU851986:JOU851999 JYQ851986:JYQ851999 KIM851986:KIM851999 KSI851986:KSI851999 LCE851986:LCE851999 LMA851986:LMA851999 LVW851986:LVW851999 MFS851986:MFS851999 MPO851986:MPO851999 MZK851986:MZK851999 NJG851986:NJG851999 NTC851986:NTC851999 OCY851986:OCY851999 OMU851986:OMU851999 OWQ851986:OWQ851999 PGM851986:PGM851999 PQI851986:PQI851999 QAE851986:QAE851999 QKA851986:QKA851999 QTW851986:QTW851999 RDS851986:RDS851999 RNO851986:RNO851999 RXK851986:RXK851999 SHG851986:SHG851999 SRC851986:SRC851999 TAY851986:TAY851999 TKU851986:TKU851999 TUQ851986:TUQ851999 UEM851986:UEM851999 UOI851986:UOI851999 UYE851986:UYE851999 VIA851986:VIA851999 VRW851986:VRW851999 WBS851986:WBS851999 WLO851986:WLO851999 WVK851986:WVK851999 C917522:C917535 IY917522:IY917535 SU917522:SU917535 ACQ917522:ACQ917535 AMM917522:AMM917535 AWI917522:AWI917535 BGE917522:BGE917535 BQA917522:BQA917535 BZW917522:BZW917535 CJS917522:CJS917535 CTO917522:CTO917535 DDK917522:DDK917535 DNG917522:DNG917535 DXC917522:DXC917535 EGY917522:EGY917535 EQU917522:EQU917535 FAQ917522:FAQ917535 FKM917522:FKM917535 FUI917522:FUI917535 GEE917522:GEE917535 GOA917522:GOA917535 GXW917522:GXW917535 HHS917522:HHS917535 HRO917522:HRO917535 IBK917522:IBK917535 ILG917522:ILG917535 IVC917522:IVC917535 JEY917522:JEY917535 JOU917522:JOU917535 JYQ917522:JYQ917535 KIM917522:KIM917535 KSI917522:KSI917535 LCE917522:LCE917535 LMA917522:LMA917535 LVW917522:LVW917535 MFS917522:MFS917535 MPO917522:MPO917535 MZK917522:MZK917535 NJG917522:NJG917535 NTC917522:NTC917535 OCY917522:OCY917535 OMU917522:OMU917535 OWQ917522:OWQ917535 PGM917522:PGM917535 PQI917522:PQI917535 QAE917522:QAE917535 QKA917522:QKA917535 QTW917522:QTW917535 RDS917522:RDS917535 RNO917522:RNO917535 RXK917522:RXK917535 SHG917522:SHG917535 SRC917522:SRC917535 TAY917522:TAY917535 TKU917522:TKU917535 TUQ917522:TUQ917535 UEM917522:UEM917535 UOI917522:UOI917535 UYE917522:UYE917535 VIA917522:VIA917535 VRW917522:VRW917535 WBS917522:WBS917535 WLO917522:WLO917535 WVK917522:WVK917535 C983058:C983071 IY983058:IY983071 SU983058:SU983071 ACQ983058:ACQ983071 AMM983058:AMM983071 AWI983058:AWI983071 BGE983058:BGE983071 BQA983058:BQA983071 BZW983058:BZW983071 CJS983058:CJS983071 CTO983058:CTO983071 DDK983058:DDK983071 DNG983058:DNG983071 DXC983058:DXC983071 EGY983058:EGY983071 EQU983058:EQU983071 FAQ983058:FAQ983071 FKM983058:FKM983071 FUI983058:FUI983071 GEE983058:GEE983071 GOA983058:GOA983071 GXW983058:GXW983071 HHS983058:HHS983071 HRO983058:HRO983071 IBK983058:IBK983071 ILG983058:ILG983071 IVC983058:IVC983071 JEY983058:JEY983071 JOU983058:JOU983071 JYQ983058:JYQ983071 KIM983058:KIM983071 KSI983058:KSI983071 LCE983058:LCE983071 LMA983058:LMA983071 LVW983058:LVW983071 MFS983058:MFS983071 MPO983058:MPO983071 MZK983058:MZK983071 NJG983058:NJG983071 NTC983058:NTC983071 OCY983058:OCY983071 OMU983058:OMU983071 OWQ983058:OWQ983071 PGM983058:PGM983071 PQI983058:PQI983071 QAE983058:QAE983071 QKA983058:QKA983071 QTW983058:QTW983071 RDS983058:RDS983071 RNO983058:RNO983071 RXK983058:RXK983071 SHG983058:SHG983071 SRC983058:SRC983071 TAY983058:TAY983071 TKU983058:TKU983071 TUQ983058:TUQ983071 UEM983058:UEM983071 UOI983058:UOI983071 UYE983058:UYE983071 VIA983058:VIA983071 VRW983058:VRW983071 WBS983058:WBS983071 WLO983058:WLO983071 C5:C29">
      <formula1>"障害者支援施設,グループホーム,居宅介護,重度訪問介護,短期入所,重度障害者等包括支援,障害児入所施設"</formula1>
    </dataValidation>
    <dataValidation type="list" allowBlank="1" showDropDown="0" showInputMessage="1" showErrorMessage="1" sqref="WVP983058:WVP983071 JD5:JD29 SZ5:SZ29 ACV5:ACV29 AMR5:AMR29 AWN5:AWN29 BGJ5:BGJ29 BQF5:BQF29 CAB5:CAB29 CJX5:CJX29 CTT5:CTT29 DDP5:DDP29 DNL5:DNL29 DXH5:DXH29 EHD5:EHD29 EQZ5:EQZ29 FAV5:FAV29 FKR5:FKR29 FUN5:FUN29 GEJ5:GEJ29 GOF5:GOF29 GYB5:GYB29 HHX5:HHX29 HRT5:HRT29 IBP5:IBP29 ILL5:ILL29 IVH5:IVH29 JFD5:JFD29 JOZ5:JOZ29 JYV5:JYV29 KIR5:KIR29 KSN5:KSN29 LCJ5:LCJ29 LMF5:LMF29 LWB5:LWB29 MFX5:MFX29 MPT5:MPT29 MZP5:MZP29 NJL5:NJL29 NTH5:NTH29 ODD5:ODD29 OMZ5:OMZ29 OWV5:OWV29 PGR5:PGR29 PQN5:PQN29 QAJ5:QAJ29 QKF5:QKF29 QUB5:QUB29 RDX5:RDX29 RNT5:RNT29 RXP5:RXP29 SHL5:SHL29 SRH5:SRH29 TBD5:TBD29 TKZ5:TKZ29 TUV5:TUV29 UER5:UER29 UON5:UON29 UYJ5:UYJ29 VIF5:VIF29 VSB5:VSB29 WBX5:WBX29 WLT5:WLT29 WVP5:WVP29 H65554:H65567 JD65554:JD65567 SZ65554:SZ65567 ACV65554:ACV65567 AMR65554:AMR65567 AWN65554:AWN65567 BGJ65554:BGJ65567 BQF65554:BQF65567 CAB65554:CAB65567 CJX65554:CJX65567 CTT65554:CTT65567 DDP65554:DDP65567 DNL65554:DNL65567 DXH65554:DXH65567 EHD65554:EHD65567 EQZ65554:EQZ65567 FAV65554:FAV65567 FKR65554:FKR65567 FUN65554:FUN65567 GEJ65554:GEJ65567 GOF65554:GOF65567 GYB65554:GYB65567 HHX65554:HHX65567 HRT65554:HRT65567 IBP65554:IBP65567 ILL65554:ILL65567 IVH65554:IVH65567 JFD65554:JFD65567 JOZ65554:JOZ65567 JYV65554:JYV65567 KIR65554:KIR65567 KSN65554:KSN65567 LCJ65554:LCJ65567 LMF65554:LMF65567 LWB65554:LWB65567 MFX65554:MFX65567 MPT65554:MPT65567 MZP65554:MZP65567 NJL65554:NJL65567 NTH65554:NTH65567 ODD65554:ODD65567 OMZ65554:OMZ65567 OWV65554:OWV65567 PGR65554:PGR65567 PQN65554:PQN65567 QAJ65554:QAJ65567 QKF65554:QKF65567 QUB65554:QUB65567 RDX65554:RDX65567 RNT65554:RNT65567 RXP65554:RXP65567 SHL65554:SHL65567 SRH65554:SRH65567 TBD65554:TBD65567 TKZ65554:TKZ65567 TUV65554:TUV65567 UER65554:UER65567 UON65554:UON65567 UYJ65554:UYJ65567 VIF65554:VIF65567 VSB65554:VSB65567 WBX65554:WBX65567 WLT65554:WLT65567 WVP65554:WVP65567 H131090:H131103 JD131090:JD131103 SZ131090:SZ131103 ACV131090:ACV131103 AMR131090:AMR131103 AWN131090:AWN131103 BGJ131090:BGJ131103 BQF131090:BQF131103 CAB131090:CAB131103 CJX131090:CJX131103 CTT131090:CTT131103 DDP131090:DDP131103 DNL131090:DNL131103 DXH131090:DXH131103 EHD131090:EHD131103 EQZ131090:EQZ131103 FAV131090:FAV131103 FKR131090:FKR131103 FUN131090:FUN131103 GEJ131090:GEJ131103 GOF131090:GOF131103 GYB131090:GYB131103 HHX131090:HHX131103 HRT131090:HRT131103 IBP131090:IBP131103 ILL131090:ILL131103 IVH131090:IVH131103 JFD131090:JFD131103 JOZ131090:JOZ131103 JYV131090:JYV131103 KIR131090:KIR131103 KSN131090:KSN131103 LCJ131090:LCJ131103 LMF131090:LMF131103 LWB131090:LWB131103 MFX131090:MFX131103 MPT131090:MPT131103 MZP131090:MZP131103 NJL131090:NJL131103 NTH131090:NTH131103 ODD131090:ODD131103 OMZ131090:OMZ131103 OWV131090:OWV131103 PGR131090:PGR131103 PQN131090:PQN131103 QAJ131090:QAJ131103 QKF131090:QKF131103 QUB131090:QUB131103 RDX131090:RDX131103 RNT131090:RNT131103 RXP131090:RXP131103 SHL131090:SHL131103 SRH131090:SRH131103 TBD131090:TBD131103 TKZ131090:TKZ131103 TUV131090:TUV131103 UER131090:UER131103 UON131090:UON131103 UYJ131090:UYJ131103 VIF131090:VIF131103 VSB131090:VSB131103 WBX131090:WBX131103 WLT131090:WLT131103 WVP131090:WVP131103 H196626:H196639 JD196626:JD196639 SZ196626:SZ196639 ACV196626:ACV196639 AMR196626:AMR196639 AWN196626:AWN196639 BGJ196626:BGJ196639 BQF196626:BQF196639 CAB196626:CAB196639 CJX196626:CJX196639 CTT196626:CTT196639 DDP196626:DDP196639 DNL196626:DNL196639 DXH196626:DXH196639 EHD196626:EHD196639 EQZ196626:EQZ196639 FAV196626:FAV196639 FKR196626:FKR196639 FUN196626:FUN196639 GEJ196626:GEJ196639 GOF196626:GOF196639 GYB196626:GYB196639 HHX196626:HHX196639 HRT196626:HRT196639 IBP196626:IBP196639 ILL196626:ILL196639 IVH196626:IVH196639 JFD196626:JFD196639 JOZ196626:JOZ196639 JYV196626:JYV196639 KIR196626:KIR196639 KSN196626:KSN196639 LCJ196626:LCJ196639 LMF196626:LMF196639 LWB196626:LWB196639 MFX196626:MFX196639 MPT196626:MPT196639 MZP196626:MZP196639 NJL196626:NJL196639 NTH196626:NTH196639 ODD196626:ODD196639 OMZ196626:OMZ196639 OWV196626:OWV196639 PGR196626:PGR196639 PQN196626:PQN196639 QAJ196626:QAJ196639 QKF196626:QKF196639 QUB196626:QUB196639 RDX196626:RDX196639 RNT196626:RNT196639 RXP196626:RXP196639 SHL196626:SHL196639 SRH196626:SRH196639 TBD196626:TBD196639 TKZ196626:TKZ196639 TUV196626:TUV196639 UER196626:UER196639 UON196626:UON196639 UYJ196626:UYJ196639 VIF196626:VIF196639 VSB196626:VSB196639 WBX196626:WBX196639 WLT196626:WLT196639 WVP196626:WVP196639 H262162:H262175 JD262162:JD262175 SZ262162:SZ262175 ACV262162:ACV262175 AMR262162:AMR262175 AWN262162:AWN262175 BGJ262162:BGJ262175 BQF262162:BQF262175 CAB262162:CAB262175 CJX262162:CJX262175 CTT262162:CTT262175 DDP262162:DDP262175 DNL262162:DNL262175 DXH262162:DXH262175 EHD262162:EHD262175 EQZ262162:EQZ262175 FAV262162:FAV262175 FKR262162:FKR262175 FUN262162:FUN262175 GEJ262162:GEJ262175 GOF262162:GOF262175 GYB262162:GYB262175 HHX262162:HHX262175 HRT262162:HRT262175 IBP262162:IBP262175 ILL262162:ILL262175 IVH262162:IVH262175 JFD262162:JFD262175 JOZ262162:JOZ262175 JYV262162:JYV262175 KIR262162:KIR262175 KSN262162:KSN262175 LCJ262162:LCJ262175 LMF262162:LMF262175 LWB262162:LWB262175 MFX262162:MFX262175 MPT262162:MPT262175 MZP262162:MZP262175 NJL262162:NJL262175 NTH262162:NTH262175 ODD262162:ODD262175 OMZ262162:OMZ262175 OWV262162:OWV262175 PGR262162:PGR262175 PQN262162:PQN262175 QAJ262162:QAJ262175 QKF262162:QKF262175 QUB262162:QUB262175 RDX262162:RDX262175 RNT262162:RNT262175 RXP262162:RXP262175 SHL262162:SHL262175 SRH262162:SRH262175 TBD262162:TBD262175 TKZ262162:TKZ262175 TUV262162:TUV262175 UER262162:UER262175 UON262162:UON262175 UYJ262162:UYJ262175 VIF262162:VIF262175 VSB262162:VSB262175 WBX262162:WBX262175 WLT262162:WLT262175 WVP262162:WVP262175 H327698:H327711 JD327698:JD327711 SZ327698:SZ327711 ACV327698:ACV327711 AMR327698:AMR327711 AWN327698:AWN327711 BGJ327698:BGJ327711 BQF327698:BQF327711 CAB327698:CAB327711 CJX327698:CJX327711 CTT327698:CTT327711 DDP327698:DDP327711 DNL327698:DNL327711 DXH327698:DXH327711 EHD327698:EHD327711 EQZ327698:EQZ327711 FAV327698:FAV327711 FKR327698:FKR327711 FUN327698:FUN327711 GEJ327698:GEJ327711 GOF327698:GOF327711 GYB327698:GYB327711 HHX327698:HHX327711 HRT327698:HRT327711 IBP327698:IBP327711 ILL327698:ILL327711 IVH327698:IVH327711 JFD327698:JFD327711 JOZ327698:JOZ327711 JYV327698:JYV327711 KIR327698:KIR327711 KSN327698:KSN327711 LCJ327698:LCJ327711 LMF327698:LMF327711 LWB327698:LWB327711 MFX327698:MFX327711 MPT327698:MPT327711 MZP327698:MZP327711 NJL327698:NJL327711 NTH327698:NTH327711 ODD327698:ODD327711 OMZ327698:OMZ327711 OWV327698:OWV327711 PGR327698:PGR327711 PQN327698:PQN327711 QAJ327698:QAJ327711 QKF327698:QKF327711 QUB327698:QUB327711 RDX327698:RDX327711 RNT327698:RNT327711 RXP327698:RXP327711 SHL327698:SHL327711 SRH327698:SRH327711 TBD327698:TBD327711 TKZ327698:TKZ327711 TUV327698:TUV327711 UER327698:UER327711 UON327698:UON327711 UYJ327698:UYJ327711 VIF327698:VIF327711 VSB327698:VSB327711 WBX327698:WBX327711 WLT327698:WLT327711 WVP327698:WVP327711 H393234:H393247 JD393234:JD393247 SZ393234:SZ393247 ACV393234:ACV393247 AMR393234:AMR393247 AWN393234:AWN393247 BGJ393234:BGJ393247 BQF393234:BQF393247 CAB393234:CAB393247 CJX393234:CJX393247 CTT393234:CTT393247 DDP393234:DDP393247 DNL393234:DNL393247 DXH393234:DXH393247 EHD393234:EHD393247 EQZ393234:EQZ393247 FAV393234:FAV393247 FKR393234:FKR393247 FUN393234:FUN393247 GEJ393234:GEJ393247 GOF393234:GOF393247 GYB393234:GYB393247 HHX393234:HHX393247 HRT393234:HRT393247 IBP393234:IBP393247 ILL393234:ILL393247 IVH393234:IVH393247 JFD393234:JFD393247 JOZ393234:JOZ393247 JYV393234:JYV393247 KIR393234:KIR393247 KSN393234:KSN393247 LCJ393234:LCJ393247 LMF393234:LMF393247 LWB393234:LWB393247 MFX393234:MFX393247 MPT393234:MPT393247 MZP393234:MZP393247 NJL393234:NJL393247 NTH393234:NTH393247 ODD393234:ODD393247 OMZ393234:OMZ393247 OWV393234:OWV393247 PGR393234:PGR393247 PQN393234:PQN393247 QAJ393234:QAJ393247 QKF393234:QKF393247 QUB393234:QUB393247 RDX393234:RDX393247 RNT393234:RNT393247 RXP393234:RXP393247 SHL393234:SHL393247 SRH393234:SRH393247 TBD393234:TBD393247 TKZ393234:TKZ393247 TUV393234:TUV393247 UER393234:UER393247 UON393234:UON393247 UYJ393234:UYJ393247 VIF393234:VIF393247 VSB393234:VSB393247 WBX393234:WBX393247 WLT393234:WLT393247 WVP393234:WVP393247 H458770:H458783 JD458770:JD458783 SZ458770:SZ458783 ACV458770:ACV458783 AMR458770:AMR458783 AWN458770:AWN458783 BGJ458770:BGJ458783 BQF458770:BQF458783 CAB458770:CAB458783 CJX458770:CJX458783 CTT458770:CTT458783 DDP458770:DDP458783 DNL458770:DNL458783 DXH458770:DXH458783 EHD458770:EHD458783 EQZ458770:EQZ458783 FAV458770:FAV458783 FKR458770:FKR458783 FUN458770:FUN458783 GEJ458770:GEJ458783 GOF458770:GOF458783 GYB458770:GYB458783 HHX458770:HHX458783 HRT458770:HRT458783 IBP458770:IBP458783 ILL458770:ILL458783 IVH458770:IVH458783 JFD458770:JFD458783 JOZ458770:JOZ458783 JYV458770:JYV458783 KIR458770:KIR458783 KSN458770:KSN458783 LCJ458770:LCJ458783 LMF458770:LMF458783 LWB458770:LWB458783 MFX458770:MFX458783 MPT458770:MPT458783 MZP458770:MZP458783 NJL458770:NJL458783 NTH458770:NTH458783 ODD458770:ODD458783 OMZ458770:OMZ458783 OWV458770:OWV458783 PGR458770:PGR458783 PQN458770:PQN458783 QAJ458770:QAJ458783 QKF458770:QKF458783 QUB458770:QUB458783 RDX458770:RDX458783 RNT458770:RNT458783 RXP458770:RXP458783 SHL458770:SHL458783 SRH458770:SRH458783 TBD458770:TBD458783 TKZ458770:TKZ458783 TUV458770:TUV458783 UER458770:UER458783 UON458770:UON458783 UYJ458770:UYJ458783 VIF458770:VIF458783 VSB458770:VSB458783 WBX458770:WBX458783 WLT458770:WLT458783 WVP458770:WVP458783 H524306:H524319 JD524306:JD524319 SZ524306:SZ524319 ACV524306:ACV524319 AMR524306:AMR524319 AWN524306:AWN524319 BGJ524306:BGJ524319 BQF524306:BQF524319 CAB524306:CAB524319 CJX524306:CJX524319 CTT524306:CTT524319 DDP524306:DDP524319 DNL524306:DNL524319 DXH524306:DXH524319 EHD524306:EHD524319 EQZ524306:EQZ524319 FAV524306:FAV524319 FKR524306:FKR524319 FUN524306:FUN524319 GEJ524306:GEJ524319 GOF524306:GOF524319 GYB524306:GYB524319 HHX524306:HHX524319 HRT524306:HRT524319 IBP524306:IBP524319 ILL524306:ILL524319 IVH524306:IVH524319 JFD524306:JFD524319 JOZ524306:JOZ524319 JYV524306:JYV524319 KIR524306:KIR524319 KSN524306:KSN524319 LCJ524306:LCJ524319 LMF524306:LMF524319 LWB524306:LWB524319 MFX524306:MFX524319 MPT524306:MPT524319 MZP524306:MZP524319 NJL524306:NJL524319 NTH524306:NTH524319 ODD524306:ODD524319 OMZ524306:OMZ524319 OWV524306:OWV524319 PGR524306:PGR524319 PQN524306:PQN524319 QAJ524306:QAJ524319 QKF524306:QKF524319 QUB524306:QUB524319 RDX524306:RDX524319 RNT524306:RNT524319 RXP524306:RXP524319 SHL524306:SHL524319 SRH524306:SRH524319 TBD524306:TBD524319 TKZ524306:TKZ524319 TUV524306:TUV524319 UER524306:UER524319 UON524306:UON524319 UYJ524306:UYJ524319 VIF524306:VIF524319 VSB524306:VSB524319 WBX524306:WBX524319 WLT524306:WLT524319 WVP524306:WVP524319 H589842:H589855 JD589842:JD589855 SZ589842:SZ589855 ACV589842:ACV589855 AMR589842:AMR589855 AWN589842:AWN589855 BGJ589842:BGJ589855 BQF589842:BQF589855 CAB589842:CAB589855 CJX589842:CJX589855 CTT589842:CTT589855 DDP589842:DDP589855 DNL589842:DNL589855 DXH589842:DXH589855 EHD589842:EHD589855 EQZ589842:EQZ589855 FAV589842:FAV589855 FKR589842:FKR589855 FUN589842:FUN589855 GEJ589842:GEJ589855 GOF589842:GOF589855 GYB589842:GYB589855 HHX589842:HHX589855 HRT589842:HRT589855 IBP589842:IBP589855 ILL589842:ILL589855 IVH589842:IVH589855 JFD589842:JFD589855 JOZ589842:JOZ589855 JYV589842:JYV589855 KIR589842:KIR589855 KSN589842:KSN589855 LCJ589842:LCJ589855 LMF589842:LMF589855 LWB589842:LWB589855 MFX589842:MFX589855 MPT589842:MPT589855 MZP589842:MZP589855 NJL589842:NJL589855 NTH589842:NTH589855 ODD589842:ODD589855 OMZ589842:OMZ589855 OWV589842:OWV589855 PGR589842:PGR589855 PQN589842:PQN589855 QAJ589842:QAJ589855 QKF589842:QKF589855 QUB589842:QUB589855 RDX589842:RDX589855 RNT589842:RNT589855 RXP589842:RXP589855 SHL589842:SHL589855 SRH589842:SRH589855 TBD589842:TBD589855 TKZ589842:TKZ589855 TUV589842:TUV589855 UER589842:UER589855 UON589842:UON589855 UYJ589842:UYJ589855 VIF589842:VIF589855 VSB589842:VSB589855 WBX589842:WBX589855 WLT589842:WLT589855 WVP589842:WVP589855 H655378:H655391 JD655378:JD655391 SZ655378:SZ655391 ACV655378:ACV655391 AMR655378:AMR655391 AWN655378:AWN655391 BGJ655378:BGJ655391 BQF655378:BQF655391 CAB655378:CAB655391 CJX655378:CJX655391 CTT655378:CTT655391 DDP655378:DDP655391 DNL655378:DNL655391 DXH655378:DXH655391 EHD655378:EHD655391 EQZ655378:EQZ655391 FAV655378:FAV655391 FKR655378:FKR655391 FUN655378:FUN655391 GEJ655378:GEJ655391 GOF655378:GOF655391 GYB655378:GYB655391 HHX655378:HHX655391 HRT655378:HRT655391 IBP655378:IBP655391 ILL655378:ILL655391 IVH655378:IVH655391 JFD655378:JFD655391 JOZ655378:JOZ655391 JYV655378:JYV655391 KIR655378:KIR655391 KSN655378:KSN655391 LCJ655378:LCJ655391 LMF655378:LMF655391 LWB655378:LWB655391 MFX655378:MFX655391 MPT655378:MPT655391 MZP655378:MZP655391 NJL655378:NJL655391 NTH655378:NTH655391 ODD655378:ODD655391 OMZ655378:OMZ655391 OWV655378:OWV655391 PGR655378:PGR655391 PQN655378:PQN655391 QAJ655378:QAJ655391 QKF655378:QKF655391 QUB655378:QUB655391 RDX655378:RDX655391 RNT655378:RNT655391 RXP655378:RXP655391 SHL655378:SHL655391 SRH655378:SRH655391 TBD655378:TBD655391 TKZ655378:TKZ655391 TUV655378:TUV655391 UER655378:UER655391 UON655378:UON655391 UYJ655378:UYJ655391 VIF655378:VIF655391 VSB655378:VSB655391 WBX655378:WBX655391 WLT655378:WLT655391 WVP655378:WVP655391 H720914:H720927 JD720914:JD720927 SZ720914:SZ720927 ACV720914:ACV720927 AMR720914:AMR720927 AWN720914:AWN720927 BGJ720914:BGJ720927 BQF720914:BQF720927 CAB720914:CAB720927 CJX720914:CJX720927 CTT720914:CTT720927 DDP720914:DDP720927 DNL720914:DNL720927 DXH720914:DXH720927 EHD720914:EHD720927 EQZ720914:EQZ720927 FAV720914:FAV720927 FKR720914:FKR720927 FUN720914:FUN720927 GEJ720914:GEJ720927 GOF720914:GOF720927 GYB720914:GYB720927 HHX720914:HHX720927 HRT720914:HRT720927 IBP720914:IBP720927 ILL720914:ILL720927 IVH720914:IVH720927 JFD720914:JFD720927 JOZ720914:JOZ720927 JYV720914:JYV720927 KIR720914:KIR720927 KSN720914:KSN720927 LCJ720914:LCJ720927 LMF720914:LMF720927 LWB720914:LWB720927 MFX720914:MFX720927 MPT720914:MPT720927 MZP720914:MZP720927 NJL720914:NJL720927 NTH720914:NTH720927 ODD720914:ODD720927 OMZ720914:OMZ720927 OWV720914:OWV720927 PGR720914:PGR720927 PQN720914:PQN720927 QAJ720914:QAJ720927 QKF720914:QKF720927 QUB720914:QUB720927 RDX720914:RDX720927 RNT720914:RNT720927 RXP720914:RXP720927 SHL720914:SHL720927 SRH720914:SRH720927 TBD720914:TBD720927 TKZ720914:TKZ720927 TUV720914:TUV720927 UER720914:UER720927 UON720914:UON720927 UYJ720914:UYJ720927 VIF720914:VIF720927 VSB720914:VSB720927 WBX720914:WBX720927 WLT720914:WLT720927 WVP720914:WVP720927 H786450:H786463 JD786450:JD786463 SZ786450:SZ786463 ACV786450:ACV786463 AMR786450:AMR786463 AWN786450:AWN786463 BGJ786450:BGJ786463 BQF786450:BQF786463 CAB786450:CAB786463 CJX786450:CJX786463 CTT786450:CTT786463 DDP786450:DDP786463 DNL786450:DNL786463 DXH786450:DXH786463 EHD786450:EHD786463 EQZ786450:EQZ786463 FAV786450:FAV786463 FKR786450:FKR786463 FUN786450:FUN786463 GEJ786450:GEJ786463 GOF786450:GOF786463 GYB786450:GYB786463 HHX786450:HHX786463 HRT786450:HRT786463 IBP786450:IBP786463 ILL786450:ILL786463 IVH786450:IVH786463 JFD786450:JFD786463 JOZ786450:JOZ786463 JYV786450:JYV786463 KIR786450:KIR786463 KSN786450:KSN786463 LCJ786450:LCJ786463 LMF786450:LMF786463 LWB786450:LWB786463 MFX786450:MFX786463 MPT786450:MPT786463 MZP786450:MZP786463 NJL786450:NJL786463 NTH786450:NTH786463 ODD786450:ODD786463 OMZ786450:OMZ786463 OWV786450:OWV786463 PGR786450:PGR786463 PQN786450:PQN786463 QAJ786450:QAJ786463 QKF786450:QKF786463 QUB786450:QUB786463 RDX786450:RDX786463 RNT786450:RNT786463 RXP786450:RXP786463 SHL786450:SHL786463 SRH786450:SRH786463 TBD786450:TBD786463 TKZ786450:TKZ786463 TUV786450:TUV786463 UER786450:UER786463 UON786450:UON786463 UYJ786450:UYJ786463 VIF786450:VIF786463 VSB786450:VSB786463 WBX786450:WBX786463 WLT786450:WLT786463 WVP786450:WVP786463 H851986:H851999 JD851986:JD851999 SZ851986:SZ851999 ACV851986:ACV851999 AMR851986:AMR851999 AWN851986:AWN851999 BGJ851986:BGJ851999 BQF851986:BQF851999 CAB851986:CAB851999 CJX851986:CJX851999 CTT851986:CTT851999 DDP851986:DDP851999 DNL851986:DNL851999 DXH851986:DXH851999 EHD851986:EHD851999 EQZ851986:EQZ851999 FAV851986:FAV851999 FKR851986:FKR851999 FUN851986:FUN851999 GEJ851986:GEJ851999 GOF851986:GOF851999 GYB851986:GYB851999 HHX851986:HHX851999 HRT851986:HRT851999 IBP851986:IBP851999 ILL851986:ILL851999 IVH851986:IVH851999 JFD851986:JFD851999 JOZ851986:JOZ851999 JYV851986:JYV851999 KIR851986:KIR851999 KSN851986:KSN851999 LCJ851986:LCJ851999 LMF851986:LMF851999 LWB851986:LWB851999 MFX851986:MFX851999 MPT851986:MPT851999 MZP851986:MZP851999 NJL851986:NJL851999 NTH851986:NTH851999 ODD851986:ODD851999 OMZ851986:OMZ851999 OWV851986:OWV851999 PGR851986:PGR851999 PQN851986:PQN851999 QAJ851986:QAJ851999 QKF851986:QKF851999 QUB851986:QUB851999 RDX851986:RDX851999 RNT851986:RNT851999 RXP851986:RXP851999 SHL851986:SHL851999 SRH851986:SRH851999 TBD851986:TBD851999 TKZ851986:TKZ851999 TUV851986:TUV851999 UER851986:UER851999 UON851986:UON851999 UYJ851986:UYJ851999 VIF851986:VIF851999 VSB851986:VSB851999 WBX851986:WBX851999 WLT851986:WLT851999 WVP851986:WVP851999 H917522:H917535 JD917522:JD917535 SZ917522:SZ917535 ACV917522:ACV917535 AMR917522:AMR917535 AWN917522:AWN917535 BGJ917522:BGJ917535 BQF917522:BQF917535 CAB917522:CAB917535 CJX917522:CJX917535 CTT917522:CTT917535 DDP917522:DDP917535 DNL917522:DNL917535 DXH917522:DXH917535 EHD917522:EHD917535 EQZ917522:EQZ917535 FAV917522:FAV917535 FKR917522:FKR917535 FUN917522:FUN917535 GEJ917522:GEJ917535 GOF917522:GOF917535 GYB917522:GYB917535 HHX917522:HHX917535 HRT917522:HRT917535 IBP917522:IBP917535 ILL917522:ILL917535 IVH917522:IVH917535 JFD917522:JFD917535 JOZ917522:JOZ917535 JYV917522:JYV917535 KIR917522:KIR917535 KSN917522:KSN917535 LCJ917522:LCJ917535 LMF917522:LMF917535 LWB917522:LWB917535 MFX917522:MFX917535 MPT917522:MPT917535 MZP917522:MZP917535 NJL917522:NJL917535 NTH917522:NTH917535 ODD917522:ODD917535 OMZ917522:OMZ917535 OWV917522:OWV917535 PGR917522:PGR917535 PQN917522:PQN917535 QAJ917522:QAJ917535 QKF917522:QKF917535 QUB917522:QUB917535 RDX917522:RDX917535 RNT917522:RNT917535 RXP917522:RXP917535 SHL917522:SHL917535 SRH917522:SRH917535 TBD917522:TBD917535 TKZ917522:TKZ917535 TUV917522:TUV917535 UER917522:UER917535 UON917522:UON917535 UYJ917522:UYJ917535 VIF917522:VIF917535 VSB917522:VSB917535 WBX917522:WBX917535 WLT917522:WLT917535 WVP917522:WVP917535 H983058:H983071 JD983058:JD983071 SZ983058:SZ983071 ACV983058:ACV983071 AMR983058:AMR983071 AWN983058:AWN983071 BGJ983058:BGJ983071 BQF983058:BQF983071 CAB983058:CAB983071 CJX983058:CJX983071 CTT983058:CTT983071 DDP983058:DDP983071 DNL983058:DNL983071 DXH983058:DXH983071 EHD983058:EHD983071 EQZ983058:EQZ983071 FAV983058:FAV983071 FKR983058:FKR983071 FUN983058:FUN983071 GEJ983058:GEJ983071 GOF983058:GOF983071 GYB983058:GYB983071 HHX983058:HHX983071 HRT983058:HRT983071 IBP983058:IBP983071 ILL983058:ILL983071 IVH983058:IVH983071 JFD983058:JFD983071 JOZ983058:JOZ983071 JYV983058:JYV983071 KIR983058:KIR983071 KSN983058:KSN983071 LCJ983058:LCJ983071 LMF983058:LMF983071 LWB983058:LWB983071 MFX983058:MFX983071 MPT983058:MPT983071 MZP983058:MZP983071 NJL983058:NJL983071 NTH983058:NTH983071 ODD983058:ODD983071 OMZ983058:OMZ983071 OWV983058:OWV983071 PGR983058:PGR983071 PQN983058:PQN983071 QAJ983058:QAJ983071 QKF983058:QKF983071 QUB983058:QUB983071 RDX983058:RDX983071 RNT983058:RNT983071 RXP983058:RXP983071 SHL983058:SHL983071 SRH983058:SRH983071 TBD983058:TBD983071 TKZ983058:TKZ983071 TUV983058:TUV983071 UER983058:UER983071 UON983058:UON983071 UYJ983058:UYJ983071 VIF983058:VIF983071 VSB983058:VSB983071 WBX983058:WBX983071 WLT983058:WLT983071">
      <formula1>"移乗介護,移動支援,排泄支援,見守り・コミュニケーション,入浴支援"</formula1>
    </dataValidation>
  </dataValidations>
  <printOptions horizontalCentered="1"/>
  <pageMargins left="0.19685039370078741" right="0.19685039370078741" top="0.39370078740157483" bottom="0.39370078740157483" header="0.51181102362204722" footer="0.51181102362204722"/>
  <pageSetup paperSize="9" scale="32" fitToWidth="1" fitToHeight="1" orientation="landscape" usePrinterDefaults="1"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tabColor rgb="FF00B050"/>
    <pageSetUpPr fitToPage="1"/>
  </sheetPr>
  <dimension ref="A1:Z103"/>
  <sheetViews>
    <sheetView showGridLines="0" view="pageBreakPreview" topLeftCell="A55" zoomScale="70" zoomScaleSheetLayoutView="70" workbookViewId="0">
      <selection activeCell="B2" sqref="B2:M2"/>
    </sheetView>
  </sheetViews>
  <sheetFormatPr defaultRowHeight="13.2"/>
  <cols>
    <col min="1" max="1" width="3.375" customWidth="1"/>
    <col min="2" max="2" width="12.625" customWidth="1"/>
    <col min="3" max="3" width="26" customWidth="1"/>
    <col min="4" max="4" width="16" customWidth="1"/>
    <col min="5" max="5" width="14.375" customWidth="1"/>
    <col min="6" max="6" width="5.375" customWidth="1"/>
    <col min="7" max="7" width="4.375" customWidth="1"/>
    <col min="8" max="8" width="7.125" customWidth="1"/>
    <col min="9" max="10" width="12.625" customWidth="1"/>
    <col min="11" max="11" width="12.375" customWidth="1"/>
    <col min="12" max="12" width="10.6640625" customWidth="1"/>
    <col min="13" max="13" width="18.625" customWidth="1"/>
    <col min="14" max="14" width="2.375" customWidth="1"/>
    <col min="15" max="15" width="15" customWidth="1"/>
    <col min="16" max="16" width="2.375" customWidth="1"/>
    <col min="18" max="18" width="8.88671875" hidden="1" customWidth="1"/>
  </cols>
  <sheetData>
    <row r="1" spans="1:13" ht="16.2">
      <c r="A1" s="124" t="s">
        <v>133</v>
      </c>
      <c r="B1" s="125"/>
      <c r="C1" s="125"/>
    </row>
    <row r="2" spans="1:13" ht="85.5" customHeight="1">
      <c r="A2" s="124"/>
      <c r="B2" s="126" t="s">
        <v>248</v>
      </c>
      <c r="C2" s="126"/>
      <c r="D2" s="126"/>
      <c r="E2" s="126"/>
      <c r="F2" s="126"/>
      <c r="G2" s="126"/>
      <c r="H2" s="126"/>
      <c r="I2" s="126"/>
      <c r="J2" s="126"/>
      <c r="K2" s="126"/>
      <c r="L2" s="126"/>
      <c r="M2" s="126"/>
    </row>
    <row r="3" spans="1:13" ht="23.25" customHeight="1">
      <c r="A3" s="124"/>
      <c r="B3" s="127" t="s">
        <v>134</v>
      </c>
      <c r="C3" s="162"/>
      <c r="D3" s="162"/>
      <c r="E3" s="162"/>
      <c r="F3" s="162"/>
      <c r="G3" s="162"/>
      <c r="H3" s="162"/>
      <c r="I3" s="162"/>
      <c r="J3" s="162"/>
      <c r="K3" s="162"/>
      <c r="L3" s="162"/>
      <c r="M3" s="162"/>
    </row>
    <row r="4" spans="1:13" ht="23.25" customHeight="1">
      <c r="B4" s="127"/>
      <c r="C4" s="162"/>
      <c r="D4" s="162"/>
      <c r="E4" s="162"/>
      <c r="F4" s="162"/>
      <c r="G4" s="162"/>
      <c r="H4" s="162"/>
      <c r="I4" s="162"/>
      <c r="J4" s="162"/>
      <c r="K4" s="162"/>
      <c r="L4" s="162"/>
      <c r="M4" s="162"/>
    </row>
    <row r="5" spans="1:13" ht="19.2">
      <c r="B5" s="128"/>
      <c r="C5" s="128"/>
      <c r="D5" s="128"/>
      <c r="E5" s="128"/>
      <c r="F5" s="128"/>
      <c r="G5" s="128"/>
      <c r="H5" s="128"/>
      <c r="I5" s="128"/>
      <c r="J5" s="128"/>
      <c r="K5" s="259" t="s">
        <v>80</v>
      </c>
      <c r="L5" s="269"/>
      <c r="M5" s="269"/>
    </row>
    <row r="6" spans="1:13" ht="19.2">
      <c r="B6" s="128"/>
      <c r="C6" s="128"/>
      <c r="D6" s="128"/>
      <c r="E6" s="128"/>
      <c r="F6" s="128"/>
      <c r="G6" s="128"/>
      <c r="H6" s="128"/>
      <c r="I6" s="128"/>
      <c r="J6" s="128"/>
      <c r="K6" s="259"/>
      <c r="L6" s="270"/>
      <c r="M6" s="270"/>
    </row>
    <row r="7" spans="1:13" ht="15.15">
      <c r="B7" s="129" t="s">
        <v>136</v>
      </c>
      <c r="C7" s="129"/>
    </row>
    <row r="8" spans="1:13" ht="24.95" customHeight="1">
      <c r="B8" s="130" t="s">
        <v>138</v>
      </c>
      <c r="C8" s="163"/>
      <c r="D8" s="189"/>
      <c r="E8" s="208"/>
      <c r="F8" s="208"/>
      <c r="G8" s="208"/>
      <c r="H8" s="208"/>
      <c r="I8" s="208"/>
      <c r="J8" s="208"/>
      <c r="K8" s="208"/>
      <c r="L8" s="208"/>
      <c r="M8" s="279"/>
    </row>
    <row r="9" spans="1:13" ht="30" customHeight="1">
      <c r="B9" s="131" t="s">
        <v>85</v>
      </c>
      <c r="C9" s="164"/>
      <c r="D9" s="190"/>
      <c r="E9" s="209"/>
      <c r="F9" s="209"/>
      <c r="G9" s="209"/>
      <c r="H9" s="209"/>
      <c r="I9" s="209"/>
      <c r="J9" s="209"/>
      <c r="K9" s="209"/>
      <c r="L9" s="209"/>
      <c r="M9" s="280"/>
    </row>
    <row r="10" spans="1:13" ht="24.95" customHeight="1">
      <c r="B10" s="132" t="s">
        <v>138</v>
      </c>
      <c r="C10" s="165"/>
      <c r="D10" s="191"/>
      <c r="E10" s="210"/>
      <c r="F10" s="210"/>
      <c r="G10" s="210"/>
      <c r="H10" s="210"/>
      <c r="I10" s="210"/>
      <c r="J10" s="210"/>
      <c r="K10" s="210"/>
      <c r="L10" s="210"/>
      <c r="M10" s="281"/>
    </row>
    <row r="11" spans="1:13" ht="30" customHeight="1">
      <c r="B11" s="133" t="s">
        <v>140</v>
      </c>
      <c r="C11" s="166"/>
      <c r="D11" s="147"/>
      <c r="E11" s="180"/>
      <c r="F11" s="180"/>
      <c r="G11" s="180"/>
      <c r="H11" s="180"/>
      <c r="I11" s="180"/>
      <c r="J11" s="180"/>
      <c r="K11" s="180"/>
      <c r="L11" s="180"/>
      <c r="M11" s="282"/>
    </row>
    <row r="12" spans="1:13" ht="23.1" customHeight="1">
      <c r="B12" s="134" t="s">
        <v>141</v>
      </c>
      <c r="C12" s="167"/>
      <c r="D12" s="167"/>
      <c r="E12" s="167"/>
      <c r="F12" s="167"/>
      <c r="G12" s="167"/>
      <c r="H12" s="167"/>
      <c r="I12" s="167"/>
      <c r="J12" s="167"/>
      <c r="K12" s="167"/>
      <c r="L12" s="167"/>
      <c r="M12" s="283"/>
    </row>
    <row r="13" spans="1:13" ht="30" customHeight="1">
      <c r="B13" s="135"/>
      <c r="C13" s="168"/>
      <c r="D13" s="168"/>
      <c r="E13" s="168"/>
      <c r="F13" s="168"/>
      <c r="G13" s="168"/>
      <c r="H13" s="168"/>
      <c r="I13" s="168"/>
      <c r="J13" s="168"/>
      <c r="K13" s="168"/>
      <c r="L13" s="168"/>
      <c r="M13" s="284"/>
    </row>
    <row r="14" spans="1:13" ht="23.1" customHeight="1">
      <c r="B14" s="136" t="s">
        <v>111</v>
      </c>
      <c r="C14" s="169"/>
      <c r="D14" s="169"/>
      <c r="E14" s="169"/>
      <c r="F14" s="169"/>
      <c r="G14" s="169"/>
      <c r="H14" s="169"/>
      <c r="I14" s="169"/>
      <c r="J14" s="169"/>
      <c r="K14" s="169"/>
      <c r="L14" s="169"/>
      <c r="M14" s="285"/>
    </row>
    <row r="15" spans="1:13" ht="30" customHeight="1">
      <c r="B15" s="137"/>
      <c r="C15" s="170"/>
      <c r="D15" s="170"/>
      <c r="E15" s="170"/>
      <c r="F15" s="170"/>
      <c r="G15" s="170"/>
      <c r="H15" s="170"/>
      <c r="I15" s="170"/>
      <c r="J15" s="170"/>
      <c r="K15" s="170"/>
      <c r="L15" s="170"/>
      <c r="M15" s="286"/>
    </row>
    <row r="16" spans="1:13" ht="23.1" customHeight="1">
      <c r="B16" s="138" t="s">
        <v>142</v>
      </c>
      <c r="C16" s="171"/>
      <c r="D16" s="171"/>
      <c r="E16" s="171"/>
      <c r="F16" s="171"/>
      <c r="G16" s="171"/>
      <c r="H16" s="171"/>
      <c r="I16" s="171"/>
      <c r="J16" s="171"/>
      <c r="K16" s="171"/>
      <c r="L16" s="171"/>
      <c r="M16" s="287"/>
    </row>
    <row r="17" spans="1:26" ht="30" customHeight="1">
      <c r="B17" s="139" t="s">
        <v>143</v>
      </c>
      <c r="C17" s="172"/>
      <c r="D17" s="192"/>
      <c r="E17" s="211" t="s">
        <v>144</v>
      </c>
      <c r="F17" s="223"/>
      <c r="G17" s="223"/>
      <c r="H17" s="238"/>
      <c r="I17" s="239"/>
      <c r="J17" s="239"/>
      <c r="K17" s="239"/>
      <c r="L17" s="239"/>
      <c r="M17" s="288"/>
    </row>
    <row r="18" spans="1:26" ht="20.100000000000001" customHeight="1">
      <c r="B18" s="140"/>
      <c r="C18" s="140"/>
      <c r="D18" s="193"/>
      <c r="E18" s="140"/>
      <c r="F18" s="140"/>
      <c r="G18" s="140"/>
      <c r="H18" s="140"/>
      <c r="I18" s="193"/>
      <c r="J18" s="193"/>
      <c r="K18" s="193"/>
      <c r="L18" s="193"/>
      <c r="M18" s="193"/>
    </row>
    <row r="19" spans="1:26" s="4" customFormat="1" ht="18" customHeight="1">
      <c r="B19" s="18" t="s">
        <v>146</v>
      </c>
      <c r="C19" s="16"/>
      <c r="D19" s="27"/>
      <c r="E19" s="27"/>
      <c r="F19" s="27"/>
      <c r="G19" s="27"/>
      <c r="H19" s="27"/>
      <c r="I19" s="27"/>
      <c r="J19" s="27"/>
      <c r="K19" s="27"/>
      <c r="L19" s="27"/>
    </row>
    <row r="20" spans="1:26" s="4" customFormat="1" ht="30.75" customHeight="1">
      <c r="B20" s="141" t="s">
        <v>147</v>
      </c>
      <c r="C20" s="141"/>
      <c r="D20" s="194"/>
      <c r="E20" s="194"/>
      <c r="F20" s="194"/>
      <c r="G20" s="194"/>
      <c r="H20" s="194"/>
      <c r="I20" s="194"/>
      <c r="J20" s="247"/>
      <c r="K20" s="247"/>
      <c r="L20" s="194"/>
      <c r="M20" s="194"/>
    </row>
    <row r="21" spans="1:26" s="4" customFormat="1" ht="30.75" customHeight="1">
      <c r="B21" s="142" t="s">
        <v>46</v>
      </c>
      <c r="C21" s="142"/>
      <c r="D21" s="195"/>
      <c r="E21" s="195"/>
      <c r="F21" s="195"/>
      <c r="G21" s="195"/>
      <c r="H21" s="195"/>
      <c r="I21" s="195"/>
      <c r="J21" s="195"/>
      <c r="K21" s="195"/>
      <c r="L21" s="195"/>
      <c r="M21" s="195"/>
    </row>
    <row r="22" spans="1:26" s="4" customFormat="1" ht="30.75" customHeight="1">
      <c r="B22" s="141" t="s">
        <v>149</v>
      </c>
      <c r="C22" s="141"/>
      <c r="D22" s="194"/>
      <c r="E22" s="194"/>
      <c r="F22" s="194"/>
      <c r="G22" s="194"/>
      <c r="H22" s="194"/>
      <c r="I22" s="194"/>
      <c r="J22" s="247"/>
      <c r="K22" s="247"/>
      <c r="L22" s="194"/>
      <c r="M22" s="194"/>
    </row>
    <row r="23" spans="1:26" s="4" customFormat="1" ht="30.75" customHeight="1">
      <c r="B23" s="141" t="s">
        <v>150</v>
      </c>
      <c r="C23" s="141"/>
      <c r="D23" s="194"/>
      <c r="E23" s="194"/>
      <c r="F23" s="194"/>
      <c r="G23" s="194"/>
      <c r="H23" s="194"/>
      <c r="I23" s="194"/>
      <c r="J23" s="247"/>
      <c r="K23" s="247"/>
      <c r="L23" s="194"/>
      <c r="M23" s="194"/>
    </row>
    <row r="25" spans="1:26" ht="14.4">
      <c r="B25" s="129" t="s">
        <v>152</v>
      </c>
      <c r="C25" s="129"/>
    </row>
    <row r="26" spans="1:26" s="123" customFormat="1" ht="16.2">
      <c r="A26" s="118"/>
      <c r="B26" s="55" t="s">
        <v>153</v>
      </c>
      <c r="C26" s="55"/>
      <c r="D26" s="55"/>
      <c r="E26" s="212"/>
      <c r="F26" s="212"/>
      <c r="G26" s="212"/>
      <c r="H26" s="212"/>
      <c r="I26" s="212"/>
      <c r="J26" s="248"/>
      <c r="K26" s="248"/>
      <c r="L26" s="118"/>
      <c r="M26" s="118"/>
      <c r="O26" s="118"/>
      <c r="R26" s="118"/>
      <c r="S26" s="118"/>
      <c r="T26" s="118"/>
      <c r="U26" s="118"/>
      <c r="V26" s="118"/>
      <c r="W26" s="118"/>
      <c r="X26" s="118"/>
      <c r="Y26" s="118"/>
      <c r="Z26" s="118"/>
    </row>
    <row r="27" spans="1:26" s="123" customFormat="1" ht="8.25" customHeight="1">
      <c r="A27" s="118"/>
      <c r="B27" s="55"/>
      <c r="C27" s="55"/>
      <c r="D27" s="55"/>
      <c r="E27" s="212"/>
      <c r="F27" s="212"/>
      <c r="G27" s="212"/>
      <c r="H27" s="212"/>
      <c r="I27" s="212"/>
      <c r="J27" s="248"/>
      <c r="K27" s="248"/>
      <c r="L27" s="118"/>
      <c r="M27" s="118"/>
      <c r="O27" s="118"/>
      <c r="R27" s="118"/>
      <c r="S27" s="118"/>
      <c r="T27" s="118"/>
      <c r="U27" s="118"/>
      <c r="V27" s="118"/>
      <c r="W27" s="118"/>
      <c r="X27" s="118"/>
      <c r="Y27" s="118"/>
      <c r="Z27" s="118"/>
    </row>
    <row r="28" spans="1:26" s="123" customFormat="1" ht="14.4">
      <c r="A28" s="118"/>
      <c r="B28" s="55" t="s">
        <v>154</v>
      </c>
      <c r="C28" s="55" t="s">
        <v>156</v>
      </c>
      <c r="D28" s="55" t="s">
        <v>116</v>
      </c>
      <c r="E28" s="55"/>
      <c r="F28" s="55" t="s">
        <v>118</v>
      </c>
      <c r="G28" s="143"/>
      <c r="H28" s="125"/>
      <c r="I28" s="55"/>
      <c r="J28" s="118"/>
      <c r="K28" s="118"/>
      <c r="L28" s="118"/>
      <c r="M28" s="118"/>
      <c r="O28" s="118"/>
      <c r="R28" s="118" t="b">
        <v>0</v>
      </c>
      <c r="S28" s="118"/>
      <c r="T28" s="118"/>
      <c r="U28" s="118"/>
      <c r="V28" s="118"/>
      <c r="W28" s="118"/>
      <c r="X28" s="118"/>
      <c r="Y28" s="118"/>
      <c r="Z28" s="118"/>
    </row>
    <row r="29" spans="1:26" s="123" customFormat="1" ht="18.75" customHeight="1">
      <c r="A29" s="118"/>
      <c r="B29" s="143"/>
      <c r="C29" s="55" t="s">
        <v>159</v>
      </c>
      <c r="D29" s="55" t="s">
        <v>117</v>
      </c>
      <c r="E29" s="55"/>
      <c r="F29" s="55" t="s">
        <v>119</v>
      </c>
      <c r="G29" s="55"/>
      <c r="H29" s="55"/>
      <c r="I29" s="55" t="s">
        <v>160</v>
      </c>
      <c r="J29" s="118"/>
      <c r="K29" s="118"/>
      <c r="L29" s="118"/>
      <c r="M29" s="118"/>
      <c r="O29" s="118"/>
      <c r="R29" s="118" t="b">
        <v>0</v>
      </c>
      <c r="S29" s="118"/>
      <c r="T29" s="118"/>
      <c r="U29" s="118"/>
      <c r="V29" s="118"/>
      <c r="W29" s="118"/>
      <c r="X29" s="118"/>
      <c r="Y29" s="118"/>
      <c r="Z29" s="118"/>
    </row>
    <row r="30" spans="1:26" s="123" customFormat="1" ht="11.25" customHeight="1">
      <c r="A30" s="118"/>
      <c r="D30" s="118"/>
      <c r="E30" s="118"/>
      <c r="F30" s="118"/>
      <c r="G30" s="118"/>
      <c r="H30" s="118"/>
      <c r="I30" s="118"/>
      <c r="J30" s="118"/>
      <c r="K30" s="118"/>
      <c r="L30" s="118"/>
      <c r="M30" s="118"/>
      <c r="O30" s="118"/>
      <c r="R30" s="118" t="b">
        <v>0</v>
      </c>
      <c r="S30" s="118"/>
      <c r="T30" s="118"/>
      <c r="U30" s="118"/>
      <c r="V30" s="118"/>
      <c r="W30" s="118"/>
      <c r="X30" s="118"/>
      <c r="Y30" s="118"/>
      <c r="Z30" s="118"/>
    </row>
    <row r="31" spans="1:26" s="123" customFormat="1" ht="20.100000000000001" customHeight="1">
      <c r="A31" s="118"/>
      <c r="B31" s="56" t="s">
        <v>29</v>
      </c>
      <c r="C31" s="173"/>
      <c r="D31" s="196"/>
      <c r="E31" s="196"/>
      <c r="F31" s="196"/>
      <c r="G31" s="196"/>
      <c r="H31" s="196"/>
      <c r="I31" s="196"/>
      <c r="J31" s="249"/>
      <c r="K31" s="118"/>
      <c r="L31" s="118"/>
      <c r="M31" s="118"/>
      <c r="O31" s="118"/>
      <c r="R31" s="118" t="b">
        <v>0</v>
      </c>
      <c r="S31" s="118"/>
      <c r="T31" s="118"/>
      <c r="U31" s="118"/>
      <c r="V31" s="118"/>
      <c r="W31" s="118"/>
      <c r="X31" s="118"/>
      <c r="Y31" s="118"/>
      <c r="Z31" s="118"/>
    </row>
    <row r="32" spans="1:26" s="123" customFormat="1">
      <c r="A32" s="118"/>
      <c r="B32" s="118"/>
      <c r="C32" s="118"/>
      <c r="D32" s="118"/>
      <c r="E32" s="118"/>
      <c r="F32" s="118"/>
      <c r="G32" s="118"/>
      <c r="H32" s="157"/>
      <c r="I32" s="118"/>
      <c r="J32" s="118"/>
      <c r="K32" s="118"/>
      <c r="L32" s="118"/>
      <c r="M32" s="118"/>
      <c r="O32" s="118"/>
      <c r="R32" s="118" t="b">
        <v>0</v>
      </c>
      <c r="S32" s="118"/>
      <c r="T32" s="118"/>
      <c r="U32" s="118"/>
      <c r="V32" s="118"/>
      <c r="W32" s="118"/>
      <c r="X32" s="118"/>
      <c r="Y32" s="118"/>
      <c r="Z32" s="118"/>
    </row>
    <row r="33" spans="1:26" s="123" customFormat="1" ht="30" customHeight="1">
      <c r="A33" s="118"/>
      <c r="B33" s="56" t="s">
        <v>151</v>
      </c>
      <c r="C33" s="174"/>
      <c r="D33" s="197"/>
      <c r="E33" s="197"/>
      <c r="F33" s="197"/>
      <c r="G33" s="197"/>
      <c r="H33" s="197"/>
      <c r="I33" s="197"/>
      <c r="J33" s="197"/>
      <c r="K33" s="197"/>
      <c r="L33" s="197"/>
      <c r="M33" s="289"/>
      <c r="N33" s="296"/>
      <c r="O33" s="296"/>
      <c r="R33" s="118" t="b">
        <v>0</v>
      </c>
      <c r="S33" s="118"/>
      <c r="T33" s="118"/>
      <c r="U33" s="118"/>
      <c r="V33" s="118"/>
      <c r="W33" s="118"/>
      <c r="X33" s="118"/>
      <c r="Y33" s="118"/>
      <c r="Z33" s="118"/>
    </row>
    <row r="34" spans="1:26" s="123" customFormat="1" ht="30" customHeight="1">
      <c r="A34" s="118"/>
      <c r="B34" s="118"/>
      <c r="C34" s="175"/>
      <c r="D34" s="177"/>
      <c r="E34" s="177"/>
      <c r="F34" s="177"/>
      <c r="G34" s="177"/>
      <c r="H34" s="177"/>
      <c r="I34" s="177"/>
      <c r="J34" s="177"/>
      <c r="K34" s="177"/>
      <c r="L34" s="177"/>
      <c r="M34" s="290"/>
      <c r="N34" s="296"/>
      <c r="O34" s="296"/>
      <c r="R34" s="118" t="b">
        <v>0</v>
      </c>
      <c r="S34" s="118"/>
      <c r="T34" s="118"/>
      <c r="U34" s="118"/>
      <c r="V34" s="118"/>
      <c r="W34" s="118"/>
      <c r="X34" s="118"/>
      <c r="Y34" s="118"/>
      <c r="Z34" s="118"/>
    </row>
    <row r="35" spans="1:26" s="123" customFormat="1" ht="30" customHeight="1">
      <c r="A35" s="118"/>
      <c r="B35" s="118"/>
      <c r="C35" s="176"/>
      <c r="D35" s="198"/>
      <c r="E35" s="198"/>
      <c r="F35" s="198"/>
      <c r="G35" s="198"/>
      <c r="H35" s="198"/>
      <c r="I35" s="198"/>
      <c r="J35" s="198"/>
      <c r="K35" s="198"/>
      <c r="L35" s="198"/>
      <c r="M35" s="291"/>
      <c r="N35" s="296"/>
      <c r="O35" s="296"/>
      <c r="R35" s="118" t="b">
        <v>0</v>
      </c>
      <c r="S35" s="118"/>
      <c r="T35" s="118"/>
      <c r="U35" s="118"/>
      <c r="V35" s="118"/>
      <c r="W35" s="118"/>
      <c r="X35" s="118"/>
      <c r="Y35" s="118"/>
      <c r="Z35" s="118"/>
    </row>
    <row r="36" spans="1:26" s="123" customFormat="1" ht="20.100000000000001" customHeight="1">
      <c r="A36" s="118"/>
      <c r="B36" s="118"/>
      <c r="C36" s="177"/>
      <c r="D36" s="177"/>
      <c r="E36" s="177"/>
      <c r="F36" s="177"/>
      <c r="G36" s="177"/>
      <c r="H36" s="177"/>
      <c r="I36" s="177"/>
      <c r="J36" s="177"/>
      <c r="K36" s="177"/>
      <c r="L36" s="177"/>
      <c r="M36" s="177"/>
      <c r="N36" s="296"/>
      <c r="O36" s="296"/>
      <c r="R36" s="118"/>
      <c r="S36" s="118"/>
      <c r="T36" s="118"/>
      <c r="U36" s="118"/>
      <c r="V36" s="118"/>
      <c r="W36" s="118"/>
      <c r="X36" s="118"/>
      <c r="Y36" s="118"/>
      <c r="Z36" s="118"/>
    </row>
    <row r="37" spans="1:26" ht="14.4">
      <c r="B37" s="125" t="s">
        <v>161</v>
      </c>
      <c r="C37" s="157"/>
      <c r="Q37" s="4"/>
      <c r="R37" t="b">
        <v>0</v>
      </c>
    </row>
    <row r="38" spans="1:26" ht="20.100000000000001" customHeight="1">
      <c r="B38" s="144" t="s">
        <v>162</v>
      </c>
      <c r="C38" s="178"/>
      <c r="D38" s="178"/>
      <c r="E38" s="178"/>
      <c r="F38" s="146"/>
      <c r="G38" s="144" t="s">
        <v>164</v>
      </c>
      <c r="H38" s="178"/>
      <c r="I38" s="178"/>
      <c r="J38" s="178"/>
      <c r="K38" s="178"/>
      <c r="L38" s="178"/>
      <c r="M38" s="292"/>
      <c r="Q38" s="4"/>
      <c r="R38" t="b">
        <v>0</v>
      </c>
    </row>
    <row r="39" spans="1:26" ht="20.100000000000001" customHeight="1">
      <c r="B39" s="145"/>
      <c r="C39" s="179"/>
      <c r="D39" s="199"/>
      <c r="E39" s="179"/>
      <c r="F39" s="146"/>
      <c r="G39" s="145"/>
      <c r="H39" s="179"/>
      <c r="I39" s="179"/>
      <c r="J39" s="179"/>
      <c r="K39" s="179"/>
      <c r="L39" s="179"/>
      <c r="M39" s="293"/>
      <c r="Q39" s="4"/>
      <c r="R39" t="b">
        <v>0</v>
      </c>
    </row>
    <row r="40" spans="1:26" ht="20.100000000000001" customHeight="1">
      <c r="B40" s="146"/>
      <c r="F40" s="146"/>
      <c r="G40" s="146"/>
      <c r="M40" s="294"/>
      <c r="Q40" s="4"/>
      <c r="R40" t="b">
        <v>0</v>
      </c>
    </row>
    <row r="41" spans="1:26" ht="20.100000000000001" customHeight="1">
      <c r="B41" s="146"/>
      <c r="F41" s="146"/>
      <c r="G41" s="146"/>
      <c r="M41" s="294"/>
      <c r="Q41" s="4"/>
      <c r="R41" s="297"/>
      <c r="S41" s="297"/>
      <c r="T41" s="297"/>
      <c r="U41" s="297"/>
      <c r="V41" s="297"/>
      <c r="W41" s="297"/>
      <c r="X41" s="297"/>
      <c r="Y41" s="297"/>
      <c r="Z41" s="297"/>
    </row>
    <row r="42" spans="1:26" ht="20.100000000000001" customHeight="1">
      <c r="B42" s="146"/>
      <c r="D42" s="157"/>
      <c r="F42" s="146"/>
      <c r="G42" s="146"/>
      <c r="M42" s="294"/>
      <c r="Q42" s="4"/>
    </row>
    <row r="43" spans="1:26" ht="20.100000000000001" customHeight="1">
      <c r="B43" s="147" t="s">
        <v>165</v>
      </c>
      <c r="C43" s="180"/>
      <c r="D43" s="180"/>
      <c r="E43" s="180"/>
      <c r="F43" s="146"/>
      <c r="G43" s="147" t="s">
        <v>41</v>
      </c>
      <c r="H43" s="180"/>
      <c r="I43" s="180"/>
      <c r="J43" s="180"/>
      <c r="K43" s="180"/>
      <c r="L43" s="180"/>
      <c r="M43" s="295"/>
      <c r="Q43" s="4"/>
    </row>
    <row r="44" spans="1:26" ht="20.100000000000001" customHeight="1">
      <c r="E44" s="213"/>
      <c r="F44" s="213"/>
      <c r="G44" s="213"/>
      <c r="H44" s="213"/>
      <c r="I44" s="213"/>
      <c r="J44" s="213"/>
      <c r="K44" s="213"/>
      <c r="Q44" s="4"/>
    </row>
    <row r="45" spans="1:26" ht="14.4">
      <c r="B45" s="148" t="s">
        <v>166</v>
      </c>
      <c r="C45" s="181"/>
      <c r="Q45" s="4"/>
    </row>
    <row r="46" spans="1:26" ht="150" customHeight="1">
      <c r="B46" s="149"/>
      <c r="C46" s="149"/>
      <c r="D46" s="149"/>
      <c r="E46" s="149"/>
      <c r="F46" s="149"/>
      <c r="G46" s="149"/>
      <c r="H46" s="149"/>
      <c r="I46" s="149"/>
      <c r="J46" s="149"/>
      <c r="K46" s="149"/>
      <c r="L46" s="149"/>
      <c r="M46" s="149"/>
      <c r="Q46" s="4"/>
    </row>
    <row r="47" spans="1:26" ht="20.100000000000001" customHeight="1">
      <c r="E47" s="213"/>
      <c r="F47" s="213"/>
      <c r="G47" s="213"/>
      <c r="H47" s="213"/>
      <c r="I47" s="213"/>
      <c r="J47" s="213"/>
      <c r="K47" s="213"/>
      <c r="Q47" s="4"/>
    </row>
    <row r="48" spans="1:26" ht="14.4">
      <c r="B48" s="125" t="s">
        <v>167</v>
      </c>
      <c r="C48" s="157"/>
      <c r="Q48" s="4"/>
      <c r="R48" s="297"/>
      <c r="S48" s="297"/>
      <c r="T48" s="297"/>
      <c r="U48" s="297"/>
      <c r="V48" s="297"/>
      <c r="W48" s="297"/>
      <c r="X48" s="297"/>
      <c r="Y48" s="297"/>
      <c r="Z48" s="297"/>
    </row>
    <row r="49" spans="2:13" ht="150" customHeight="1">
      <c r="B49" s="149"/>
      <c r="C49" s="149"/>
      <c r="D49" s="149"/>
      <c r="E49" s="149"/>
      <c r="F49" s="149"/>
      <c r="G49" s="149"/>
      <c r="H49" s="149"/>
      <c r="I49" s="149"/>
      <c r="J49" s="149"/>
      <c r="K49" s="149"/>
      <c r="L49" s="149"/>
      <c r="M49" s="149"/>
    </row>
    <row r="50" spans="2:13" ht="6" customHeight="1">
      <c r="E50" s="213"/>
      <c r="F50" s="213"/>
      <c r="G50" s="213"/>
      <c r="H50" s="213"/>
      <c r="I50" s="213"/>
      <c r="J50" s="213"/>
      <c r="K50" s="213"/>
    </row>
    <row r="51" spans="2:13" ht="6" customHeight="1">
      <c r="E51" s="213"/>
      <c r="F51" s="213"/>
      <c r="G51" s="213"/>
      <c r="H51" s="213"/>
      <c r="I51" s="213"/>
      <c r="J51" s="213"/>
      <c r="K51" s="213"/>
    </row>
    <row r="52" spans="2:13" s="123" customFormat="1" ht="18.75" customHeight="1">
      <c r="B52" s="55" t="s">
        <v>168</v>
      </c>
      <c r="C52" s="118"/>
    </row>
    <row r="53" spans="2:13" s="123" customFormat="1" ht="12.75" customHeight="1">
      <c r="B53" s="55"/>
      <c r="C53" s="118"/>
    </row>
    <row r="54" spans="2:13" s="123" customFormat="1" ht="14.4">
      <c r="B54" s="125" t="s">
        <v>170</v>
      </c>
      <c r="C54" s="157"/>
      <c r="D54" s="200"/>
    </row>
    <row r="55" spans="2:13" s="123" customFormat="1" ht="20.100000000000001" customHeight="1">
      <c r="B55" s="150" t="s">
        <v>71</v>
      </c>
      <c r="C55" s="182"/>
      <c r="D55" s="182" t="s">
        <v>128</v>
      </c>
      <c r="E55" s="214" t="s">
        <v>171</v>
      </c>
      <c r="F55" s="224"/>
      <c r="G55" s="224"/>
      <c r="H55" s="224"/>
      <c r="I55" s="240"/>
      <c r="J55" s="250" t="s">
        <v>173</v>
      </c>
      <c r="K55" s="260" t="s">
        <v>175</v>
      </c>
      <c r="L55" s="250" t="s">
        <v>123</v>
      </c>
    </row>
    <row r="56" spans="2:13" s="123" customFormat="1" ht="20.100000000000001" customHeight="1">
      <c r="B56" s="151"/>
      <c r="C56" s="183"/>
      <c r="D56" s="183"/>
      <c r="E56" s="215" t="s">
        <v>157</v>
      </c>
      <c r="F56" s="225" t="s">
        <v>177</v>
      </c>
      <c r="G56" s="232"/>
      <c r="H56" s="232"/>
      <c r="I56" s="241"/>
      <c r="J56" s="251"/>
      <c r="K56" s="261"/>
      <c r="L56" s="251"/>
    </row>
    <row r="57" spans="2:13" s="123" customFormat="1" ht="20.100000000000001" customHeight="1">
      <c r="B57" s="152" t="s">
        <v>129</v>
      </c>
      <c r="C57" s="184" t="s">
        <v>178</v>
      </c>
      <c r="D57" s="201"/>
      <c r="E57" s="216"/>
      <c r="F57" s="226">
        <f t="shared" ref="F57:F65" si="0">E57*12</f>
        <v>0</v>
      </c>
      <c r="G57" s="233"/>
      <c r="H57" s="233"/>
      <c r="I57" s="242"/>
      <c r="J57" s="252"/>
      <c r="K57" s="262">
        <f>$D$57*$F$57*$J$57/60</f>
        <v>0</v>
      </c>
      <c r="L57" s="271" t="e">
        <f>($F$57*$J$57/60)/$D$57</f>
        <v>#DIV/0!</v>
      </c>
    </row>
    <row r="58" spans="2:13" s="123" customFormat="1" ht="20.100000000000001" customHeight="1">
      <c r="B58" s="153"/>
      <c r="C58" s="185" t="s">
        <v>6</v>
      </c>
      <c r="D58" s="202"/>
      <c r="E58" s="217"/>
      <c r="F58" s="227">
        <f t="shared" si="0"/>
        <v>0</v>
      </c>
      <c r="G58" s="234"/>
      <c r="H58" s="234"/>
      <c r="I58" s="243"/>
      <c r="J58" s="253"/>
      <c r="K58" s="263">
        <f>$D$58*$F$58*$J$58/60</f>
        <v>0</v>
      </c>
      <c r="L58" s="272" t="e">
        <f>($F$58*$J$58/60)/$D$58</f>
        <v>#DIV/0!</v>
      </c>
    </row>
    <row r="59" spans="2:13" s="123" customFormat="1" ht="20.100000000000001" customHeight="1">
      <c r="B59" s="153"/>
      <c r="C59" s="185" t="s">
        <v>179</v>
      </c>
      <c r="D59" s="202"/>
      <c r="E59" s="217"/>
      <c r="F59" s="227">
        <f t="shared" si="0"/>
        <v>0</v>
      </c>
      <c r="G59" s="234"/>
      <c r="H59" s="234"/>
      <c r="I59" s="243"/>
      <c r="J59" s="253"/>
      <c r="K59" s="263">
        <f>$D$59*$F$59*$J$59/60</f>
        <v>0</v>
      </c>
      <c r="L59" s="272" t="e">
        <f>($F$59*$J$59/60)/$D$59</f>
        <v>#DIV/0!</v>
      </c>
    </row>
    <row r="60" spans="2:13" s="123" customFormat="1" ht="20.100000000000001" customHeight="1">
      <c r="B60" s="153"/>
      <c r="C60" s="185" t="s">
        <v>181</v>
      </c>
      <c r="D60" s="202"/>
      <c r="E60" s="217"/>
      <c r="F60" s="228">
        <f t="shared" si="0"/>
        <v>0</v>
      </c>
      <c r="G60" s="235"/>
      <c r="H60" s="235"/>
      <c r="I60" s="244"/>
      <c r="J60" s="253"/>
      <c r="K60" s="263">
        <f>$D$60*$F$60*$J$60/60</f>
        <v>0</v>
      </c>
      <c r="L60" s="272" t="e">
        <f>($F$60*$J$60/60)/$D$60</f>
        <v>#DIV/0!</v>
      </c>
    </row>
    <row r="61" spans="2:13" s="123" customFormat="1" ht="20.100000000000001" customHeight="1">
      <c r="B61" s="154"/>
      <c r="C61" s="186" t="s">
        <v>182</v>
      </c>
      <c r="D61" s="203"/>
      <c r="E61" s="218"/>
      <c r="F61" s="229">
        <f t="shared" si="0"/>
        <v>0</v>
      </c>
      <c r="G61" s="236"/>
      <c r="H61" s="236"/>
      <c r="I61" s="245"/>
      <c r="J61" s="254"/>
      <c r="K61" s="264">
        <f>$D$61*$F$61*$J$61/60</f>
        <v>0</v>
      </c>
      <c r="L61" s="273" t="e">
        <f>($F$61*$J$61/60)/$D$61</f>
        <v>#DIV/0!</v>
      </c>
    </row>
    <row r="62" spans="2:13" s="123" customFormat="1" ht="20.100000000000001" customHeight="1">
      <c r="B62" s="153" t="s">
        <v>183</v>
      </c>
      <c r="C62" s="187" t="s">
        <v>185</v>
      </c>
      <c r="D62" s="204"/>
      <c r="E62" s="219"/>
      <c r="F62" s="228">
        <f t="shared" si="0"/>
        <v>0</v>
      </c>
      <c r="G62" s="235"/>
      <c r="H62" s="235"/>
      <c r="I62" s="244"/>
      <c r="J62" s="255"/>
      <c r="K62" s="265">
        <f>$D$62*$F$62*$J$62/60</f>
        <v>0</v>
      </c>
      <c r="L62" s="274" t="e">
        <f>($F$62*$J$62/60)/$D$62</f>
        <v>#DIV/0!</v>
      </c>
    </row>
    <row r="63" spans="2:13" s="123" customFormat="1" ht="20.100000000000001" customHeight="1">
      <c r="B63" s="153"/>
      <c r="C63" s="185" t="s">
        <v>186</v>
      </c>
      <c r="D63" s="202"/>
      <c r="E63" s="217"/>
      <c r="F63" s="228">
        <f t="shared" si="0"/>
        <v>0</v>
      </c>
      <c r="G63" s="235"/>
      <c r="H63" s="235"/>
      <c r="I63" s="244"/>
      <c r="J63" s="253"/>
      <c r="K63" s="263">
        <f>$D$63*$F$63*$J$63/60</f>
        <v>0</v>
      </c>
      <c r="L63" s="272" t="e">
        <f>($F$63*$J$63/60)/$D$63</f>
        <v>#DIV/0!</v>
      </c>
    </row>
    <row r="64" spans="2:13" s="123" customFormat="1" ht="20.100000000000001" customHeight="1">
      <c r="B64" s="153"/>
      <c r="C64" s="185" t="s">
        <v>187</v>
      </c>
      <c r="D64" s="202"/>
      <c r="E64" s="217"/>
      <c r="F64" s="227">
        <f t="shared" si="0"/>
        <v>0</v>
      </c>
      <c r="G64" s="234"/>
      <c r="H64" s="234"/>
      <c r="I64" s="243"/>
      <c r="J64" s="253"/>
      <c r="K64" s="263">
        <f>$D$64*$F$64*$J$64/60</f>
        <v>0</v>
      </c>
      <c r="L64" s="272" t="e">
        <f>($F$64*$J$64/60)/$D$64</f>
        <v>#DIV/0!</v>
      </c>
    </row>
    <row r="65" spans="2:12" s="123" customFormat="1" ht="20.100000000000001" customHeight="1">
      <c r="B65" s="154"/>
      <c r="C65" s="185" t="s">
        <v>188</v>
      </c>
      <c r="D65" s="202"/>
      <c r="E65" s="217"/>
      <c r="F65" s="228">
        <f t="shared" si="0"/>
        <v>0</v>
      </c>
      <c r="G65" s="235"/>
      <c r="H65" s="235"/>
      <c r="I65" s="244"/>
      <c r="J65" s="253"/>
      <c r="K65" s="266">
        <f>$D$65*$F$65*$J$65/60</f>
        <v>0</v>
      </c>
      <c r="L65" s="275" t="e">
        <f>($F$65*$J$65/60)/$D$65</f>
        <v>#DIV/0!</v>
      </c>
    </row>
    <row r="66" spans="2:12" s="123" customFormat="1" ht="20.100000000000001" customHeight="1">
      <c r="B66" s="155"/>
      <c r="C66" s="188"/>
      <c r="D66" s="188"/>
      <c r="E66" s="220">
        <f>SUM(E57:E65)</f>
        <v>0</v>
      </c>
      <c r="F66" s="230">
        <f>SUM(F57:I65)</f>
        <v>0</v>
      </c>
      <c r="G66" s="237"/>
      <c r="H66" s="237"/>
      <c r="I66" s="246"/>
      <c r="J66" s="256">
        <f>SUM(J57:J65)</f>
        <v>0</v>
      </c>
      <c r="K66" s="267">
        <f>SUM(K57:K65)</f>
        <v>0</v>
      </c>
      <c r="L66" s="276" t="e">
        <f>SUM(L57:L65)</f>
        <v>#DIV/0!</v>
      </c>
    </row>
    <row r="67" spans="2:12" s="123" customFormat="1" ht="15.75" customHeight="1">
      <c r="B67" s="156"/>
      <c r="C67" s="156"/>
      <c r="D67" s="156"/>
      <c r="E67" s="221"/>
      <c r="F67" s="231"/>
      <c r="G67" s="231"/>
      <c r="H67" s="231"/>
      <c r="I67" s="231"/>
      <c r="J67" s="257"/>
      <c r="K67" s="268"/>
      <c r="L67" s="277"/>
    </row>
    <row r="68" spans="2:12" s="123" customFormat="1" ht="14.4">
      <c r="B68" s="125" t="s">
        <v>189</v>
      </c>
      <c r="C68" s="157"/>
    </row>
    <row r="69" spans="2:12" s="123" customFormat="1" ht="20.100000000000001" customHeight="1">
      <c r="B69" s="150" t="s">
        <v>71</v>
      </c>
      <c r="C69" s="182"/>
      <c r="D69" s="182" t="s">
        <v>190</v>
      </c>
      <c r="E69" s="214" t="s">
        <v>171</v>
      </c>
      <c r="F69" s="224"/>
      <c r="G69" s="224"/>
      <c r="H69" s="224"/>
      <c r="I69" s="240"/>
      <c r="J69" s="250" t="s">
        <v>61</v>
      </c>
      <c r="K69" s="260" t="s">
        <v>72</v>
      </c>
      <c r="L69" s="250" t="s">
        <v>191</v>
      </c>
    </row>
    <row r="70" spans="2:12" s="123" customFormat="1" ht="20.100000000000001" customHeight="1">
      <c r="B70" s="151"/>
      <c r="C70" s="183"/>
      <c r="D70" s="183"/>
      <c r="E70" s="215" t="s">
        <v>157</v>
      </c>
      <c r="F70" s="225" t="s">
        <v>177</v>
      </c>
      <c r="G70" s="232"/>
      <c r="H70" s="232"/>
      <c r="I70" s="241"/>
      <c r="J70" s="258"/>
      <c r="K70" s="261"/>
      <c r="L70" s="258"/>
    </row>
    <row r="71" spans="2:12" s="123" customFormat="1" ht="20.100000000000001" customHeight="1">
      <c r="B71" s="152" t="s">
        <v>129</v>
      </c>
      <c r="C71" s="184" t="s">
        <v>178</v>
      </c>
      <c r="D71" s="201"/>
      <c r="E71" s="216"/>
      <c r="F71" s="226">
        <f t="shared" ref="F71:F79" si="1">E71*12</f>
        <v>0</v>
      </c>
      <c r="G71" s="233"/>
      <c r="H71" s="233"/>
      <c r="I71" s="242"/>
      <c r="J71" s="252"/>
      <c r="K71" s="262">
        <f>$D$71*$F$71*$J$71/60</f>
        <v>0</v>
      </c>
      <c r="L71" s="271" t="e">
        <f>($F$71*$J$71/60)/$D$71</f>
        <v>#DIV/0!</v>
      </c>
    </row>
    <row r="72" spans="2:12" s="123" customFormat="1" ht="20.100000000000001" customHeight="1">
      <c r="B72" s="153"/>
      <c r="C72" s="185" t="s">
        <v>6</v>
      </c>
      <c r="D72" s="202"/>
      <c r="E72" s="217"/>
      <c r="F72" s="227">
        <f t="shared" si="1"/>
        <v>0</v>
      </c>
      <c r="G72" s="234"/>
      <c r="H72" s="234"/>
      <c r="I72" s="243"/>
      <c r="J72" s="253"/>
      <c r="K72" s="263">
        <f>$D$72*$F$72*$J$72/60</f>
        <v>0</v>
      </c>
      <c r="L72" s="272" t="e">
        <f>($F$72*$J$72/60)/$D$72</f>
        <v>#DIV/0!</v>
      </c>
    </row>
    <row r="73" spans="2:12" s="123" customFormat="1" ht="20.100000000000001" customHeight="1">
      <c r="B73" s="153"/>
      <c r="C73" s="185" t="s">
        <v>179</v>
      </c>
      <c r="D73" s="202"/>
      <c r="E73" s="217"/>
      <c r="F73" s="227">
        <f t="shared" si="1"/>
        <v>0</v>
      </c>
      <c r="G73" s="234"/>
      <c r="H73" s="234"/>
      <c r="I73" s="243"/>
      <c r="J73" s="253"/>
      <c r="K73" s="263">
        <f>$D$73*$F$73*$J$73/60</f>
        <v>0</v>
      </c>
      <c r="L73" s="272" t="e">
        <f>($F$73*$J$73/60)/$D$73</f>
        <v>#DIV/0!</v>
      </c>
    </row>
    <row r="74" spans="2:12" s="123" customFormat="1" ht="20.100000000000001" customHeight="1">
      <c r="B74" s="153"/>
      <c r="C74" s="185" t="s">
        <v>181</v>
      </c>
      <c r="D74" s="202"/>
      <c r="E74" s="217"/>
      <c r="F74" s="228">
        <f t="shared" si="1"/>
        <v>0</v>
      </c>
      <c r="G74" s="235"/>
      <c r="H74" s="235"/>
      <c r="I74" s="244"/>
      <c r="J74" s="253"/>
      <c r="K74" s="263">
        <f>$D$74*$F$74*$J$74/60</f>
        <v>0</v>
      </c>
      <c r="L74" s="272" t="e">
        <f>($F$74*$J$74/60)/$D$74</f>
        <v>#DIV/0!</v>
      </c>
    </row>
    <row r="75" spans="2:12" s="123" customFormat="1" ht="20.100000000000001" customHeight="1">
      <c r="B75" s="154"/>
      <c r="C75" s="186" t="s">
        <v>182</v>
      </c>
      <c r="D75" s="203"/>
      <c r="E75" s="218"/>
      <c r="F75" s="229">
        <f t="shared" si="1"/>
        <v>0</v>
      </c>
      <c r="G75" s="236"/>
      <c r="H75" s="236"/>
      <c r="I75" s="245"/>
      <c r="J75" s="254"/>
      <c r="K75" s="264">
        <f>$D$75*$F$75*$J$75/60</f>
        <v>0</v>
      </c>
      <c r="L75" s="273" t="e">
        <f>($F$75*$J$75/60)/$D$75</f>
        <v>#DIV/0!</v>
      </c>
    </row>
    <row r="76" spans="2:12" s="123" customFormat="1" ht="20.100000000000001" customHeight="1">
      <c r="B76" s="153" t="s">
        <v>183</v>
      </c>
      <c r="C76" s="187" t="s">
        <v>185</v>
      </c>
      <c r="D76" s="204"/>
      <c r="E76" s="219"/>
      <c r="F76" s="228">
        <f t="shared" si="1"/>
        <v>0</v>
      </c>
      <c r="G76" s="235"/>
      <c r="H76" s="235"/>
      <c r="I76" s="244"/>
      <c r="J76" s="255"/>
      <c r="K76" s="265">
        <f>$D$76*$F$76*$J$76/60</f>
        <v>0</v>
      </c>
      <c r="L76" s="274" t="e">
        <f>($F$76*$J$76/60)/$D$76</f>
        <v>#DIV/0!</v>
      </c>
    </row>
    <row r="77" spans="2:12" s="123" customFormat="1" ht="20.100000000000001" customHeight="1">
      <c r="B77" s="153"/>
      <c r="C77" s="185" t="s">
        <v>186</v>
      </c>
      <c r="D77" s="202"/>
      <c r="E77" s="217"/>
      <c r="F77" s="228">
        <f t="shared" si="1"/>
        <v>0</v>
      </c>
      <c r="G77" s="235"/>
      <c r="H77" s="235"/>
      <c r="I77" s="244"/>
      <c r="J77" s="253"/>
      <c r="K77" s="263">
        <f>$D$77*$F$77*$J$77/60</f>
        <v>0</v>
      </c>
      <c r="L77" s="272" t="e">
        <f>($F$77*$J$77/60)/$D$77</f>
        <v>#DIV/0!</v>
      </c>
    </row>
    <row r="78" spans="2:12" s="123" customFormat="1" ht="20.100000000000001" customHeight="1">
      <c r="B78" s="153"/>
      <c r="C78" s="185" t="s">
        <v>187</v>
      </c>
      <c r="D78" s="202"/>
      <c r="E78" s="217"/>
      <c r="F78" s="227">
        <f t="shared" si="1"/>
        <v>0</v>
      </c>
      <c r="G78" s="234"/>
      <c r="H78" s="234"/>
      <c r="I78" s="243"/>
      <c r="J78" s="253"/>
      <c r="K78" s="263">
        <f>$D$78*$F$78*$J$78/60</f>
        <v>0</v>
      </c>
      <c r="L78" s="272" t="e">
        <f>($F$78*$J$78/60)/$D$78</f>
        <v>#DIV/0!</v>
      </c>
    </row>
    <row r="79" spans="2:12" s="123" customFormat="1" ht="20.100000000000001" customHeight="1">
      <c r="B79" s="154"/>
      <c r="C79" s="185" t="s">
        <v>188</v>
      </c>
      <c r="D79" s="202"/>
      <c r="E79" s="217"/>
      <c r="F79" s="228">
        <f t="shared" si="1"/>
        <v>0</v>
      </c>
      <c r="G79" s="235"/>
      <c r="H79" s="235"/>
      <c r="I79" s="244"/>
      <c r="J79" s="253"/>
      <c r="K79" s="266">
        <f>$D$79*$F$79*$J$79/60</f>
        <v>0</v>
      </c>
      <c r="L79" s="275" t="e">
        <f>($F$79*$J$79/60)/$D$79</f>
        <v>#DIV/0!</v>
      </c>
    </row>
    <row r="80" spans="2:12" s="123" customFormat="1" ht="20.100000000000001" customHeight="1">
      <c r="B80" s="155"/>
      <c r="C80" s="188"/>
      <c r="D80" s="188"/>
      <c r="E80" s="220">
        <f>SUM(E71:E79)</f>
        <v>0</v>
      </c>
      <c r="F80" s="230">
        <f>SUM(F71:I79)</f>
        <v>0</v>
      </c>
      <c r="G80" s="237"/>
      <c r="H80" s="237"/>
      <c r="I80" s="246"/>
      <c r="J80" s="256">
        <f>SUM(J71:J79)</f>
        <v>0</v>
      </c>
      <c r="K80" s="267">
        <f>SUM(K71:K79)</f>
        <v>0</v>
      </c>
      <c r="L80" s="276" t="e">
        <f>SUM(L71:L79)</f>
        <v>#DIV/0!</v>
      </c>
    </row>
    <row r="81" spans="2:13" s="123" customFormat="1" ht="9" customHeight="1"/>
    <row r="82" spans="2:13" s="123" customFormat="1" ht="20.100000000000001" customHeight="1">
      <c r="J82" s="129" t="s">
        <v>130</v>
      </c>
    </row>
    <row r="83" spans="2:13" s="123" customFormat="1" ht="20.100000000000001" customHeight="1">
      <c r="D83" s="205"/>
      <c r="L83" s="278" t="e">
        <f>($K$66-$K$80)/$K$66</f>
        <v>#DIV/0!</v>
      </c>
    </row>
    <row r="84" spans="2:13" s="123" customFormat="1">
      <c r="B84" s="157"/>
      <c r="C84" s="157"/>
      <c r="D84" s="205"/>
    </row>
    <row r="85" spans="2:13" s="123" customFormat="1" ht="9" customHeight="1">
      <c r="D85" s="205"/>
    </row>
    <row r="86" spans="2:13" s="123" customFormat="1">
      <c r="B86" s="157"/>
      <c r="C86" s="157"/>
    </row>
    <row r="87" spans="2:13" s="123" customFormat="1">
      <c r="B87" s="157"/>
      <c r="C87" s="157"/>
    </row>
    <row r="88" spans="2:13" s="123" customFormat="1" ht="18.75" customHeight="1">
      <c r="B88" s="125" t="s">
        <v>192</v>
      </c>
      <c r="C88" s="157"/>
      <c r="D88" s="118"/>
      <c r="E88" s="118"/>
      <c r="F88" s="118"/>
      <c r="G88" s="118"/>
      <c r="H88" s="118"/>
      <c r="I88" s="118"/>
      <c r="J88" s="118"/>
      <c r="K88" s="118"/>
      <c r="L88" s="118"/>
      <c r="M88" s="118"/>
    </row>
    <row r="89" spans="2:13" s="123" customFormat="1" ht="150" customHeight="1">
      <c r="B89" s="158"/>
      <c r="C89" s="158"/>
      <c r="D89" s="158"/>
      <c r="E89" s="158"/>
      <c r="F89" s="158"/>
      <c r="G89" s="158"/>
      <c r="H89" s="158"/>
      <c r="I89" s="158"/>
      <c r="J89" s="158"/>
      <c r="K89" s="158"/>
      <c r="L89" s="158"/>
      <c r="M89" s="158"/>
    </row>
    <row r="90" spans="2:13" s="123" customFormat="1">
      <c r="B90" s="156"/>
      <c r="C90" s="156"/>
      <c r="D90" s="206"/>
      <c r="E90" s="206"/>
      <c r="F90" s="206"/>
      <c r="G90" s="206"/>
    </row>
    <row r="91" spans="2:13" s="123" customFormat="1">
      <c r="B91" s="156"/>
      <c r="C91" s="156"/>
      <c r="D91" s="206"/>
      <c r="E91" s="206"/>
      <c r="F91" s="206"/>
      <c r="G91" s="206"/>
    </row>
    <row r="92" spans="2:13" s="123" customFormat="1">
      <c r="B92" s="156"/>
      <c r="C92" s="156"/>
      <c r="D92" s="206"/>
      <c r="E92" s="206"/>
      <c r="F92" s="206"/>
      <c r="G92" s="206"/>
    </row>
    <row r="93" spans="2:13" s="123" customFormat="1">
      <c r="B93" s="159"/>
      <c r="C93" s="159"/>
      <c r="D93" s="206"/>
      <c r="E93" s="206"/>
      <c r="F93" s="206"/>
      <c r="G93" s="206"/>
    </row>
    <row r="94" spans="2:13" s="123" customFormat="1">
      <c r="B94" s="157"/>
      <c r="C94" s="157"/>
    </row>
    <row r="95" spans="2:13" s="123" customFormat="1" ht="18.75" customHeight="1">
      <c r="B95" s="160"/>
      <c r="C95" s="160"/>
      <c r="D95" s="160"/>
      <c r="E95" s="160"/>
      <c r="F95" s="160"/>
      <c r="G95" s="160"/>
    </row>
    <row r="96" spans="2:13" s="123" customFormat="1">
      <c r="B96" s="160"/>
      <c r="C96" s="160"/>
      <c r="D96" s="160"/>
      <c r="E96" s="222"/>
      <c r="F96" s="222"/>
      <c r="G96" s="222"/>
    </row>
    <row r="97" spans="2:7" s="123" customFormat="1">
      <c r="B97" s="156"/>
      <c r="C97" s="156"/>
      <c r="D97" s="206"/>
      <c r="E97" s="206"/>
      <c r="F97" s="206"/>
      <c r="G97" s="206"/>
    </row>
    <row r="98" spans="2:7" s="123" customFormat="1">
      <c r="B98" s="156"/>
      <c r="C98" s="156"/>
      <c r="D98" s="206"/>
      <c r="E98" s="206"/>
      <c r="F98" s="206"/>
      <c r="G98" s="206"/>
    </row>
    <row r="99" spans="2:7" s="123" customFormat="1">
      <c r="B99" s="156"/>
      <c r="C99" s="156"/>
      <c r="D99" s="206"/>
      <c r="E99" s="206"/>
      <c r="F99" s="206"/>
      <c r="G99" s="206"/>
    </row>
    <row r="100" spans="2:7" s="123" customFormat="1">
      <c r="B100" s="159"/>
      <c r="C100" s="159"/>
      <c r="D100" s="206"/>
      <c r="E100" s="206"/>
      <c r="F100" s="206"/>
      <c r="G100" s="206"/>
    </row>
    <row r="101" spans="2:7" s="123" customFormat="1">
      <c r="B101" s="161"/>
      <c r="C101" s="161"/>
    </row>
    <row r="102" spans="2:7" s="123" customFormat="1">
      <c r="D102" s="207"/>
    </row>
    <row r="103" spans="2:7" s="123" customFormat="1"/>
    <row r="105" spans="2:7" ht="14.25" customHeight="1"/>
  </sheetData>
  <mergeCells count="72">
    <mergeCell ref="B2:M2"/>
    <mergeCell ref="L5:M5"/>
    <mergeCell ref="B8:C8"/>
    <mergeCell ref="D8:M8"/>
    <mergeCell ref="B9:C9"/>
    <mergeCell ref="D9:M9"/>
    <mergeCell ref="B10:C10"/>
    <mergeCell ref="D10:M10"/>
    <mergeCell ref="B11:C11"/>
    <mergeCell ref="D11:M11"/>
    <mergeCell ref="B12:M12"/>
    <mergeCell ref="B13:M13"/>
    <mergeCell ref="B14:M14"/>
    <mergeCell ref="B15:M15"/>
    <mergeCell ref="B16:M16"/>
    <mergeCell ref="C17:D17"/>
    <mergeCell ref="E17:H17"/>
    <mergeCell ref="I17:M17"/>
    <mergeCell ref="B21:M21"/>
    <mergeCell ref="C31:J31"/>
    <mergeCell ref="B38:E38"/>
    <mergeCell ref="G38:M38"/>
    <mergeCell ref="R41:Z41"/>
    <mergeCell ref="B43:E43"/>
    <mergeCell ref="G43:M43"/>
    <mergeCell ref="B46:M46"/>
    <mergeCell ref="R48:Z48"/>
    <mergeCell ref="B49:M49"/>
    <mergeCell ref="E55:I55"/>
    <mergeCell ref="F56:I56"/>
    <mergeCell ref="F57:I57"/>
    <mergeCell ref="F58:I58"/>
    <mergeCell ref="F59:I59"/>
    <mergeCell ref="F60:I60"/>
    <mergeCell ref="F61:I61"/>
    <mergeCell ref="F62:I62"/>
    <mergeCell ref="F63:I63"/>
    <mergeCell ref="F64:I64"/>
    <mergeCell ref="F65:I65"/>
    <mergeCell ref="B66:D66"/>
    <mergeCell ref="F66:I66"/>
    <mergeCell ref="E69:I69"/>
    <mergeCell ref="F70:I70"/>
    <mergeCell ref="F71:I71"/>
    <mergeCell ref="F72:I72"/>
    <mergeCell ref="F73:I73"/>
    <mergeCell ref="F74:I74"/>
    <mergeCell ref="F75:I75"/>
    <mergeCell ref="F76:I76"/>
    <mergeCell ref="F77:I77"/>
    <mergeCell ref="F78:I78"/>
    <mergeCell ref="F79:I79"/>
    <mergeCell ref="B80:D80"/>
    <mergeCell ref="F80:I80"/>
    <mergeCell ref="B89:M89"/>
    <mergeCell ref="D95:E95"/>
    <mergeCell ref="C33:M35"/>
    <mergeCell ref="B55:C56"/>
    <mergeCell ref="D55:D56"/>
    <mergeCell ref="J55:J56"/>
    <mergeCell ref="K55:K56"/>
    <mergeCell ref="L55:L56"/>
    <mergeCell ref="B57:B61"/>
    <mergeCell ref="B62:B65"/>
    <mergeCell ref="B69:C70"/>
    <mergeCell ref="D69:D70"/>
    <mergeCell ref="J69:J70"/>
    <mergeCell ref="K69:K70"/>
    <mergeCell ref="L69:L70"/>
    <mergeCell ref="B71:B75"/>
    <mergeCell ref="B76:B79"/>
    <mergeCell ref="B95:B96"/>
  </mergeCells>
  <phoneticPr fontId="3"/>
  <conditionalFormatting sqref="D18">
    <cfRule type="containsText" dxfId="9" priority="1" text="あり">
      <formula>NOT(ISERROR(SEARCH("あり",D18)))</formula>
    </cfRule>
    <cfRule type="containsText" dxfId="8" priority="2" text="なし">
      <formula>NOT(ISERROR(SEARCH("なし",D18)))</formula>
    </cfRule>
    <cfRule type="containsText" dxfId="7" priority="3" text="あり">
      <formula>NOT(ISERROR(SEARCH("あり",D18)))</formula>
    </cfRule>
  </conditionalFormatting>
  <dataValidations count="6">
    <dataValidation imeMode="halfAlpha" allowBlank="1" showDropDown="0" showInputMessage="1" showErrorMessage="1" sqref="B15:M15"/>
    <dataValidation type="list" allowBlank="1" showDropDown="0" showInputMessage="1" showErrorMessage="1" sqref="B13:M13">
      <formula1>"障害者支援施設,グループホーム,居宅介護,重度訪問介護,短期入所,重度障害者等包括支援,障害児入所施設"</formula1>
    </dataValidation>
    <dataValidation type="list" allowBlank="1" showDropDown="0" showInputMessage="1" showErrorMessage="1" sqref="I18">
      <formula1>"令和元年度,令和２年度,令和３年度"</formula1>
    </dataValidation>
    <dataValidation type="list" allowBlank="1" showDropDown="0" showInputMessage="1" showErrorMessage="1" sqref="D18 C17:D17">
      <formula1>"あり,なし"</formula1>
    </dataValidation>
    <dataValidation imeMode="halfKatakana" allowBlank="1" showDropDown="0" showInputMessage="1" showErrorMessage="1" sqref="D10:K10 D8"/>
    <dataValidation type="list" allowBlank="1" showDropDown="0" showInputMessage="1" showErrorMessage="1" sqref="I17:M17">
      <formula1>"令和元年度,令和２年度,令和３年度,令和４年度,令和５年度,令和６年度"</formula1>
    </dataValidation>
  </dataValidations>
  <printOptions horizontalCentered="1"/>
  <pageMargins left="0.70866141732283472" right="0.70866141732283472" top="0.74803149606299213" bottom="0.74803149606299213" header="0.31496062992125984" footer="0.31496062992125984"/>
  <pageSetup paperSize="9" scale="56" fitToWidth="1" fitToHeight="0" orientation="portrait" usePrinterDefaults="1" r:id="rId1"/>
  <rowBreaks count="1" manualBreakCount="1">
    <brk id="51" max="13" man="1"/>
  </rowBreaks>
  <drawing r:id="rId2"/>
  <legacyDrawing r:id="rId3"/>
  <mc:AlternateContent>
    <mc:Choice xmlns:x14="http://schemas.microsoft.com/office/spreadsheetml/2009/9/main" Requires="x14">
      <controls>
        <mc:AlternateContent>
          <mc:Choice Requires="x14">
            <control shapeId="86017" r:id="rId4" name="チェック 1">
              <controlPr defaultSize="0" autoFill="0" autoLine="0" autoPict="0">
                <anchor moveWithCells="1">
                  <from xmlns:xdr="http://schemas.openxmlformats.org/drawingml/2006/spreadsheetDrawing">
                    <xdr:col>2</xdr:col>
                    <xdr:colOff>8890</xdr:colOff>
                    <xdr:row>25</xdr:row>
                    <xdr:rowOff>190500</xdr:rowOff>
                  </from>
                  <to xmlns:xdr="http://schemas.openxmlformats.org/drawingml/2006/spreadsheetDrawing">
                    <xdr:col>2</xdr:col>
                    <xdr:colOff>257810</xdr:colOff>
                    <xdr:row>28</xdr:row>
                    <xdr:rowOff>134620</xdr:rowOff>
                  </to>
                </anchor>
              </controlPr>
            </control>
          </mc:Choice>
        </mc:AlternateContent>
        <mc:AlternateContent>
          <mc:Choice Requires="x14">
            <control shapeId="86018" r:id="rId5" name="チェック 2">
              <controlPr defaultSize="0" autoFill="0" autoLine="0" autoPict="0">
                <anchor moveWithCells="1">
                  <from xmlns:xdr="http://schemas.openxmlformats.org/drawingml/2006/spreadsheetDrawing">
                    <xdr:col>2</xdr:col>
                    <xdr:colOff>1743075</xdr:colOff>
                    <xdr:row>27</xdr:row>
                    <xdr:rowOff>171450</xdr:rowOff>
                  </from>
                  <to xmlns:xdr="http://schemas.openxmlformats.org/drawingml/2006/spreadsheetDrawing">
                    <xdr:col>3</xdr:col>
                    <xdr:colOff>9525</xdr:colOff>
                    <xdr:row>29</xdr:row>
                    <xdr:rowOff>16510</xdr:rowOff>
                  </to>
                </anchor>
              </controlPr>
            </control>
          </mc:Choice>
        </mc:AlternateContent>
        <mc:AlternateContent>
          <mc:Choice Requires="x14">
            <control shapeId="86019" r:id="rId6" name="チェック 3">
              <controlPr defaultSize="0" autoFill="0" autoLine="0" autoPict="0">
                <anchor moveWithCells="1">
                  <from xmlns:xdr="http://schemas.openxmlformats.org/drawingml/2006/spreadsheetDrawing">
                    <xdr:col>2</xdr:col>
                    <xdr:colOff>1743075</xdr:colOff>
                    <xdr:row>26</xdr:row>
                    <xdr:rowOff>28575</xdr:rowOff>
                  </from>
                  <to xmlns:xdr="http://schemas.openxmlformats.org/drawingml/2006/spreadsheetDrawing">
                    <xdr:col>3</xdr:col>
                    <xdr:colOff>29210</xdr:colOff>
                    <xdr:row>28</xdr:row>
                    <xdr:rowOff>53975</xdr:rowOff>
                  </to>
                </anchor>
              </controlPr>
            </control>
          </mc:Choice>
        </mc:AlternateContent>
        <mc:AlternateContent>
          <mc:Choice Requires="x14">
            <control shapeId="86020" r:id="rId7" name="チェック 4">
              <controlPr defaultSize="0" autoFill="0" autoLine="0" autoPict="0">
                <anchor moveWithCells="1">
                  <from xmlns:xdr="http://schemas.openxmlformats.org/drawingml/2006/spreadsheetDrawing">
                    <xdr:col>0</xdr:col>
                    <xdr:colOff>95250</xdr:colOff>
                    <xdr:row>18</xdr:row>
                    <xdr:rowOff>200025</xdr:rowOff>
                  </from>
                  <to xmlns:xdr="http://schemas.openxmlformats.org/drawingml/2006/spreadsheetDrawing">
                    <xdr:col>1</xdr:col>
                    <xdr:colOff>247650</xdr:colOff>
                    <xdr:row>20</xdr:row>
                    <xdr:rowOff>38100</xdr:rowOff>
                  </to>
                </anchor>
              </controlPr>
            </control>
          </mc:Choice>
        </mc:AlternateContent>
        <mc:AlternateContent>
          <mc:Choice Requires="x14">
            <control shapeId="86021" r:id="rId8" name="チェック 5">
              <controlPr defaultSize="0" autoFill="0" autoLine="0" autoPict="0">
                <anchor moveWithCells="1">
                  <from xmlns:xdr="http://schemas.openxmlformats.org/drawingml/2006/spreadsheetDrawing">
                    <xdr:col>0</xdr:col>
                    <xdr:colOff>95250</xdr:colOff>
                    <xdr:row>19</xdr:row>
                    <xdr:rowOff>372110</xdr:rowOff>
                  </from>
                  <to xmlns:xdr="http://schemas.openxmlformats.org/drawingml/2006/spreadsheetDrawing">
                    <xdr:col>1</xdr:col>
                    <xdr:colOff>257175</xdr:colOff>
                    <xdr:row>21</xdr:row>
                    <xdr:rowOff>56515</xdr:rowOff>
                  </to>
                </anchor>
              </controlPr>
            </control>
          </mc:Choice>
        </mc:AlternateContent>
        <mc:AlternateContent>
          <mc:Choice Requires="x14">
            <control shapeId="86022" r:id="rId9" name="チェック 6">
              <controlPr defaultSize="0" autoFill="0" autoLine="0" autoPict="0">
                <anchor moveWithCells="1">
                  <from xmlns:xdr="http://schemas.openxmlformats.org/drawingml/2006/spreadsheetDrawing">
                    <xdr:col>0</xdr:col>
                    <xdr:colOff>95250</xdr:colOff>
                    <xdr:row>20</xdr:row>
                    <xdr:rowOff>381635</xdr:rowOff>
                  </from>
                  <to xmlns:xdr="http://schemas.openxmlformats.org/drawingml/2006/spreadsheetDrawing">
                    <xdr:col>1</xdr:col>
                    <xdr:colOff>247650</xdr:colOff>
                    <xdr:row>22</xdr:row>
                    <xdr:rowOff>38100</xdr:rowOff>
                  </to>
                </anchor>
              </controlPr>
            </control>
          </mc:Choice>
        </mc:AlternateContent>
        <mc:AlternateContent>
          <mc:Choice Requires="x14">
            <control shapeId="86023" r:id="rId10" name="チェック 7">
              <controlPr defaultSize="0" autoFill="0" autoLine="0" autoPict="0">
                <anchor moveWithCells="1">
                  <from xmlns:xdr="http://schemas.openxmlformats.org/drawingml/2006/spreadsheetDrawing">
                    <xdr:col>2</xdr:col>
                    <xdr:colOff>8890</xdr:colOff>
                    <xdr:row>27</xdr:row>
                    <xdr:rowOff>171450</xdr:rowOff>
                  </from>
                  <to xmlns:xdr="http://schemas.openxmlformats.org/drawingml/2006/spreadsheetDrawing">
                    <xdr:col>2</xdr:col>
                    <xdr:colOff>247650</xdr:colOff>
                    <xdr:row>29</xdr:row>
                    <xdr:rowOff>16510</xdr:rowOff>
                  </to>
                </anchor>
              </controlPr>
            </control>
          </mc:Choice>
        </mc:AlternateContent>
        <mc:AlternateContent>
          <mc:Choice Requires="x14">
            <control shapeId="86024" r:id="rId11" name="チェック 8">
              <controlPr defaultSize="0" autoFill="0" autoLine="0" autoPict="0">
                <anchor moveWithCells="1">
                  <from xmlns:xdr="http://schemas.openxmlformats.org/drawingml/2006/spreadsheetDrawing">
                    <xdr:col>4</xdr:col>
                    <xdr:colOff>828675</xdr:colOff>
                    <xdr:row>25</xdr:row>
                    <xdr:rowOff>190500</xdr:rowOff>
                  </from>
                  <to xmlns:xdr="http://schemas.openxmlformats.org/drawingml/2006/spreadsheetDrawing">
                    <xdr:col>5</xdr:col>
                    <xdr:colOff>0</xdr:colOff>
                    <xdr:row>28</xdr:row>
                    <xdr:rowOff>153035</xdr:rowOff>
                  </to>
                </anchor>
              </controlPr>
            </control>
          </mc:Choice>
        </mc:AlternateContent>
        <mc:AlternateContent>
          <mc:Choice Requires="x14">
            <control shapeId="86025" r:id="rId12" name="チェック 9">
              <controlPr defaultSize="0" autoFill="0" autoLine="0" autoPict="0">
                <anchor moveWithCells="1">
                  <from xmlns:xdr="http://schemas.openxmlformats.org/drawingml/2006/spreadsheetDrawing">
                    <xdr:col>1</xdr:col>
                    <xdr:colOff>9525</xdr:colOff>
                    <xdr:row>38</xdr:row>
                    <xdr:rowOff>0</xdr:rowOff>
                  </from>
                  <to xmlns:xdr="http://schemas.openxmlformats.org/drawingml/2006/spreadsheetDrawing">
                    <xdr:col>2</xdr:col>
                    <xdr:colOff>1209675</xdr:colOff>
                    <xdr:row>39</xdr:row>
                    <xdr:rowOff>0</xdr:rowOff>
                  </to>
                </anchor>
              </controlPr>
            </control>
          </mc:Choice>
        </mc:AlternateContent>
        <mc:AlternateContent>
          <mc:Choice Requires="x14">
            <control shapeId="86026" r:id="rId13" name="チェック 10">
              <controlPr defaultSize="0" autoFill="0" autoLine="0" autoPict="0">
                <anchor moveWithCells="1">
                  <from xmlns:xdr="http://schemas.openxmlformats.org/drawingml/2006/spreadsheetDrawing">
                    <xdr:col>1</xdr:col>
                    <xdr:colOff>9525</xdr:colOff>
                    <xdr:row>38</xdr:row>
                    <xdr:rowOff>219075</xdr:rowOff>
                  </from>
                  <to xmlns:xdr="http://schemas.openxmlformats.org/drawingml/2006/spreadsheetDrawing">
                    <xdr:col>2</xdr:col>
                    <xdr:colOff>1438275</xdr:colOff>
                    <xdr:row>39</xdr:row>
                    <xdr:rowOff>219075</xdr:rowOff>
                  </to>
                </anchor>
              </controlPr>
            </control>
          </mc:Choice>
        </mc:AlternateContent>
        <mc:AlternateContent>
          <mc:Choice Requires="x14">
            <control shapeId="86027" r:id="rId14" name="チェック 11">
              <controlPr defaultSize="0" autoFill="0" autoLine="0" autoPict="0">
                <anchor moveWithCells="1">
                  <from xmlns:xdr="http://schemas.openxmlformats.org/drawingml/2006/spreadsheetDrawing">
                    <xdr:col>1</xdr:col>
                    <xdr:colOff>9525</xdr:colOff>
                    <xdr:row>39</xdr:row>
                    <xdr:rowOff>208915</xdr:rowOff>
                  </from>
                  <to xmlns:xdr="http://schemas.openxmlformats.org/drawingml/2006/spreadsheetDrawing">
                    <xdr:col>2</xdr:col>
                    <xdr:colOff>1247775</xdr:colOff>
                    <xdr:row>40</xdr:row>
                    <xdr:rowOff>219075</xdr:rowOff>
                  </to>
                </anchor>
              </controlPr>
            </control>
          </mc:Choice>
        </mc:AlternateContent>
        <mc:AlternateContent>
          <mc:Choice Requires="x14">
            <control shapeId="86028" r:id="rId15" name="チェック 12">
              <controlPr defaultSize="0" autoFill="0" autoLine="0" autoPict="0">
                <anchor moveWithCells="1">
                  <from xmlns:xdr="http://schemas.openxmlformats.org/drawingml/2006/spreadsheetDrawing">
                    <xdr:col>2</xdr:col>
                    <xdr:colOff>1783080</xdr:colOff>
                    <xdr:row>38</xdr:row>
                    <xdr:rowOff>10160</xdr:rowOff>
                  </from>
                  <to xmlns:xdr="http://schemas.openxmlformats.org/drawingml/2006/spreadsheetDrawing">
                    <xdr:col>5</xdr:col>
                    <xdr:colOff>0</xdr:colOff>
                    <xdr:row>39</xdr:row>
                    <xdr:rowOff>0</xdr:rowOff>
                  </to>
                </anchor>
              </controlPr>
            </control>
          </mc:Choice>
        </mc:AlternateContent>
        <mc:AlternateContent>
          <mc:Choice Requires="x14">
            <control shapeId="86029" r:id="rId16" name="チェック 13">
              <controlPr defaultSize="0" autoFill="0" autoLine="0" autoPict="0">
                <anchor moveWithCells="1">
                  <from xmlns:xdr="http://schemas.openxmlformats.org/drawingml/2006/spreadsheetDrawing">
                    <xdr:col>2</xdr:col>
                    <xdr:colOff>1783080</xdr:colOff>
                    <xdr:row>38</xdr:row>
                    <xdr:rowOff>227965</xdr:rowOff>
                  </from>
                  <to xmlns:xdr="http://schemas.openxmlformats.org/drawingml/2006/spreadsheetDrawing">
                    <xdr:col>5</xdr:col>
                    <xdr:colOff>0</xdr:colOff>
                    <xdr:row>39</xdr:row>
                    <xdr:rowOff>227965</xdr:rowOff>
                  </to>
                </anchor>
              </controlPr>
            </control>
          </mc:Choice>
        </mc:AlternateContent>
        <mc:AlternateContent>
          <mc:Choice Requires="x14">
            <control shapeId="86030" r:id="rId17" name="チェック 14">
              <controlPr defaultSize="0" autoFill="0" autoLine="0" autoPict="0">
                <anchor moveWithCells="1">
                  <from xmlns:xdr="http://schemas.openxmlformats.org/drawingml/2006/spreadsheetDrawing">
                    <xdr:col>2</xdr:col>
                    <xdr:colOff>1783080</xdr:colOff>
                    <xdr:row>39</xdr:row>
                    <xdr:rowOff>227965</xdr:rowOff>
                  </from>
                  <to xmlns:xdr="http://schemas.openxmlformats.org/drawingml/2006/spreadsheetDrawing">
                    <xdr:col>5</xdr:col>
                    <xdr:colOff>0</xdr:colOff>
                    <xdr:row>40</xdr:row>
                    <xdr:rowOff>227965</xdr:rowOff>
                  </to>
                </anchor>
              </controlPr>
            </control>
          </mc:Choice>
        </mc:AlternateContent>
        <mc:AlternateContent>
          <mc:Choice Requires="x14">
            <control shapeId="86031" r:id="rId18" name="チェック 15">
              <controlPr defaultSize="0" autoFill="0" autoLine="0" autoPict="0">
                <anchor moveWithCells="1">
                  <from xmlns:xdr="http://schemas.openxmlformats.org/drawingml/2006/spreadsheetDrawing">
                    <xdr:col>1</xdr:col>
                    <xdr:colOff>9525</xdr:colOff>
                    <xdr:row>40</xdr:row>
                    <xdr:rowOff>219075</xdr:rowOff>
                  </from>
                  <to xmlns:xdr="http://schemas.openxmlformats.org/drawingml/2006/spreadsheetDrawing">
                    <xdr:col>2</xdr:col>
                    <xdr:colOff>85090</xdr:colOff>
                    <xdr:row>41</xdr:row>
                    <xdr:rowOff>227965</xdr:rowOff>
                  </to>
                </anchor>
              </controlPr>
            </control>
          </mc:Choice>
        </mc:AlternateContent>
        <mc:AlternateContent>
          <mc:Choice Requires="x14">
            <control shapeId="86032" r:id="rId19" name="チェック 16">
              <controlPr defaultSize="0" autoFill="0" autoLine="0" autoPict="0">
                <anchor moveWithCells="1">
                  <from xmlns:xdr="http://schemas.openxmlformats.org/drawingml/2006/spreadsheetDrawing">
                    <xdr:col>6</xdr:col>
                    <xdr:colOff>76200</xdr:colOff>
                    <xdr:row>38</xdr:row>
                    <xdr:rowOff>38100</xdr:rowOff>
                  </from>
                  <to xmlns:xdr="http://schemas.openxmlformats.org/drawingml/2006/spreadsheetDrawing">
                    <xdr:col>8</xdr:col>
                    <xdr:colOff>532765</xdr:colOff>
                    <xdr:row>38</xdr:row>
                    <xdr:rowOff>227965</xdr:rowOff>
                  </to>
                </anchor>
              </controlPr>
            </control>
          </mc:Choice>
        </mc:AlternateContent>
        <mc:AlternateContent>
          <mc:Choice Requires="x14">
            <control shapeId="86035" r:id="rId20" name="チェック 19">
              <controlPr defaultSize="0" autoFill="0" autoLine="0" autoPict="0">
                <anchor moveWithCells="1">
                  <from xmlns:xdr="http://schemas.openxmlformats.org/drawingml/2006/spreadsheetDrawing">
                    <xdr:col>9</xdr:col>
                    <xdr:colOff>865505</xdr:colOff>
                    <xdr:row>39</xdr:row>
                    <xdr:rowOff>123825</xdr:rowOff>
                  </from>
                  <to xmlns:xdr="http://schemas.openxmlformats.org/drawingml/2006/spreadsheetDrawing">
                    <xdr:col>12</xdr:col>
                    <xdr:colOff>1133475</xdr:colOff>
                    <xdr:row>40</xdr:row>
                    <xdr:rowOff>123825</xdr:rowOff>
                  </to>
                </anchor>
              </controlPr>
            </control>
          </mc:Choice>
        </mc:AlternateContent>
        <mc:AlternateContent>
          <mc:Choice Requires="x14">
            <control shapeId="86036" r:id="rId21" name="チェック 20">
              <controlPr defaultSize="0" autoFill="0" autoLine="0" autoPict="0">
                <anchor moveWithCells="1">
                  <from xmlns:xdr="http://schemas.openxmlformats.org/drawingml/2006/spreadsheetDrawing">
                    <xdr:col>9</xdr:col>
                    <xdr:colOff>865505</xdr:colOff>
                    <xdr:row>40</xdr:row>
                    <xdr:rowOff>67310</xdr:rowOff>
                  </from>
                  <to xmlns:xdr="http://schemas.openxmlformats.org/drawingml/2006/spreadsheetDrawing">
                    <xdr:col>12</xdr:col>
                    <xdr:colOff>619125</xdr:colOff>
                    <xdr:row>41</xdr:row>
                    <xdr:rowOff>86360</xdr:rowOff>
                  </to>
                </anchor>
              </controlPr>
            </control>
          </mc:Choice>
        </mc:AlternateContent>
        <mc:AlternateContent>
          <mc:Choice Requires="x14">
            <control shapeId="86037" r:id="rId22" name="チェック 21">
              <controlPr defaultSize="0" autoFill="0" autoLine="0" autoPict="0">
                <anchor moveWithCells="1">
                  <from xmlns:xdr="http://schemas.openxmlformats.org/drawingml/2006/spreadsheetDrawing">
                    <xdr:col>9</xdr:col>
                    <xdr:colOff>865505</xdr:colOff>
                    <xdr:row>41</xdr:row>
                    <xdr:rowOff>38100</xdr:rowOff>
                  </from>
                  <to xmlns:xdr="http://schemas.openxmlformats.org/drawingml/2006/spreadsheetDrawing">
                    <xdr:col>11</xdr:col>
                    <xdr:colOff>38100</xdr:colOff>
                    <xdr:row>42</xdr:row>
                    <xdr:rowOff>48260</xdr:rowOff>
                  </to>
                </anchor>
              </controlPr>
            </control>
          </mc:Choice>
        </mc:AlternateContent>
        <mc:AlternateContent>
          <mc:Choice Requires="x14">
            <control shapeId="86038" r:id="rId23" name="チェック 22">
              <controlPr defaultSize="0" autoFill="0" autoLine="0" autoPict="0">
                <anchor moveWithCells="1">
                  <from xmlns:xdr="http://schemas.openxmlformats.org/drawingml/2006/spreadsheetDrawing">
                    <xdr:col>6</xdr:col>
                    <xdr:colOff>76200</xdr:colOff>
                    <xdr:row>41</xdr:row>
                    <xdr:rowOff>19050</xdr:rowOff>
                  </from>
                  <to xmlns:xdr="http://schemas.openxmlformats.org/drawingml/2006/spreadsheetDrawing">
                    <xdr:col>9</xdr:col>
                    <xdr:colOff>762000</xdr:colOff>
                    <xdr:row>42</xdr:row>
                    <xdr:rowOff>19050</xdr:rowOff>
                  </to>
                </anchor>
              </controlPr>
            </control>
          </mc:Choice>
        </mc:AlternateContent>
        <mc:AlternateContent>
          <mc:Choice Requires="x14">
            <control shapeId="86039" r:id="rId24" name="チェック 23">
              <controlPr defaultSize="0" autoFill="0" autoLine="0" autoPict="0">
                <anchor moveWithCells="1">
                  <from xmlns:xdr="http://schemas.openxmlformats.org/drawingml/2006/spreadsheetDrawing">
                    <xdr:col>0</xdr:col>
                    <xdr:colOff>95250</xdr:colOff>
                    <xdr:row>21</xdr:row>
                    <xdr:rowOff>381635</xdr:rowOff>
                  </from>
                  <to xmlns:xdr="http://schemas.openxmlformats.org/drawingml/2006/spreadsheetDrawing">
                    <xdr:col>1</xdr:col>
                    <xdr:colOff>133985</xdr:colOff>
                    <xdr:row>23</xdr:row>
                    <xdr:rowOff>8890</xdr:rowOff>
                  </to>
                </anchor>
              </controlPr>
            </control>
          </mc:Choice>
        </mc:AlternateContent>
        <mc:AlternateContent>
          <mc:Choice Requires="x14">
            <control shapeId="86042" r:id="rId25" name="チェック 26">
              <controlPr defaultSize="0" autoFill="0" autoLine="0" autoPict="0">
                <anchor moveWithCells="1">
                  <from xmlns:xdr="http://schemas.openxmlformats.org/drawingml/2006/spreadsheetDrawing">
                    <xdr:col>4</xdr:col>
                    <xdr:colOff>828675</xdr:colOff>
                    <xdr:row>28</xdr:row>
                    <xdr:rowOff>9525</xdr:rowOff>
                  </from>
                  <to xmlns:xdr="http://schemas.openxmlformats.org/drawingml/2006/spreadsheetDrawing">
                    <xdr:col>5</xdr:col>
                    <xdr:colOff>9525</xdr:colOff>
                    <xdr:row>29</xdr:row>
                    <xdr:rowOff>47625</xdr:rowOff>
                  </to>
                </anchor>
              </controlPr>
            </control>
          </mc:Choice>
        </mc:AlternateContent>
        <mc:AlternateContent>
          <mc:Choice Requires="x14">
            <control shapeId="86043" r:id="rId26" name="チェック 27">
              <controlPr defaultSize="0" autoFill="0" autoLine="0" autoPict="0">
                <anchor moveWithCells="1">
                  <from xmlns:xdr="http://schemas.openxmlformats.org/drawingml/2006/spreadsheetDrawing">
                    <xdr:col>7</xdr:col>
                    <xdr:colOff>488315</xdr:colOff>
                    <xdr:row>27</xdr:row>
                    <xdr:rowOff>161290</xdr:rowOff>
                  </from>
                  <to xmlns:xdr="http://schemas.openxmlformats.org/drawingml/2006/spreadsheetDrawing">
                    <xdr:col>8</xdr:col>
                    <xdr:colOff>199390</xdr:colOff>
                    <xdr:row>29</xdr:row>
                    <xdr:rowOff>16510</xdr:rowOff>
                  </to>
                </anchor>
              </controlPr>
            </control>
          </mc:Choice>
        </mc:AlternateContent>
        <mc:AlternateContent>
          <mc:Choice Requires="x14">
            <control shapeId="86047" r:id="rId27" name="チェック 31">
              <controlPr defaultSize="0" autoFill="0" autoLine="0" autoPict="0">
                <anchor moveWithCells="1">
                  <from xmlns:xdr="http://schemas.openxmlformats.org/drawingml/2006/spreadsheetDrawing">
                    <xdr:col>6</xdr:col>
                    <xdr:colOff>85725</xdr:colOff>
                    <xdr:row>39</xdr:row>
                    <xdr:rowOff>86360</xdr:rowOff>
                  </from>
                  <to xmlns:xdr="http://schemas.openxmlformats.org/drawingml/2006/spreadsheetDrawing">
                    <xdr:col>9</xdr:col>
                    <xdr:colOff>485775</xdr:colOff>
                    <xdr:row>40</xdr:row>
                    <xdr:rowOff>95250</xdr:rowOff>
                  </to>
                </anchor>
              </controlPr>
            </control>
          </mc:Choice>
        </mc:AlternateContent>
        <mc:AlternateContent>
          <mc:Choice Requires="x14">
            <control shapeId="86049" r:id="rId28" name="チェック 33">
              <controlPr defaultSize="0" autoFill="0" autoLine="0" autoPict="0">
                <anchor moveWithCells="1">
                  <from xmlns:xdr="http://schemas.openxmlformats.org/drawingml/2006/spreadsheetDrawing">
                    <xdr:col>6</xdr:col>
                    <xdr:colOff>85725</xdr:colOff>
                    <xdr:row>40</xdr:row>
                    <xdr:rowOff>57150</xdr:rowOff>
                  </from>
                  <to xmlns:xdr="http://schemas.openxmlformats.org/drawingml/2006/spreadsheetDrawing">
                    <xdr:col>8</xdr:col>
                    <xdr:colOff>666750</xdr:colOff>
                    <xdr:row>41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1:W41"/>
  <sheetViews>
    <sheetView showGridLines="0" view="pageBreakPreview" zoomScale="70" zoomScaleNormal="70" zoomScaleSheetLayoutView="70" workbookViewId="0">
      <selection activeCell="AA20" sqref="AA20"/>
    </sheetView>
  </sheetViews>
  <sheetFormatPr defaultColWidth="5.625" defaultRowHeight="14.4"/>
  <cols>
    <col min="1" max="1" width="3.875" style="298" customWidth="1"/>
    <col min="2" max="2" width="5.625" style="298"/>
    <col min="3" max="3" width="14.625" style="298" customWidth="1"/>
    <col min="4" max="4" width="5.625" style="298"/>
    <col min="5" max="5" width="18" style="298" customWidth="1"/>
    <col min="6" max="21" width="5.625" style="298"/>
    <col min="22" max="22" width="3.875" style="298" customWidth="1"/>
    <col min="23" max="23" width="2.625" style="298" customWidth="1"/>
    <col min="24" max="16384" width="5.625" style="298"/>
  </cols>
  <sheetData>
    <row r="1" spans="1:23" ht="16.2">
      <c r="A1" s="299" t="s">
        <v>114</v>
      </c>
      <c r="B1" s="194"/>
      <c r="C1" s="194"/>
      <c r="D1" s="194"/>
      <c r="E1" s="194"/>
      <c r="F1" s="194"/>
      <c r="G1" s="194"/>
      <c r="H1" s="194"/>
      <c r="I1" s="194"/>
      <c r="J1" s="194"/>
    </row>
    <row r="2" spans="1:23" ht="24.95" customHeight="1">
      <c r="A2" s="300" t="s">
        <v>341</v>
      </c>
      <c r="B2" s="301"/>
      <c r="C2" s="301"/>
      <c r="D2" s="301"/>
      <c r="E2" s="301"/>
      <c r="F2" s="301"/>
      <c r="G2" s="301"/>
      <c r="H2" s="301"/>
      <c r="I2" s="301"/>
      <c r="J2" s="301"/>
      <c r="K2" s="301"/>
      <c r="L2" s="301"/>
      <c r="M2" s="301"/>
      <c r="N2" s="301"/>
      <c r="O2" s="301"/>
      <c r="P2" s="301"/>
      <c r="Q2" s="301"/>
      <c r="R2" s="301"/>
      <c r="S2" s="301"/>
      <c r="T2" s="301"/>
      <c r="U2" s="301"/>
      <c r="V2" s="301"/>
      <c r="W2" s="301"/>
    </row>
    <row r="3" spans="1:23" ht="46.5" customHeight="1">
      <c r="A3" s="301"/>
      <c r="B3" s="301"/>
      <c r="C3" s="301"/>
      <c r="D3" s="301"/>
      <c r="E3" s="301"/>
      <c r="F3" s="301"/>
      <c r="G3" s="301"/>
      <c r="H3" s="301"/>
      <c r="I3" s="301"/>
      <c r="J3" s="301"/>
      <c r="K3" s="301"/>
      <c r="L3" s="301"/>
      <c r="M3" s="301"/>
      <c r="N3" s="301"/>
      <c r="O3" s="301"/>
      <c r="P3" s="301"/>
      <c r="Q3" s="301"/>
      <c r="R3" s="301"/>
      <c r="S3" s="301"/>
      <c r="T3" s="301"/>
      <c r="U3" s="301"/>
      <c r="V3" s="301"/>
      <c r="W3" s="301"/>
    </row>
    <row r="4" spans="1:23" s="157" customFormat="1" ht="9.75" customHeight="1">
      <c r="A4" s="118"/>
      <c r="B4" s="303"/>
      <c r="C4" s="303"/>
      <c r="D4" s="303"/>
      <c r="E4" s="303"/>
      <c r="F4" s="303"/>
      <c r="G4" s="303"/>
      <c r="H4" s="303"/>
      <c r="I4" s="303"/>
      <c r="J4" s="303"/>
    </row>
    <row r="5" spans="1:23" s="17" customFormat="1" ht="19.2">
      <c r="A5" s="4"/>
      <c r="B5" s="304"/>
      <c r="C5" s="304"/>
      <c r="D5" s="304"/>
      <c r="E5" s="304"/>
      <c r="F5" s="304"/>
      <c r="G5" s="304"/>
      <c r="H5" s="4"/>
      <c r="I5" s="4"/>
      <c r="J5" s="4"/>
      <c r="P5" s="35" t="s">
        <v>80</v>
      </c>
      <c r="Q5" s="35"/>
      <c r="R5" s="35"/>
      <c r="S5" s="362"/>
      <c r="T5" s="362"/>
      <c r="U5" s="362"/>
      <c r="V5" s="362"/>
    </row>
    <row r="6" spans="1:23" s="17" customFormat="1" ht="19.2">
      <c r="A6" s="4"/>
      <c r="B6" s="304"/>
      <c r="C6" s="304"/>
      <c r="D6" s="304"/>
      <c r="E6" s="304"/>
      <c r="F6" s="304"/>
      <c r="G6" s="304"/>
      <c r="H6" s="4"/>
      <c r="I6" s="4"/>
      <c r="J6" s="4"/>
      <c r="P6" s="35"/>
      <c r="Q6" s="35"/>
      <c r="R6" s="35"/>
      <c r="S6" s="363"/>
      <c r="T6" s="363"/>
      <c r="U6" s="363"/>
      <c r="V6" s="363"/>
    </row>
    <row r="7" spans="1:23" s="157" customFormat="1" ht="16.95">
      <c r="A7" s="118"/>
      <c r="B7" s="118"/>
      <c r="C7" s="310" t="s">
        <v>136</v>
      </c>
      <c r="D7" s="118"/>
      <c r="E7" s="118"/>
      <c r="F7" s="118"/>
      <c r="G7" s="118"/>
      <c r="H7" s="118"/>
      <c r="I7" s="118"/>
      <c r="J7" s="118"/>
    </row>
    <row r="8" spans="1:23" s="157" customFormat="1" ht="30" customHeight="1">
      <c r="A8" s="118"/>
      <c r="B8" s="118"/>
      <c r="C8" s="311" t="s">
        <v>85</v>
      </c>
      <c r="D8" s="319"/>
      <c r="E8" s="327"/>
      <c r="F8" s="327"/>
      <c r="G8" s="327"/>
      <c r="H8" s="327"/>
      <c r="I8" s="327"/>
      <c r="J8" s="327"/>
      <c r="K8" s="344"/>
    </row>
    <row r="9" spans="1:23" s="157" customFormat="1" ht="30" customHeight="1">
      <c r="A9" s="118"/>
      <c r="B9" s="118"/>
      <c r="C9" s="312" t="s">
        <v>140</v>
      </c>
      <c r="D9" s="320"/>
      <c r="E9" s="328"/>
      <c r="F9" s="328"/>
      <c r="G9" s="328"/>
      <c r="H9" s="328"/>
      <c r="I9" s="328"/>
      <c r="J9" s="328"/>
      <c r="K9" s="345"/>
    </row>
    <row r="10" spans="1:23" s="157" customFormat="1" ht="30" customHeight="1">
      <c r="A10" s="118"/>
      <c r="B10" s="118"/>
      <c r="C10" s="313" t="s">
        <v>193</v>
      </c>
      <c r="D10" s="321"/>
      <c r="E10" s="329"/>
      <c r="F10" s="335" t="s">
        <v>194</v>
      </c>
      <c r="G10" s="335"/>
      <c r="H10" s="335"/>
      <c r="I10" s="335"/>
      <c r="J10" s="335"/>
      <c r="K10" s="346"/>
    </row>
    <row r="11" spans="1:23" s="157" customFormat="1" ht="30" customHeight="1">
      <c r="A11" s="118"/>
      <c r="B11" s="118"/>
      <c r="C11" s="314" t="s">
        <v>196</v>
      </c>
      <c r="D11" s="322"/>
      <c r="E11" s="330"/>
      <c r="F11" s="336" t="s">
        <v>194</v>
      </c>
      <c r="G11" s="336"/>
      <c r="H11" s="336"/>
      <c r="I11" s="336"/>
      <c r="J11" s="336"/>
      <c r="K11" s="347"/>
    </row>
    <row r="12" spans="1:23" ht="20.100000000000001" customHeight="1">
      <c r="A12" s="194"/>
      <c r="B12" s="194"/>
      <c r="C12" s="194"/>
      <c r="D12" s="194"/>
      <c r="E12" s="194"/>
      <c r="F12" s="194"/>
      <c r="G12" s="194"/>
      <c r="H12" s="194"/>
      <c r="I12" s="194"/>
      <c r="J12" s="194"/>
    </row>
    <row r="13" spans="1:23" ht="20.100000000000001" customHeight="1">
      <c r="A13" s="194"/>
      <c r="B13" s="305" t="s">
        <v>198</v>
      </c>
      <c r="C13" s="305"/>
      <c r="D13" s="305"/>
      <c r="E13" s="331">
        <f>$C$17+$E$17-$G$17</f>
        <v>0</v>
      </c>
      <c r="F13" s="337"/>
      <c r="G13" s="337"/>
      <c r="H13" s="337"/>
      <c r="I13" s="337"/>
      <c r="J13" s="343" t="s">
        <v>55</v>
      </c>
      <c r="K13" s="348"/>
      <c r="M13" s="353"/>
      <c r="N13" s="353"/>
      <c r="O13" s="353"/>
      <c r="P13" s="353"/>
      <c r="Q13" s="353"/>
      <c r="R13" s="353"/>
      <c r="T13" s="17"/>
      <c r="U13" s="17"/>
    </row>
    <row r="14" spans="1:23" ht="20.100000000000001" customHeight="1">
      <c r="A14" s="194"/>
      <c r="B14" s="305"/>
      <c r="C14" s="305"/>
      <c r="D14" s="305"/>
      <c r="E14" s="332"/>
      <c r="F14" s="332"/>
      <c r="G14" s="332"/>
      <c r="H14" s="332"/>
      <c r="I14" s="332"/>
      <c r="J14" s="343"/>
      <c r="K14" s="348"/>
      <c r="M14" s="353"/>
      <c r="N14" s="353"/>
      <c r="O14" s="353"/>
      <c r="P14" s="353"/>
      <c r="Q14" s="353"/>
      <c r="R14" s="353"/>
      <c r="T14" s="17"/>
      <c r="U14" s="17"/>
    </row>
    <row r="15" spans="1:23" ht="20.100000000000001" customHeight="1">
      <c r="A15" s="194"/>
      <c r="B15" s="194"/>
      <c r="C15" s="194"/>
      <c r="D15" s="194"/>
      <c r="E15" s="194"/>
      <c r="F15" s="194"/>
      <c r="G15" s="194"/>
      <c r="H15" s="194"/>
      <c r="I15" s="194"/>
      <c r="J15" s="194"/>
    </row>
    <row r="16" spans="1:23" ht="39.950000000000003" customHeight="1">
      <c r="A16" s="194"/>
      <c r="B16" s="194"/>
      <c r="C16" s="315" t="s">
        <v>199</v>
      </c>
      <c r="D16" s="323"/>
      <c r="E16" s="333" t="s">
        <v>201</v>
      </c>
      <c r="F16" s="338"/>
      <c r="G16" s="333" t="s">
        <v>202</v>
      </c>
      <c r="H16" s="338"/>
      <c r="I16" s="302"/>
      <c r="J16" s="302"/>
    </row>
    <row r="17" spans="1:21" ht="24.95" customHeight="1">
      <c r="A17" s="194"/>
      <c r="B17" s="194"/>
      <c r="C17" s="316">
        <f>$P$25</f>
        <v>0</v>
      </c>
      <c r="D17" s="324"/>
      <c r="E17" s="334">
        <f>$S$25</f>
        <v>0</v>
      </c>
      <c r="F17" s="339"/>
      <c r="G17" s="340"/>
      <c r="H17" s="341"/>
      <c r="I17" s="342"/>
      <c r="J17" s="342"/>
    </row>
    <row r="18" spans="1:21" ht="20.100000000000001" customHeight="1">
      <c r="A18" s="194"/>
      <c r="B18" s="194"/>
      <c r="C18" s="194"/>
      <c r="D18" s="194"/>
      <c r="E18" s="194"/>
      <c r="F18" s="194"/>
      <c r="G18" s="194"/>
      <c r="H18" s="194"/>
      <c r="I18" s="194"/>
      <c r="J18" s="194"/>
    </row>
    <row r="19" spans="1:21" s="18" customFormat="1" ht="20.100000000000001" customHeight="1">
      <c r="A19" s="302"/>
      <c r="B19" s="306" t="s">
        <v>203</v>
      </c>
      <c r="C19" s="306" t="s">
        <v>204</v>
      </c>
      <c r="D19" s="306"/>
      <c r="E19" s="306"/>
      <c r="F19" s="306"/>
      <c r="G19" s="306"/>
      <c r="H19" s="306"/>
      <c r="I19" s="306"/>
      <c r="J19" s="306"/>
      <c r="K19" s="349" t="s">
        <v>2</v>
      </c>
      <c r="L19" s="349"/>
      <c r="M19" s="349" t="s">
        <v>205</v>
      </c>
      <c r="N19" s="349"/>
      <c r="O19" s="349"/>
      <c r="P19" s="356" t="s">
        <v>207</v>
      </c>
      <c r="Q19" s="356"/>
      <c r="R19" s="356"/>
      <c r="S19" s="364" t="s">
        <v>208</v>
      </c>
      <c r="T19" s="364"/>
      <c r="U19" s="364"/>
    </row>
    <row r="20" spans="1:21" ht="24.95" customHeight="1">
      <c r="A20" s="194"/>
      <c r="B20" s="307">
        <v>1</v>
      </c>
      <c r="C20" s="317"/>
      <c r="D20" s="317"/>
      <c r="E20" s="317"/>
      <c r="F20" s="317"/>
      <c r="G20" s="317"/>
      <c r="H20" s="317"/>
      <c r="I20" s="317"/>
      <c r="J20" s="317"/>
      <c r="K20" s="350"/>
      <c r="L20" s="352" t="s">
        <v>148</v>
      </c>
      <c r="M20" s="354"/>
      <c r="N20" s="354"/>
      <c r="O20" s="354"/>
      <c r="P20" s="357">
        <f>K20*M20</f>
        <v>0</v>
      </c>
      <c r="Q20" s="357"/>
      <c r="R20" s="357"/>
      <c r="S20" s="354"/>
      <c r="T20" s="354"/>
      <c r="U20" s="354"/>
    </row>
    <row r="21" spans="1:21" ht="24.95" customHeight="1">
      <c r="A21" s="194"/>
      <c r="B21" s="307">
        <v>2</v>
      </c>
      <c r="C21" s="317"/>
      <c r="D21" s="317"/>
      <c r="E21" s="317"/>
      <c r="F21" s="317"/>
      <c r="G21" s="317"/>
      <c r="H21" s="317"/>
      <c r="I21" s="317"/>
      <c r="J21" s="317"/>
      <c r="K21" s="350"/>
      <c r="L21" s="352" t="s">
        <v>148</v>
      </c>
      <c r="M21" s="354"/>
      <c r="N21" s="354"/>
      <c r="O21" s="354"/>
      <c r="P21" s="357">
        <f>K21*M21</f>
        <v>0</v>
      </c>
      <c r="Q21" s="357"/>
      <c r="R21" s="357"/>
      <c r="S21" s="354"/>
      <c r="T21" s="354"/>
      <c r="U21" s="354"/>
    </row>
    <row r="22" spans="1:21" ht="24.95" customHeight="1">
      <c r="A22" s="194"/>
      <c r="B22" s="307">
        <v>3</v>
      </c>
      <c r="C22" s="317"/>
      <c r="D22" s="317"/>
      <c r="E22" s="317"/>
      <c r="F22" s="317"/>
      <c r="G22" s="317"/>
      <c r="H22" s="317"/>
      <c r="I22" s="317"/>
      <c r="J22" s="317"/>
      <c r="K22" s="350"/>
      <c r="L22" s="352" t="s">
        <v>148</v>
      </c>
      <c r="M22" s="354"/>
      <c r="N22" s="354"/>
      <c r="O22" s="354"/>
      <c r="P22" s="357">
        <f>K22*M22</f>
        <v>0</v>
      </c>
      <c r="Q22" s="357"/>
      <c r="R22" s="357"/>
      <c r="S22" s="354"/>
      <c r="T22" s="354"/>
      <c r="U22" s="354"/>
    </row>
    <row r="23" spans="1:21" ht="24.95" customHeight="1">
      <c r="A23" s="194"/>
      <c r="B23" s="307">
        <v>4</v>
      </c>
      <c r="C23" s="317"/>
      <c r="D23" s="317"/>
      <c r="E23" s="317"/>
      <c r="F23" s="317"/>
      <c r="G23" s="317"/>
      <c r="H23" s="317"/>
      <c r="I23" s="317"/>
      <c r="J23" s="317"/>
      <c r="K23" s="350"/>
      <c r="L23" s="352" t="s">
        <v>148</v>
      </c>
      <c r="M23" s="354"/>
      <c r="N23" s="354"/>
      <c r="O23" s="354"/>
      <c r="P23" s="357">
        <f>K23*M23</f>
        <v>0</v>
      </c>
      <c r="Q23" s="357"/>
      <c r="R23" s="357"/>
      <c r="S23" s="354"/>
      <c r="T23" s="354"/>
      <c r="U23" s="354"/>
    </row>
    <row r="24" spans="1:21" ht="24.95" customHeight="1">
      <c r="A24" s="194"/>
      <c r="B24" s="307">
        <v>5</v>
      </c>
      <c r="C24" s="317"/>
      <c r="D24" s="317"/>
      <c r="E24" s="317"/>
      <c r="F24" s="317"/>
      <c r="G24" s="317"/>
      <c r="H24" s="317"/>
      <c r="I24" s="317"/>
      <c r="J24" s="317"/>
      <c r="K24" s="350"/>
      <c r="L24" s="352" t="s">
        <v>148</v>
      </c>
      <c r="M24" s="354"/>
      <c r="N24" s="354"/>
      <c r="O24" s="354"/>
      <c r="P24" s="357">
        <f>K24*M24</f>
        <v>0</v>
      </c>
      <c r="Q24" s="357"/>
      <c r="R24" s="357"/>
      <c r="S24" s="354"/>
      <c r="T24" s="354"/>
      <c r="U24" s="354"/>
    </row>
    <row r="25" spans="1:21" ht="24.95" customHeight="1">
      <c r="A25" s="194"/>
      <c r="B25" s="194"/>
      <c r="C25" s="194"/>
      <c r="D25" s="194"/>
      <c r="E25" s="194"/>
      <c r="F25" s="194"/>
      <c r="G25" s="194"/>
      <c r="H25" s="194"/>
      <c r="I25" s="194"/>
      <c r="J25" s="194"/>
      <c r="M25" s="349" t="s">
        <v>209</v>
      </c>
      <c r="N25" s="349"/>
      <c r="O25" s="349"/>
      <c r="P25" s="358">
        <f>SUM(P20:R24)</f>
        <v>0</v>
      </c>
      <c r="Q25" s="360"/>
      <c r="R25" s="361"/>
      <c r="S25" s="358">
        <f>SUM(S20:U24)</f>
        <v>0</v>
      </c>
      <c r="T25" s="360"/>
      <c r="U25" s="361"/>
    </row>
    <row r="26" spans="1:21" ht="20.100000000000001" customHeight="1">
      <c r="A26" s="194"/>
      <c r="B26" s="194"/>
      <c r="C26" s="194"/>
      <c r="D26" s="194"/>
      <c r="E26" s="194"/>
      <c r="F26" s="194"/>
      <c r="G26" s="194"/>
      <c r="H26" s="194"/>
      <c r="I26" s="194"/>
      <c r="J26" s="194"/>
      <c r="M26" s="355"/>
      <c r="N26" s="355"/>
      <c r="O26" s="355"/>
      <c r="P26" s="359"/>
      <c r="Q26" s="359"/>
      <c r="R26" s="359"/>
      <c r="S26" s="359"/>
      <c r="T26" s="359"/>
      <c r="U26" s="359"/>
    </row>
    <row r="27" spans="1:21" ht="20.100000000000001" customHeight="1">
      <c r="A27" s="194"/>
      <c r="B27" s="194"/>
      <c r="C27" s="194"/>
      <c r="D27" s="194"/>
      <c r="E27" s="194"/>
      <c r="F27" s="194"/>
      <c r="G27" s="194"/>
      <c r="H27" s="194"/>
      <c r="I27" s="194"/>
      <c r="J27" s="194"/>
      <c r="M27" s="355"/>
      <c r="N27" s="355"/>
      <c r="O27" s="355"/>
      <c r="P27" s="359"/>
      <c r="Q27" s="359"/>
      <c r="R27" s="359"/>
      <c r="S27" s="359"/>
      <c r="T27" s="359"/>
      <c r="U27" s="359"/>
    </row>
    <row r="28" spans="1:21" ht="20.100000000000001" customHeight="1">
      <c r="A28" s="194"/>
      <c r="B28" s="194"/>
      <c r="C28" s="194"/>
      <c r="D28" s="194"/>
      <c r="E28" s="194"/>
      <c r="F28" s="194"/>
      <c r="G28" s="194"/>
      <c r="H28" s="194"/>
      <c r="I28" s="194"/>
      <c r="J28" s="194"/>
      <c r="M28" s="355"/>
      <c r="N28" s="355"/>
      <c r="O28" s="355"/>
      <c r="P28" s="359"/>
      <c r="Q28" s="359"/>
      <c r="R28" s="359"/>
      <c r="S28" s="359"/>
      <c r="T28" s="359"/>
      <c r="U28" s="359"/>
    </row>
    <row r="29" spans="1:21" ht="20.100000000000001" customHeight="1">
      <c r="A29" s="194"/>
      <c r="B29" s="194"/>
      <c r="C29" s="194"/>
      <c r="D29" s="194"/>
      <c r="E29" s="194"/>
      <c r="F29" s="194"/>
      <c r="G29" s="194"/>
      <c r="H29" s="194"/>
      <c r="I29" s="194"/>
      <c r="J29" s="194"/>
      <c r="M29" s="355"/>
      <c r="N29" s="355"/>
      <c r="O29" s="355"/>
      <c r="P29" s="359"/>
      <c r="Q29" s="359"/>
      <c r="R29" s="359"/>
      <c r="S29" s="359"/>
      <c r="T29" s="359"/>
      <c r="U29" s="359"/>
    </row>
    <row r="30" spans="1:21" ht="65.25" customHeight="1">
      <c r="A30" s="194"/>
      <c r="B30" s="194"/>
      <c r="C30" s="194"/>
      <c r="D30" s="194"/>
      <c r="E30" s="194"/>
      <c r="F30" s="194"/>
      <c r="G30" s="194"/>
      <c r="H30" s="194"/>
      <c r="I30" s="194"/>
      <c r="J30" s="194"/>
    </row>
    <row r="31" spans="1:21" ht="20.100000000000001" customHeight="1">
      <c r="A31" s="194"/>
      <c r="B31" s="308" t="s">
        <v>210</v>
      </c>
      <c r="C31" s="306"/>
      <c r="D31" s="325"/>
      <c r="E31" s="325"/>
      <c r="F31" s="325"/>
      <c r="G31" s="325"/>
      <c r="H31" s="325"/>
      <c r="I31" s="325"/>
      <c r="J31" s="325"/>
      <c r="K31" s="351"/>
      <c r="L31" s="351"/>
      <c r="M31" s="351"/>
      <c r="N31" s="351"/>
      <c r="O31" s="351"/>
      <c r="P31" s="351"/>
      <c r="Q31" s="351"/>
      <c r="R31" s="351"/>
      <c r="S31" s="351"/>
      <c r="T31" s="351"/>
      <c r="U31" s="351"/>
    </row>
    <row r="32" spans="1:21" ht="20.100000000000001" customHeight="1">
      <c r="A32" s="194"/>
      <c r="B32" s="306"/>
      <c r="C32" s="306"/>
      <c r="D32" s="325"/>
      <c r="E32" s="325"/>
      <c r="F32" s="325"/>
      <c r="G32" s="325"/>
      <c r="H32" s="325"/>
      <c r="I32" s="325"/>
      <c r="J32" s="325"/>
      <c r="K32" s="351"/>
      <c r="L32" s="351"/>
      <c r="M32" s="351"/>
      <c r="N32" s="351"/>
      <c r="O32" s="351"/>
      <c r="P32" s="351"/>
      <c r="Q32" s="351"/>
      <c r="R32" s="351"/>
      <c r="S32" s="351"/>
      <c r="T32" s="351"/>
      <c r="U32" s="351"/>
    </row>
    <row r="33" spans="1:21" ht="20.100000000000001" customHeight="1">
      <c r="A33" s="194"/>
      <c r="B33" s="306"/>
      <c r="C33" s="306"/>
      <c r="D33" s="325"/>
      <c r="E33" s="325"/>
      <c r="F33" s="325"/>
      <c r="G33" s="325"/>
      <c r="H33" s="325"/>
      <c r="I33" s="325"/>
      <c r="J33" s="325"/>
      <c r="K33" s="351"/>
      <c r="L33" s="351"/>
      <c r="M33" s="351"/>
      <c r="N33" s="351"/>
      <c r="O33" s="351"/>
      <c r="P33" s="351"/>
      <c r="Q33" s="351"/>
      <c r="R33" s="351"/>
      <c r="S33" s="351"/>
      <c r="T33" s="351"/>
      <c r="U33" s="351"/>
    </row>
    <row r="34" spans="1:21" ht="105" customHeight="1">
      <c r="A34" s="194"/>
      <c r="B34" s="306"/>
      <c r="C34" s="306"/>
      <c r="D34" s="325"/>
      <c r="E34" s="325"/>
      <c r="F34" s="325"/>
      <c r="G34" s="325"/>
      <c r="H34" s="325"/>
      <c r="I34" s="325"/>
      <c r="J34" s="325"/>
      <c r="K34" s="351"/>
      <c r="L34" s="351"/>
      <c r="M34" s="351"/>
      <c r="N34" s="351"/>
      <c r="O34" s="351"/>
      <c r="P34" s="351"/>
      <c r="Q34" s="351"/>
      <c r="R34" s="351"/>
      <c r="S34" s="351"/>
      <c r="T34" s="351"/>
      <c r="U34" s="351"/>
    </row>
    <row r="35" spans="1:21" ht="20.100000000000001" customHeight="1">
      <c r="A35" s="194"/>
      <c r="B35" s="309" t="s">
        <v>211</v>
      </c>
      <c r="C35" s="318" t="s">
        <v>214</v>
      </c>
      <c r="D35" s="326"/>
      <c r="E35" s="326"/>
      <c r="F35" s="326"/>
      <c r="G35" s="326"/>
      <c r="H35" s="326"/>
      <c r="I35" s="326"/>
      <c r="J35" s="326"/>
      <c r="K35" s="326"/>
      <c r="L35" s="326"/>
      <c r="M35" s="326"/>
      <c r="N35" s="326"/>
      <c r="O35" s="326"/>
      <c r="P35" s="326"/>
    </row>
    <row r="36" spans="1:21" ht="20.100000000000001" customHeight="1">
      <c r="A36" s="194"/>
      <c r="B36" s="194"/>
      <c r="C36" s="194"/>
      <c r="D36" s="194"/>
      <c r="E36" s="194"/>
      <c r="F36" s="194"/>
      <c r="G36" s="194"/>
      <c r="H36" s="194"/>
      <c r="I36" s="194"/>
      <c r="J36" s="194"/>
    </row>
    <row r="37" spans="1:21" ht="20.100000000000001" customHeight="1">
      <c r="A37" s="194"/>
      <c r="B37" s="194"/>
      <c r="C37" s="194"/>
      <c r="D37" s="194"/>
      <c r="E37" s="194"/>
      <c r="F37" s="194"/>
      <c r="G37" s="194"/>
      <c r="H37" s="194"/>
      <c r="I37" s="194"/>
      <c r="J37" s="194"/>
    </row>
    <row r="38" spans="1:21" ht="20.100000000000001" customHeight="1">
      <c r="A38" s="194"/>
      <c r="B38" s="194"/>
      <c r="C38" s="194"/>
      <c r="D38" s="194"/>
      <c r="E38" s="194"/>
      <c r="F38" s="194"/>
      <c r="G38" s="194"/>
      <c r="H38" s="194"/>
      <c r="I38" s="194"/>
      <c r="J38" s="194"/>
    </row>
    <row r="39" spans="1:21" ht="20.100000000000001" customHeight="1">
      <c r="A39" s="194"/>
      <c r="B39" s="194"/>
      <c r="C39" s="194"/>
      <c r="D39" s="194"/>
      <c r="E39" s="194"/>
      <c r="F39" s="194"/>
      <c r="G39" s="194"/>
      <c r="H39" s="194"/>
      <c r="I39" s="194"/>
      <c r="J39" s="194"/>
    </row>
    <row r="40" spans="1:21" ht="20.100000000000001" customHeight="1">
      <c r="A40" s="194"/>
      <c r="B40" s="194"/>
      <c r="C40" s="194"/>
      <c r="D40" s="194"/>
      <c r="E40" s="194"/>
      <c r="F40" s="194"/>
      <c r="G40" s="194"/>
      <c r="H40" s="194"/>
      <c r="I40" s="194"/>
      <c r="J40" s="194"/>
    </row>
    <row r="41" spans="1:21" ht="20.100000000000001" customHeight="1">
      <c r="A41" s="194"/>
      <c r="B41" s="194"/>
      <c r="C41" s="194"/>
      <c r="D41" s="194"/>
      <c r="E41" s="194"/>
      <c r="F41" s="194"/>
      <c r="G41" s="194"/>
      <c r="H41" s="194"/>
      <c r="I41" s="194"/>
      <c r="J41" s="194"/>
    </row>
    <row r="42" spans="1:21" ht="20.100000000000001" customHeight="1"/>
    <row r="43" spans="1:21" ht="20.100000000000001" customHeight="1"/>
    <row r="44" spans="1:21" ht="20.100000000000001" customHeight="1"/>
    <row r="45" spans="1:21" ht="20.100000000000001" customHeight="1"/>
    <row r="46" spans="1:21" ht="20.100000000000001" customHeight="1"/>
    <row r="47" spans="1:21" ht="20.100000000000001" customHeight="1"/>
    <row r="48" spans="1:21" ht="20.100000000000001" customHeight="1"/>
    <row r="49" ht="20.100000000000001" customHeight="1"/>
    <row r="50" ht="20.100000000000001" customHeight="1"/>
  </sheetData>
  <mergeCells count="50">
    <mergeCell ref="P5:R5"/>
    <mergeCell ref="S5:V5"/>
    <mergeCell ref="D8:K8"/>
    <mergeCell ref="D9:K9"/>
    <mergeCell ref="D10:E10"/>
    <mergeCell ref="F10:K10"/>
    <mergeCell ref="D11:E11"/>
    <mergeCell ref="F11:K11"/>
    <mergeCell ref="M13:R13"/>
    <mergeCell ref="M14:R14"/>
    <mergeCell ref="C16:D16"/>
    <mergeCell ref="E16:F16"/>
    <mergeCell ref="G16:H16"/>
    <mergeCell ref="C17:D17"/>
    <mergeCell ref="E17:F17"/>
    <mergeCell ref="G17:H17"/>
    <mergeCell ref="C19:J19"/>
    <mergeCell ref="K19:L19"/>
    <mergeCell ref="M19:O19"/>
    <mergeCell ref="P19:R19"/>
    <mergeCell ref="S19:U19"/>
    <mergeCell ref="C20:J20"/>
    <mergeCell ref="M20:O20"/>
    <mergeCell ref="P20:R20"/>
    <mergeCell ref="S20:U20"/>
    <mergeCell ref="C21:J21"/>
    <mergeCell ref="M21:O21"/>
    <mergeCell ref="P21:R21"/>
    <mergeCell ref="S21:U21"/>
    <mergeCell ref="C22:J22"/>
    <mergeCell ref="M22:O22"/>
    <mergeCell ref="P22:R22"/>
    <mergeCell ref="S22:U22"/>
    <mergeCell ref="C23:J23"/>
    <mergeCell ref="M23:O23"/>
    <mergeCell ref="P23:R23"/>
    <mergeCell ref="S23:U23"/>
    <mergeCell ref="C24:J24"/>
    <mergeCell ref="M24:O24"/>
    <mergeCell ref="P24:R24"/>
    <mergeCell ref="S24:U24"/>
    <mergeCell ref="M25:O25"/>
    <mergeCell ref="P25:R25"/>
    <mergeCell ref="S25:U25"/>
    <mergeCell ref="A2:W3"/>
    <mergeCell ref="B13:D14"/>
    <mergeCell ref="E13:I14"/>
    <mergeCell ref="J13:K14"/>
    <mergeCell ref="B31:C34"/>
    <mergeCell ref="D31:U34"/>
  </mergeCells>
  <phoneticPr fontId="3"/>
  <dataValidations count="4">
    <dataValidation type="list" allowBlank="0" showDropDown="1" showInputMessage="1" showErrorMessage="1" sqref="L20:L24">
      <formula1>"式,台"</formula1>
    </dataValidation>
    <dataValidation type="whole" allowBlank="1" showDropDown="0" showInputMessage="1" showErrorMessage="1" sqref="K20:K24">
      <formula1>1</formula1>
      <formula2>100</formula2>
    </dataValidation>
    <dataValidation imeMode="halfAlpha" allowBlank="1" showDropDown="0" showInputMessage="1" showErrorMessage="1" sqref="M20:R24"/>
    <dataValidation type="whole" allowBlank="1" showDropDown="0" showInputMessage="1" showErrorMessage="1" sqref="D10:D11">
      <formula1>0</formula1>
      <formula2>9999</formula2>
    </dataValidation>
  </dataValidations>
  <printOptions horizontalCentered="1"/>
  <pageMargins left="0.23622047244094491" right="0.23622047244094491" top="0.74803149606299213" bottom="0.74803149606299213" header="0.31496062992125984" footer="0.31496062992125984"/>
  <pageSetup paperSize="9" scale="70" fitToWidth="1" fitToHeight="1" orientation="portrait" usePrinterDefaults="1"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1:J32"/>
  <sheetViews>
    <sheetView showGridLines="0" view="pageBreakPreview" topLeftCell="A8" zoomScale="85" zoomScaleNormal="70" zoomScaleSheetLayoutView="85" workbookViewId="0">
      <selection activeCell="A3" sqref="A3"/>
    </sheetView>
  </sheetViews>
  <sheetFormatPr defaultColWidth="8" defaultRowHeight="14.4"/>
  <cols>
    <col min="1" max="1" width="8" style="55"/>
    <col min="2" max="2" width="38.125" style="365" customWidth="1"/>
    <col min="3" max="3" width="51.875" style="56" customWidth="1"/>
    <col min="4" max="4" width="25.625" style="56" customWidth="1"/>
    <col min="5" max="5" width="11.5" style="56" hidden="1" customWidth="1"/>
    <col min="6" max="7" width="9.375" style="56" hidden="1" customWidth="1"/>
    <col min="8" max="10" width="25.625" style="56" customWidth="1"/>
    <col min="11" max="16384" width="8" style="55"/>
  </cols>
  <sheetData>
    <row r="1" spans="1:10" ht="33" customHeight="1">
      <c r="A1" s="124" t="s">
        <v>27</v>
      </c>
    </row>
    <row r="2" spans="1:10" ht="49.5" customHeight="1">
      <c r="A2" s="366" t="s">
        <v>279</v>
      </c>
      <c r="B2" s="370"/>
      <c r="C2" s="370"/>
    </row>
    <row r="3" spans="1:10" ht="33" customHeight="1">
      <c r="A3" s="118"/>
      <c r="B3" s="118"/>
      <c r="C3" s="118"/>
    </row>
    <row r="4" spans="1:10" ht="56.25" customHeight="1">
      <c r="A4" s="367" t="s">
        <v>215</v>
      </c>
      <c r="B4" s="371" t="s">
        <v>217</v>
      </c>
      <c r="C4" s="377"/>
    </row>
    <row r="5" spans="1:10" ht="56.25" customHeight="1">
      <c r="A5" s="368"/>
      <c r="B5" s="372" t="s">
        <v>218</v>
      </c>
      <c r="C5" s="378"/>
    </row>
    <row r="6" spans="1:10" ht="56.25" customHeight="1">
      <c r="A6" s="368"/>
      <c r="B6" s="372" t="s">
        <v>219</v>
      </c>
      <c r="C6" s="379"/>
    </row>
    <row r="7" spans="1:10" ht="56.25" customHeight="1">
      <c r="A7" s="368"/>
      <c r="B7" s="372" t="s">
        <v>221</v>
      </c>
      <c r="C7" s="380" t="s">
        <v>1</v>
      </c>
    </row>
    <row r="8" spans="1:10" ht="56.25" customHeight="1">
      <c r="A8" s="368"/>
      <c r="B8" s="373" t="s">
        <v>222</v>
      </c>
      <c r="C8" s="379" t="s">
        <v>223</v>
      </c>
    </row>
    <row r="9" spans="1:10" ht="56.25" customHeight="1">
      <c r="A9" s="368"/>
      <c r="B9" s="372" t="s">
        <v>174</v>
      </c>
      <c r="C9" s="379" t="s">
        <v>224</v>
      </c>
    </row>
    <row r="10" spans="1:10" ht="95.25" customHeight="1">
      <c r="A10" s="367" t="s">
        <v>225</v>
      </c>
      <c r="B10" s="371" t="s">
        <v>227</v>
      </c>
      <c r="C10" s="377"/>
      <c r="E10" s="56" t="s">
        <v>228</v>
      </c>
      <c r="F10" s="56" t="b">
        <v>0</v>
      </c>
      <c r="G10" s="56" t="b">
        <v>0</v>
      </c>
    </row>
    <row r="11" spans="1:10" ht="56.25" customHeight="1">
      <c r="A11" s="368"/>
      <c r="B11" s="374" t="s">
        <v>229</v>
      </c>
      <c r="C11" s="381" t="s">
        <v>230</v>
      </c>
      <c r="E11" s="56" t="s">
        <v>10</v>
      </c>
      <c r="F11" s="56" t="b">
        <v>0</v>
      </c>
      <c r="G11" s="56" t="b">
        <v>0</v>
      </c>
    </row>
    <row r="12" spans="1:10" ht="56.25" customHeight="1">
      <c r="A12" s="368"/>
      <c r="B12" s="374" t="s">
        <v>231</v>
      </c>
      <c r="C12" s="381" t="s">
        <v>234</v>
      </c>
      <c r="E12" s="56" t="s">
        <v>235</v>
      </c>
      <c r="F12" s="56" t="b">
        <v>0</v>
      </c>
      <c r="G12" s="56" t="b">
        <v>0</v>
      </c>
    </row>
    <row r="13" spans="1:10" ht="48.75" customHeight="1">
      <c r="A13" s="368"/>
      <c r="B13" s="375" t="s">
        <v>184</v>
      </c>
      <c r="C13" s="382"/>
      <c r="E13" s="56" t="s">
        <v>65</v>
      </c>
      <c r="F13" s="56" t="b">
        <v>0</v>
      </c>
      <c r="G13" s="56" t="b">
        <v>0</v>
      </c>
    </row>
    <row r="14" spans="1:10" ht="48.75" customHeight="1">
      <c r="A14" s="369"/>
      <c r="B14" s="376" t="s">
        <v>73</v>
      </c>
      <c r="C14" s="383"/>
      <c r="E14" s="56" t="s">
        <v>236</v>
      </c>
      <c r="F14" s="56" t="b">
        <v>0</v>
      </c>
      <c r="G14" s="56" t="b">
        <v>0</v>
      </c>
    </row>
    <row r="15" spans="1:10" ht="33" customHeight="1">
      <c r="A15" s="124" t="s">
        <v>237</v>
      </c>
      <c r="E15" s="56" t="s">
        <v>119</v>
      </c>
      <c r="F15" s="56" t="b">
        <v>0</v>
      </c>
      <c r="G15" s="56" t="b">
        <v>0</v>
      </c>
    </row>
    <row r="16" spans="1:10" s="365" customFormat="1" ht="33" customHeight="1">
      <c r="A16" s="365"/>
      <c r="B16" s="365"/>
      <c r="C16" s="56"/>
      <c r="D16" s="56"/>
      <c r="E16" s="56" t="s">
        <v>120</v>
      </c>
      <c r="F16" s="56" t="b">
        <v>0</v>
      </c>
      <c r="G16" s="56"/>
      <c r="H16" s="56"/>
      <c r="I16" s="56"/>
      <c r="J16" s="56"/>
    </row>
    <row r="17" spans="3:10" s="365" customFormat="1" ht="33" customHeight="1">
      <c r="C17" s="56"/>
      <c r="D17" s="56"/>
      <c r="E17" s="56"/>
      <c r="F17" s="56"/>
      <c r="G17" s="56"/>
      <c r="H17" s="56"/>
      <c r="I17" s="56"/>
      <c r="J17" s="56"/>
    </row>
    <row r="18" spans="3:10" s="365" customFormat="1" ht="33" customHeight="1">
      <c r="C18" s="56"/>
      <c r="D18" s="56"/>
      <c r="E18" s="56"/>
      <c r="F18" s="56"/>
      <c r="G18" s="56"/>
      <c r="H18" s="56"/>
      <c r="I18" s="56"/>
      <c r="J18" s="56"/>
    </row>
    <row r="19" spans="3:10" s="365" customFormat="1" ht="33" customHeight="1">
      <c r="C19" s="56"/>
      <c r="D19" s="56"/>
      <c r="E19" s="56"/>
      <c r="F19" s="56"/>
      <c r="G19" s="56"/>
      <c r="H19" s="56"/>
      <c r="I19" s="56"/>
      <c r="J19" s="56"/>
    </row>
    <row r="20" spans="3:10" s="365" customFormat="1" ht="33" customHeight="1">
      <c r="C20" s="56"/>
      <c r="D20" s="56"/>
      <c r="E20" s="56"/>
      <c r="F20" s="56"/>
      <c r="G20" s="56"/>
      <c r="H20" s="56"/>
      <c r="I20" s="56"/>
      <c r="J20" s="56"/>
    </row>
    <row r="21" spans="3:10" s="365" customFormat="1" ht="33" customHeight="1">
      <c r="C21" s="56"/>
      <c r="D21" s="56"/>
      <c r="E21" s="56"/>
      <c r="F21" s="56"/>
      <c r="G21" s="56"/>
      <c r="H21" s="56"/>
      <c r="I21" s="56"/>
      <c r="J21" s="56"/>
    </row>
    <row r="22" spans="3:10" s="365" customFormat="1" ht="33" customHeight="1">
      <c r="C22" s="56"/>
      <c r="D22" s="56"/>
      <c r="E22" s="56"/>
      <c r="F22" s="56"/>
      <c r="G22" s="56"/>
      <c r="H22" s="56"/>
      <c r="I22" s="56"/>
      <c r="J22" s="56"/>
    </row>
    <row r="23" spans="3:10" s="365" customFormat="1" ht="33" customHeight="1">
      <c r="C23" s="56"/>
      <c r="D23" s="56"/>
      <c r="E23" s="56"/>
      <c r="F23" s="56"/>
      <c r="G23" s="56"/>
      <c r="H23" s="56"/>
      <c r="I23" s="56"/>
      <c r="J23" s="56"/>
    </row>
    <row r="24" spans="3:10" s="365" customFormat="1" ht="33" customHeight="1">
      <c r="C24" s="56"/>
      <c r="D24" s="56"/>
      <c r="E24" s="56"/>
      <c r="F24" s="56"/>
      <c r="G24" s="56"/>
      <c r="H24" s="56"/>
      <c r="I24" s="56"/>
      <c r="J24" s="56"/>
    </row>
    <row r="25" spans="3:10" s="365" customFormat="1" ht="33" customHeight="1">
      <c r="C25" s="56"/>
      <c r="D25" s="56"/>
      <c r="E25" s="56"/>
      <c r="F25" s="56"/>
      <c r="G25" s="56"/>
      <c r="H25" s="56"/>
      <c r="I25" s="56"/>
      <c r="J25" s="56"/>
    </row>
    <row r="26" spans="3:10" s="365" customFormat="1" ht="33" customHeight="1">
      <c r="C26" s="56"/>
      <c r="D26" s="56"/>
      <c r="E26" s="56"/>
      <c r="F26" s="56"/>
      <c r="G26" s="56"/>
      <c r="H26" s="56"/>
      <c r="I26" s="56"/>
      <c r="J26" s="56"/>
    </row>
    <row r="27" spans="3:10" s="365" customFormat="1" ht="33" customHeight="1">
      <c r="C27" s="56"/>
      <c r="D27" s="56"/>
      <c r="E27" s="56"/>
      <c r="F27" s="56"/>
      <c r="G27" s="56"/>
      <c r="H27" s="56"/>
      <c r="I27" s="56"/>
      <c r="J27" s="56"/>
    </row>
    <row r="28" spans="3:10" s="365" customFormat="1" ht="33" customHeight="1">
      <c r="C28" s="56"/>
      <c r="D28" s="56"/>
      <c r="E28" s="56"/>
      <c r="F28" s="56"/>
      <c r="G28" s="56"/>
      <c r="H28" s="56"/>
      <c r="I28" s="56"/>
      <c r="J28" s="56"/>
    </row>
    <row r="29" spans="3:10" s="365" customFormat="1" ht="33" customHeight="1">
      <c r="C29" s="56"/>
      <c r="D29" s="56"/>
      <c r="E29" s="56"/>
      <c r="F29" s="56"/>
      <c r="G29" s="56"/>
      <c r="H29" s="56"/>
      <c r="I29" s="56"/>
      <c r="J29" s="56"/>
    </row>
    <row r="30" spans="3:10" s="365" customFormat="1" ht="33" customHeight="1">
      <c r="C30" s="56"/>
      <c r="D30" s="56"/>
      <c r="E30" s="56"/>
      <c r="F30" s="56"/>
      <c r="G30" s="56"/>
      <c r="H30" s="56"/>
      <c r="I30" s="56"/>
      <c r="J30" s="56"/>
    </row>
    <row r="31" spans="3:10" s="365" customFormat="1" ht="33" customHeight="1">
      <c r="C31" s="56"/>
      <c r="D31" s="56"/>
      <c r="E31" s="56"/>
      <c r="F31" s="56"/>
      <c r="G31" s="56"/>
      <c r="H31" s="56"/>
      <c r="I31" s="56"/>
      <c r="J31" s="56"/>
    </row>
    <row r="32" spans="3:10" s="365" customFormat="1" ht="33" customHeight="1">
      <c r="C32" s="56"/>
      <c r="D32" s="56"/>
      <c r="E32" s="56"/>
      <c r="F32" s="56"/>
      <c r="G32" s="56"/>
      <c r="H32" s="56"/>
      <c r="I32" s="56"/>
      <c r="J32" s="56"/>
    </row>
  </sheetData>
  <mergeCells count="3">
    <mergeCell ref="A2:C2"/>
    <mergeCell ref="A4:A9"/>
    <mergeCell ref="A10:A14"/>
  </mergeCells>
  <phoneticPr fontId="3"/>
  <printOptions horizontalCentered="1"/>
  <pageMargins left="0.7" right="0.7" top="0.75" bottom="0.75" header="0.3" footer="0.3"/>
  <pageSetup paperSize="9" scale="91" fitToWidth="1" fitToHeight="1" orientation="portrait" usePrinterDefaults="1" horizontalDpi="300" verticalDpi="300" r:id="rId1"/>
  <headerFooter alignWithMargins="0"/>
  <drawing r:id="rId2"/>
  <legacyDrawing r:id="rId3"/>
  <mc:AlternateContent>
    <mc:Choice xmlns:x14="http://schemas.microsoft.com/office/spreadsheetml/2009/9/main" Requires="x14">
      <controls>
        <mc:AlternateContent>
          <mc:Choice Requires="x14">
            <control shapeId="88065" r:id="rId4" name="チェック 1">
              <controlPr defaultSize="0" autoFill="0" autoLine="0" autoPict="0">
                <anchor moveWithCells="1">
                  <from xmlns:xdr="http://schemas.openxmlformats.org/drawingml/2006/spreadsheetDrawing">
                    <xdr:col>2</xdr:col>
                    <xdr:colOff>10160</xdr:colOff>
                    <xdr:row>12</xdr:row>
                    <xdr:rowOff>48260</xdr:rowOff>
                  </from>
                  <to xmlns:xdr="http://schemas.openxmlformats.org/drawingml/2006/spreadsheetDrawing">
                    <xdr:col>2</xdr:col>
                    <xdr:colOff>1057275</xdr:colOff>
                    <xdr:row>12</xdr:row>
                    <xdr:rowOff>306070</xdr:rowOff>
                  </to>
                </anchor>
              </controlPr>
            </control>
          </mc:Choice>
        </mc:AlternateContent>
        <mc:AlternateContent>
          <mc:Choice Requires="x14">
            <control shapeId="88066" r:id="rId5" name="チェック 2">
              <controlPr defaultSize="0" autoFill="0" autoLine="0" autoPict="0">
                <anchor moveWithCells="1">
                  <from xmlns:xdr="http://schemas.openxmlformats.org/drawingml/2006/spreadsheetDrawing">
                    <xdr:col>2</xdr:col>
                    <xdr:colOff>859155</xdr:colOff>
                    <xdr:row>12</xdr:row>
                    <xdr:rowOff>38735</xdr:rowOff>
                  </from>
                  <to xmlns:xdr="http://schemas.openxmlformats.org/drawingml/2006/spreadsheetDrawing">
                    <xdr:col>2</xdr:col>
                    <xdr:colOff>1894840</xdr:colOff>
                    <xdr:row>12</xdr:row>
                    <xdr:rowOff>306070</xdr:rowOff>
                  </to>
                </anchor>
              </controlPr>
            </control>
          </mc:Choice>
        </mc:AlternateContent>
        <mc:AlternateContent>
          <mc:Choice Requires="x14">
            <control shapeId="88067" r:id="rId6" name="チェック 3">
              <controlPr defaultSize="0" autoFill="0" autoLine="0" autoPict="0">
                <anchor moveWithCells="1">
                  <from xmlns:xdr="http://schemas.openxmlformats.org/drawingml/2006/spreadsheetDrawing">
                    <xdr:col>2</xdr:col>
                    <xdr:colOff>1637665</xdr:colOff>
                    <xdr:row>12</xdr:row>
                    <xdr:rowOff>48260</xdr:rowOff>
                  </from>
                  <to xmlns:xdr="http://schemas.openxmlformats.org/drawingml/2006/spreadsheetDrawing">
                    <xdr:col>2</xdr:col>
                    <xdr:colOff>2677795</xdr:colOff>
                    <xdr:row>12</xdr:row>
                    <xdr:rowOff>306070</xdr:rowOff>
                  </to>
                </anchor>
              </controlPr>
            </control>
          </mc:Choice>
        </mc:AlternateContent>
        <mc:AlternateContent>
          <mc:Choice Requires="x14">
            <control shapeId="88068" r:id="rId7" name="チェック 4">
              <controlPr defaultSize="0" autoFill="0" autoLine="0" autoPict="0">
                <anchor moveWithCells="1">
                  <from xmlns:xdr="http://schemas.openxmlformats.org/drawingml/2006/spreadsheetDrawing">
                    <xdr:col>2</xdr:col>
                    <xdr:colOff>2458720</xdr:colOff>
                    <xdr:row>12</xdr:row>
                    <xdr:rowOff>38735</xdr:rowOff>
                  </from>
                  <to xmlns:xdr="http://schemas.openxmlformats.org/drawingml/2006/spreadsheetDrawing">
                    <xdr:col>3</xdr:col>
                    <xdr:colOff>19050</xdr:colOff>
                    <xdr:row>12</xdr:row>
                    <xdr:rowOff>306070</xdr:rowOff>
                  </to>
                </anchor>
              </controlPr>
            </control>
          </mc:Choice>
        </mc:AlternateContent>
        <mc:AlternateContent>
          <mc:Choice Requires="x14">
            <control shapeId="88069" r:id="rId8" name="チェック 5">
              <controlPr defaultSize="0" autoFill="0" autoLine="0" autoPict="0">
                <anchor moveWithCells="1">
                  <from xmlns:xdr="http://schemas.openxmlformats.org/drawingml/2006/spreadsheetDrawing">
                    <xdr:col>2</xdr:col>
                    <xdr:colOff>17145</xdr:colOff>
                    <xdr:row>12</xdr:row>
                    <xdr:rowOff>351790</xdr:rowOff>
                  </from>
                  <to xmlns:xdr="http://schemas.openxmlformats.org/drawingml/2006/spreadsheetDrawing">
                    <xdr:col>2</xdr:col>
                    <xdr:colOff>1029335</xdr:colOff>
                    <xdr:row>13</xdr:row>
                    <xdr:rowOff>2540</xdr:rowOff>
                  </to>
                </anchor>
              </controlPr>
            </control>
          </mc:Choice>
        </mc:AlternateContent>
        <mc:AlternateContent>
          <mc:Choice Requires="x14">
            <control shapeId="88070" r:id="rId9" name="チェック 6">
              <controlPr defaultSize="0" autoFill="0" autoLine="0" autoPict="0">
                <anchor moveWithCells="1">
                  <from xmlns:xdr="http://schemas.openxmlformats.org/drawingml/2006/spreadsheetDrawing">
                    <xdr:col>2</xdr:col>
                    <xdr:colOff>10160</xdr:colOff>
                    <xdr:row>13</xdr:row>
                    <xdr:rowOff>48260</xdr:rowOff>
                  </from>
                  <to xmlns:xdr="http://schemas.openxmlformats.org/drawingml/2006/spreadsheetDrawing">
                    <xdr:col>2</xdr:col>
                    <xdr:colOff>1057275</xdr:colOff>
                    <xdr:row>13</xdr:row>
                    <xdr:rowOff>306070</xdr:rowOff>
                  </to>
                </anchor>
              </controlPr>
            </control>
          </mc:Choice>
        </mc:AlternateContent>
        <mc:AlternateContent>
          <mc:Choice Requires="x14">
            <control shapeId="88071" r:id="rId10" name="チェック 7">
              <controlPr defaultSize="0" autoFill="0" autoLine="0" autoPict="0">
                <anchor moveWithCells="1">
                  <from xmlns:xdr="http://schemas.openxmlformats.org/drawingml/2006/spreadsheetDrawing">
                    <xdr:col>2</xdr:col>
                    <xdr:colOff>866140</xdr:colOff>
                    <xdr:row>13</xdr:row>
                    <xdr:rowOff>48260</xdr:rowOff>
                  </from>
                  <to xmlns:xdr="http://schemas.openxmlformats.org/drawingml/2006/spreadsheetDrawing">
                    <xdr:col>2</xdr:col>
                    <xdr:colOff>1905635</xdr:colOff>
                    <xdr:row>13</xdr:row>
                    <xdr:rowOff>313055</xdr:rowOff>
                  </to>
                </anchor>
              </controlPr>
            </control>
          </mc:Choice>
        </mc:AlternateContent>
        <mc:AlternateContent>
          <mc:Choice Requires="x14">
            <control shapeId="88072" r:id="rId11" name="チェック 8">
              <controlPr defaultSize="0" autoFill="0" autoLine="0" autoPict="0">
                <anchor moveWithCells="1">
                  <from xmlns:xdr="http://schemas.openxmlformats.org/drawingml/2006/spreadsheetDrawing">
                    <xdr:col>2</xdr:col>
                    <xdr:colOff>1648460</xdr:colOff>
                    <xdr:row>13</xdr:row>
                    <xdr:rowOff>48260</xdr:rowOff>
                  </from>
                  <to xmlns:xdr="http://schemas.openxmlformats.org/drawingml/2006/spreadsheetDrawing">
                    <xdr:col>2</xdr:col>
                    <xdr:colOff>2684780</xdr:colOff>
                    <xdr:row>13</xdr:row>
                    <xdr:rowOff>306070</xdr:rowOff>
                  </to>
                </anchor>
              </controlPr>
            </control>
          </mc:Choice>
        </mc:AlternateContent>
        <mc:AlternateContent>
          <mc:Choice Requires="x14">
            <control shapeId="88073" r:id="rId12" name="チェック 9">
              <controlPr defaultSize="0" autoFill="0" autoLine="0" autoPict="0">
                <anchor moveWithCells="1">
                  <from xmlns:xdr="http://schemas.openxmlformats.org/drawingml/2006/spreadsheetDrawing">
                    <xdr:col>2</xdr:col>
                    <xdr:colOff>2475865</xdr:colOff>
                    <xdr:row>13</xdr:row>
                    <xdr:rowOff>48260</xdr:rowOff>
                  </from>
                  <to xmlns:xdr="http://schemas.openxmlformats.org/drawingml/2006/spreadsheetDrawing">
                    <xdr:col>3</xdr:col>
                    <xdr:colOff>38100</xdr:colOff>
                    <xdr:row>13</xdr:row>
                    <xdr:rowOff>306070</xdr:rowOff>
                  </to>
                </anchor>
              </controlPr>
            </control>
          </mc:Choice>
        </mc:AlternateContent>
        <mc:AlternateContent>
          <mc:Choice Requires="x14">
            <control shapeId="88074" r:id="rId13" name="チェック 10">
              <controlPr defaultSize="0" autoFill="0" autoLine="0" autoPict="0">
                <anchor moveWithCells="1">
                  <from xmlns:xdr="http://schemas.openxmlformats.org/drawingml/2006/spreadsheetDrawing">
                    <xdr:col>2</xdr:col>
                    <xdr:colOff>17145</xdr:colOff>
                    <xdr:row>13</xdr:row>
                    <xdr:rowOff>332740</xdr:rowOff>
                  </from>
                  <to xmlns:xdr="http://schemas.openxmlformats.org/drawingml/2006/spreadsheetDrawing">
                    <xdr:col>2</xdr:col>
                    <xdr:colOff>1029335</xdr:colOff>
                    <xdr:row>13</xdr:row>
                    <xdr:rowOff>589915</xdr:rowOff>
                  </to>
                </anchor>
              </controlPr>
            </control>
          </mc:Choice>
        </mc:AlternateContent>
        <mc:AlternateContent>
          <mc:Choice Requires="x14">
            <control shapeId="88075" r:id="rId14" name="チェック 11">
              <controlPr defaultSize="0" autoFill="0" autoLine="0" autoPict="0">
                <anchor moveWithCells="1">
                  <from xmlns:xdr="http://schemas.openxmlformats.org/drawingml/2006/spreadsheetDrawing">
                    <xdr:col>2</xdr:col>
                    <xdr:colOff>859155</xdr:colOff>
                    <xdr:row>12</xdr:row>
                    <xdr:rowOff>342265</xdr:rowOff>
                  </from>
                  <to xmlns:xdr="http://schemas.openxmlformats.org/drawingml/2006/spreadsheetDrawing">
                    <xdr:col>2</xdr:col>
                    <xdr:colOff>1867535</xdr:colOff>
                    <xdr:row>12</xdr:row>
                    <xdr:rowOff>599440</xdr:rowOff>
                  </to>
                </anchor>
              </controlPr>
            </control>
          </mc:Choice>
        </mc:AlternateContent>
        <mc:AlternateContent>
          <mc:Choice Requires="x14">
            <control shapeId="88076" r:id="rId15" name="チェック 12">
              <controlPr defaultSize="0" autoFill="0" autoLine="0" autoPict="0">
                <anchor moveWithCells="1">
                  <from xmlns:xdr="http://schemas.openxmlformats.org/drawingml/2006/spreadsheetDrawing">
                    <xdr:col>2</xdr:col>
                    <xdr:colOff>1915795</xdr:colOff>
                    <xdr:row>12</xdr:row>
                    <xdr:rowOff>342265</xdr:rowOff>
                  </from>
                  <to xmlns:xdr="http://schemas.openxmlformats.org/drawingml/2006/spreadsheetDrawing">
                    <xdr:col>2</xdr:col>
                    <xdr:colOff>2924175</xdr:colOff>
                    <xdr:row>12</xdr:row>
                    <xdr:rowOff>599440</xdr:rowOff>
                  </to>
                </anchor>
              </controlPr>
            </control>
          </mc:Choice>
        </mc:AlternateContent>
        <mc:AlternateContent>
          <mc:Choice Requires="x14">
            <control shapeId="88077" r:id="rId16" name="チェック 13">
              <controlPr defaultSize="0" autoFill="0" autoLine="0" autoPict="0">
                <anchor moveWithCells="1">
                  <from xmlns:xdr="http://schemas.openxmlformats.org/drawingml/2006/spreadsheetDrawing">
                    <xdr:col>2</xdr:col>
                    <xdr:colOff>866140</xdr:colOff>
                    <xdr:row>13</xdr:row>
                    <xdr:rowOff>332740</xdr:rowOff>
                  </from>
                  <to xmlns:xdr="http://schemas.openxmlformats.org/drawingml/2006/spreadsheetDrawing">
                    <xdr:col>2</xdr:col>
                    <xdr:colOff>1877695</xdr:colOff>
                    <xdr:row>13</xdr:row>
                    <xdr:rowOff>589915</xdr:rowOff>
                  </to>
                </anchor>
              </controlPr>
            </control>
          </mc:Choice>
        </mc:AlternateContent>
        <mc:AlternateContent>
          <mc:Choice Requires="x14">
            <control shapeId="88078" r:id="rId17" name="チェック 14">
              <controlPr defaultSize="0" autoFill="0" autoLine="0" autoPict="0">
                <anchor moveWithCells="1">
                  <from xmlns:xdr="http://schemas.openxmlformats.org/drawingml/2006/spreadsheetDrawing">
                    <xdr:col>2</xdr:col>
                    <xdr:colOff>1943735</xdr:colOff>
                    <xdr:row>13</xdr:row>
                    <xdr:rowOff>342265</xdr:rowOff>
                  </from>
                  <to xmlns:xdr="http://schemas.openxmlformats.org/drawingml/2006/spreadsheetDrawing">
                    <xdr:col>2</xdr:col>
                    <xdr:colOff>2952115</xdr:colOff>
                    <xdr:row>13</xdr:row>
                    <xdr:rowOff>599440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rgb="FF00B050"/>
    <pageSetUpPr fitToPage="1"/>
  </sheetPr>
  <dimension ref="A1:I31"/>
  <sheetViews>
    <sheetView showGridLines="0" view="pageBreakPreview" topLeftCell="A9" zoomScale="115" zoomScaleNormal="70" zoomScaleSheetLayoutView="115" workbookViewId="0">
      <selection activeCell="A3" sqref="A3"/>
    </sheetView>
  </sheetViews>
  <sheetFormatPr defaultColWidth="8" defaultRowHeight="14.4"/>
  <cols>
    <col min="1" max="1" width="8" style="125"/>
    <col min="2" max="2" width="38.625" style="384" customWidth="1"/>
    <col min="3" max="3" width="51.125" style="148" customWidth="1"/>
    <col min="4" max="4" width="25.625" style="148" customWidth="1"/>
    <col min="5" max="5" width="14" style="148" hidden="1" customWidth="1"/>
    <col min="6" max="6" width="9.375" style="148" hidden="1" customWidth="1"/>
    <col min="7" max="9" width="25.625" style="148" customWidth="1"/>
    <col min="10" max="16384" width="8" style="125"/>
  </cols>
  <sheetData>
    <row r="1" spans="1:9" ht="33" customHeight="1">
      <c r="A1" s="124" t="s">
        <v>200</v>
      </c>
    </row>
    <row r="2" spans="1:9" ht="50.25" customHeight="1">
      <c r="A2" s="366" t="s">
        <v>339</v>
      </c>
      <c r="B2" s="370"/>
      <c r="C2" s="370"/>
    </row>
    <row r="3" spans="1:9" ht="33" customHeight="1">
      <c r="A3" s="157"/>
      <c r="B3" s="157"/>
      <c r="C3" s="157"/>
    </row>
    <row r="4" spans="1:9" ht="56.25" customHeight="1">
      <c r="A4" s="385" t="s">
        <v>215</v>
      </c>
      <c r="B4" s="388" t="s">
        <v>217</v>
      </c>
      <c r="C4" s="391"/>
    </row>
    <row r="5" spans="1:9" ht="56.25" customHeight="1">
      <c r="A5" s="386"/>
      <c r="B5" s="373" t="s">
        <v>218</v>
      </c>
      <c r="C5" s="392"/>
    </row>
    <row r="6" spans="1:9" ht="56.25" customHeight="1">
      <c r="A6" s="386"/>
      <c r="B6" s="373" t="s">
        <v>219</v>
      </c>
      <c r="C6" s="393"/>
    </row>
    <row r="7" spans="1:9" ht="56.25" customHeight="1">
      <c r="A7" s="386"/>
      <c r="B7" s="373" t="s">
        <v>239</v>
      </c>
      <c r="C7" s="394" t="s">
        <v>1</v>
      </c>
    </row>
    <row r="8" spans="1:9" ht="56.25" customHeight="1">
      <c r="A8" s="386"/>
      <c r="B8" s="373" t="s">
        <v>39</v>
      </c>
      <c r="C8" s="393" t="s">
        <v>223</v>
      </c>
    </row>
    <row r="9" spans="1:9" ht="56.25" customHeight="1">
      <c r="A9" s="386"/>
      <c r="B9" s="373" t="s">
        <v>174</v>
      </c>
      <c r="C9" s="393" t="s">
        <v>224</v>
      </c>
    </row>
    <row r="10" spans="1:9" ht="95.25" customHeight="1">
      <c r="A10" s="385" t="s">
        <v>225</v>
      </c>
      <c r="B10" s="388" t="s">
        <v>227</v>
      </c>
      <c r="C10" s="391"/>
      <c r="E10" s="148" t="s">
        <v>240</v>
      </c>
      <c r="F10" s="148" t="b">
        <v>0</v>
      </c>
    </row>
    <row r="11" spans="1:9" ht="56.25" customHeight="1">
      <c r="A11" s="386"/>
      <c r="B11" s="389" t="s">
        <v>241</v>
      </c>
      <c r="C11" s="395" t="s">
        <v>243</v>
      </c>
      <c r="E11" s="148" t="s">
        <v>10</v>
      </c>
      <c r="F11" s="148" t="b">
        <v>0</v>
      </c>
    </row>
    <row r="12" spans="1:9" ht="56.25" customHeight="1">
      <c r="A12" s="386"/>
      <c r="B12" s="389" t="s">
        <v>52</v>
      </c>
      <c r="C12" s="395" t="s">
        <v>244</v>
      </c>
      <c r="E12" s="148" t="s">
        <v>235</v>
      </c>
      <c r="F12" s="148" t="b">
        <v>0</v>
      </c>
    </row>
    <row r="13" spans="1:9" ht="48.75" customHeight="1">
      <c r="A13" s="387"/>
      <c r="B13" s="390" t="s">
        <v>109</v>
      </c>
      <c r="C13" s="396"/>
      <c r="E13" s="148" t="s">
        <v>65</v>
      </c>
      <c r="F13" s="148" t="b">
        <v>0</v>
      </c>
    </row>
    <row r="14" spans="1:9" ht="33" customHeight="1">
      <c r="A14" s="124" t="s">
        <v>245</v>
      </c>
      <c r="E14" s="148" t="s">
        <v>236</v>
      </c>
      <c r="F14" s="148" t="b">
        <v>0</v>
      </c>
    </row>
    <row r="15" spans="1:9" s="384" customFormat="1" ht="33" customHeight="1">
      <c r="A15" s="124" t="s">
        <v>0</v>
      </c>
      <c r="C15" s="148"/>
      <c r="D15" s="148"/>
      <c r="E15" s="148" t="s">
        <v>119</v>
      </c>
      <c r="F15" s="148" t="b">
        <v>0</v>
      </c>
      <c r="G15" s="148"/>
      <c r="H15" s="148"/>
      <c r="I15" s="148"/>
    </row>
    <row r="16" spans="1:9" s="384" customFormat="1" ht="33" customHeight="1">
      <c r="C16" s="148"/>
      <c r="D16" s="148"/>
      <c r="E16" s="148" t="s">
        <v>120</v>
      </c>
      <c r="F16" s="148" t="b">
        <v>0</v>
      </c>
      <c r="G16" s="148"/>
      <c r="H16" s="148"/>
      <c r="I16" s="148"/>
    </row>
    <row r="17" spans="3:9" s="384" customFormat="1" ht="33" customHeight="1">
      <c r="C17" s="148"/>
      <c r="D17" s="148"/>
      <c r="E17" s="148"/>
      <c r="F17" s="148"/>
      <c r="G17" s="148"/>
      <c r="H17" s="148"/>
      <c r="I17" s="148"/>
    </row>
    <row r="18" spans="3:9" s="384" customFormat="1" ht="33" customHeight="1">
      <c r="C18" s="148"/>
      <c r="D18" s="148"/>
      <c r="E18" s="148"/>
      <c r="F18" s="148"/>
      <c r="G18" s="148"/>
      <c r="H18" s="148"/>
      <c r="I18" s="148"/>
    </row>
    <row r="19" spans="3:9" s="384" customFormat="1" ht="33" customHeight="1">
      <c r="C19" s="148"/>
      <c r="D19" s="148"/>
      <c r="E19" s="148"/>
      <c r="F19" s="148"/>
      <c r="G19" s="148"/>
      <c r="H19" s="148"/>
      <c r="I19" s="148"/>
    </row>
    <row r="20" spans="3:9" s="384" customFormat="1" ht="33" customHeight="1">
      <c r="C20" s="148"/>
      <c r="D20" s="148"/>
      <c r="E20" s="148"/>
      <c r="F20" s="148"/>
      <c r="G20" s="148"/>
      <c r="H20" s="148"/>
      <c r="I20" s="148"/>
    </row>
    <row r="21" spans="3:9" s="384" customFormat="1" ht="33" customHeight="1">
      <c r="C21" s="148"/>
      <c r="D21" s="148"/>
      <c r="E21" s="148"/>
      <c r="F21" s="148"/>
      <c r="G21" s="148"/>
      <c r="H21" s="148"/>
      <c r="I21" s="148"/>
    </row>
    <row r="22" spans="3:9" s="384" customFormat="1" ht="33" customHeight="1">
      <c r="C22" s="148"/>
      <c r="D22" s="148"/>
      <c r="E22" s="148"/>
      <c r="F22" s="148"/>
      <c r="G22" s="148"/>
      <c r="H22" s="148"/>
      <c r="I22" s="148"/>
    </row>
    <row r="23" spans="3:9" s="384" customFormat="1" ht="33" customHeight="1">
      <c r="C23" s="148"/>
      <c r="D23" s="148"/>
      <c r="E23" s="148"/>
      <c r="F23" s="148"/>
      <c r="G23" s="148"/>
      <c r="H23" s="148"/>
      <c r="I23" s="148"/>
    </row>
    <row r="24" spans="3:9" s="384" customFormat="1" ht="33" customHeight="1">
      <c r="C24" s="148"/>
      <c r="D24" s="148"/>
      <c r="E24" s="148"/>
      <c r="F24" s="148"/>
      <c r="G24" s="148"/>
      <c r="H24" s="148"/>
      <c r="I24" s="148"/>
    </row>
    <row r="25" spans="3:9" s="384" customFormat="1" ht="33" customHeight="1">
      <c r="C25" s="148"/>
      <c r="D25" s="148"/>
      <c r="E25" s="148"/>
      <c r="F25" s="148"/>
      <c r="G25" s="148"/>
      <c r="H25" s="148"/>
      <c r="I25" s="148"/>
    </row>
    <row r="26" spans="3:9" s="384" customFormat="1" ht="33" customHeight="1">
      <c r="C26" s="148"/>
      <c r="D26" s="148"/>
      <c r="E26" s="148"/>
      <c r="F26" s="148"/>
      <c r="G26" s="148"/>
      <c r="H26" s="148"/>
      <c r="I26" s="148"/>
    </row>
    <row r="27" spans="3:9" s="384" customFormat="1" ht="33" customHeight="1">
      <c r="C27" s="148"/>
      <c r="D27" s="148"/>
      <c r="E27" s="148"/>
      <c r="F27" s="148"/>
      <c r="G27" s="148"/>
      <c r="H27" s="148"/>
      <c r="I27" s="148"/>
    </row>
    <row r="28" spans="3:9" s="384" customFormat="1" ht="33" customHeight="1">
      <c r="C28" s="148"/>
      <c r="D28" s="148"/>
      <c r="E28" s="148"/>
      <c r="F28" s="148"/>
      <c r="G28" s="148"/>
      <c r="H28" s="148"/>
      <c r="I28" s="148"/>
    </row>
    <row r="29" spans="3:9" s="384" customFormat="1" ht="33" customHeight="1">
      <c r="C29" s="148"/>
      <c r="D29" s="148"/>
      <c r="E29" s="148"/>
      <c r="F29" s="148"/>
      <c r="G29" s="148"/>
      <c r="H29" s="148"/>
      <c r="I29" s="148"/>
    </row>
    <row r="30" spans="3:9" s="384" customFormat="1" ht="33" customHeight="1">
      <c r="C30" s="148"/>
      <c r="D30" s="148"/>
      <c r="E30" s="148"/>
      <c r="F30" s="148"/>
      <c r="G30" s="148"/>
      <c r="H30" s="148"/>
      <c r="I30" s="148"/>
    </row>
    <row r="31" spans="3:9" s="384" customFormat="1" ht="33" customHeight="1">
      <c r="C31" s="148"/>
      <c r="D31" s="148"/>
      <c r="E31" s="148"/>
      <c r="F31" s="148"/>
      <c r="G31" s="148"/>
      <c r="H31" s="148"/>
      <c r="I31" s="148"/>
    </row>
  </sheetData>
  <mergeCells count="3">
    <mergeCell ref="A2:C2"/>
    <mergeCell ref="A4:A9"/>
    <mergeCell ref="A10:A13"/>
  </mergeCells>
  <phoneticPr fontId="3"/>
  <printOptions horizontalCentered="1"/>
  <pageMargins left="0.7" right="0.7" top="0.75" bottom="0.75" header="0.3" footer="0.3"/>
  <pageSetup paperSize="9" scale="91" fitToWidth="1" fitToHeight="1" orientation="portrait" usePrinterDefaults="1" horizontalDpi="300" verticalDpi="300" r:id="rId1"/>
  <headerFooter alignWithMargins="0"/>
  <drawing r:id="rId2"/>
  <legacyDrawing r:id="rId3"/>
  <mc:AlternateContent>
    <mc:Choice xmlns:x14="http://schemas.microsoft.com/office/spreadsheetml/2009/9/main" Requires="x14">
      <controls>
        <mc:AlternateContent>
          <mc:Choice Requires="x14">
            <control shapeId="89089" r:id="rId4" name="チェック 1">
              <controlPr defaultSize="0" autoFill="0" autoLine="0" autoPict="0">
                <anchor moveWithCells="1">
                  <from xmlns:xdr="http://schemas.openxmlformats.org/drawingml/2006/spreadsheetDrawing">
                    <xdr:col>2</xdr:col>
                    <xdr:colOff>10160</xdr:colOff>
                    <xdr:row>12</xdr:row>
                    <xdr:rowOff>48260</xdr:rowOff>
                  </from>
                  <to xmlns:xdr="http://schemas.openxmlformats.org/drawingml/2006/spreadsheetDrawing">
                    <xdr:col>2</xdr:col>
                    <xdr:colOff>1059180</xdr:colOff>
                    <xdr:row>12</xdr:row>
                    <xdr:rowOff>306070</xdr:rowOff>
                  </to>
                </anchor>
              </controlPr>
            </control>
          </mc:Choice>
        </mc:AlternateContent>
        <mc:AlternateContent>
          <mc:Choice Requires="x14">
            <control shapeId="89090" r:id="rId5" name="チェック 2">
              <controlPr defaultSize="0" autoFill="0" autoLine="0" autoPict="0">
                <anchor moveWithCells="1">
                  <from xmlns:xdr="http://schemas.openxmlformats.org/drawingml/2006/spreadsheetDrawing">
                    <xdr:col>2</xdr:col>
                    <xdr:colOff>839470</xdr:colOff>
                    <xdr:row>12</xdr:row>
                    <xdr:rowOff>48260</xdr:rowOff>
                  </from>
                  <to xmlns:xdr="http://schemas.openxmlformats.org/drawingml/2006/spreadsheetDrawing">
                    <xdr:col>2</xdr:col>
                    <xdr:colOff>1884680</xdr:colOff>
                    <xdr:row>12</xdr:row>
                    <xdr:rowOff>313055</xdr:rowOff>
                  </to>
                </anchor>
              </controlPr>
            </control>
          </mc:Choice>
        </mc:AlternateContent>
        <mc:AlternateContent>
          <mc:Choice Requires="x14">
            <control shapeId="89091" r:id="rId6" name="チェック 3">
              <controlPr defaultSize="0" autoFill="0" autoLine="0" autoPict="0">
                <anchor moveWithCells="1">
                  <from xmlns:xdr="http://schemas.openxmlformats.org/drawingml/2006/spreadsheetDrawing">
                    <xdr:col>2</xdr:col>
                    <xdr:colOff>1628140</xdr:colOff>
                    <xdr:row>12</xdr:row>
                    <xdr:rowOff>48260</xdr:rowOff>
                  </from>
                  <to xmlns:xdr="http://schemas.openxmlformats.org/drawingml/2006/spreadsheetDrawing">
                    <xdr:col>2</xdr:col>
                    <xdr:colOff>2666365</xdr:colOff>
                    <xdr:row>12</xdr:row>
                    <xdr:rowOff>306070</xdr:rowOff>
                  </to>
                </anchor>
              </controlPr>
            </control>
          </mc:Choice>
        </mc:AlternateContent>
        <mc:AlternateContent>
          <mc:Choice Requires="x14">
            <control shapeId="89092" r:id="rId7" name="チェック 4">
              <controlPr defaultSize="0" autoFill="0" autoLine="0" autoPict="0">
                <anchor moveWithCells="1">
                  <from xmlns:xdr="http://schemas.openxmlformats.org/drawingml/2006/spreadsheetDrawing">
                    <xdr:col>2</xdr:col>
                    <xdr:colOff>2323465</xdr:colOff>
                    <xdr:row>12</xdr:row>
                    <xdr:rowOff>48260</xdr:rowOff>
                  </from>
                  <to xmlns:xdr="http://schemas.openxmlformats.org/drawingml/2006/spreadsheetDrawing">
                    <xdr:col>3</xdr:col>
                    <xdr:colOff>0</xdr:colOff>
                    <xdr:row>12</xdr:row>
                    <xdr:rowOff>313055</xdr:rowOff>
                  </to>
                </anchor>
              </controlPr>
            </control>
          </mc:Choice>
        </mc:AlternateContent>
        <mc:AlternateContent>
          <mc:Choice Requires="x14">
            <control shapeId="89093" r:id="rId8" name="チェック 5">
              <controlPr defaultSize="0" autoFill="0" autoLine="0" autoPict="0">
                <anchor moveWithCells="1">
                  <from xmlns:xdr="http://schemas.openxmlformats.org/drawingml/2006/spreadsheetDrawing">
                    <xdr:col>2</xdr:col>
                    <xdr:colOff>10160</xdr:colOff>
                    <xdr:row>12</xdr:row>
                    <xdr:rowOff>323215</xdr:rowOff>
                  </from>
                  <to xmlns:xdr="http://schemas.openxmlformats.org/drawingml/2006/spreadsheetDrawing">
                    <xdr:col>2</xdr:col>
                    <xdr:colOff>1017905</xdr:colOff>
                    <xdr:row>12</xdr:row>
                    <xdr:rowOff>580390</xdr:rowOff>
                  </to>
                </anchor>
              </controlPr>
            </control>
          </mc:Choice>
        </mc:AlternateContent>
        <mc:AlternateContent>
          <mc:Choice Requires="x14">
            <control shapeId="89094" r:id="rId9" name="チェック 6">
              <controlPr defaultSize="0" autoFill="0" autoLine="0" autoPict="0">
                <anchor moveWithCells="1">
                  <from xmlns:xdr="http://schemas.openxmlformats.org/drawingml/2006/spreadsheetDrawing">
                    <xdr:col>2</xdr:col>
                    <xdr:colOff>839470</xdr:colOff>
                    <xdr:row>12</xdr:row>
                    <xdr:rowOff>313055</xdr:rowOff>
                  </from>
                  <to xmlns:xdr="http://schemas.openxmlformats.org/drawingml/2006/spreadsheetDrawing">
                    <xdr:col>2</xdr:col>
                    <xdr:colOff>1847215</xdr:colOff>
                    <xdr:row>12</xdr:row>
                    <xdr:rowOff>570865</xdr:rowOff>
                  </to>
                </anchor>
              </controlPr>
            </control>
          </mc:Choice>
        </mc:AlternateContent>
        <mc:AlternateContent>
          <mc:Choice Requires="x14">
            <control shapeId="89095" r:id="rId10" name="チェック 7">
              <controlPr defaultSize="0" autoFill="0" autoLine="0" autoPict="0">
                <anchor moveWithCells="1">
                  <from xmlns:xdr="http://schemas.openxmlformats.org/drawingml/2006/spreadsheetDrawing">
                    <xdr:col>2</xdr:col>
                    <xdr:colOff>1830070</xdr:colOff>
                    <xdr:row>12</xdr:row>
                    <xdr:rowOff>313055</xdr:rowOff>
                  </from>
                  <to xmlns:xdr="http://schemas.openxmlformats.org/drawingml/2006/spreadsheetDrawing">
                    <xdr:col>2</xdr:col>
                    <xdr:colOff>2837815</xdr:colOff>
                    <xdr:row>12</xdr:row>
                    <xdr:rowOff>570865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rgb="FFC00000"/>
    <pageSetUpPr fitToPage="1"/>
  </sheetPr>
  <dimension ref="A1:L50"/>
  <sheetViews>
    <sheetView showGridLines="0" showZeros="0" view="pageBreakPreview" zoomScale="55" zoomScaleNormal="55" zoomScaleSheetLayoutView="55" workbookViewId="0">
      <selection activeCell="A3" sqref="A3"/>
    </sheetView>
  </sheetViews>
  <sheetFormatPr defaultColWidth="8" defaultRowHeight="14.4"/>
  <cols>
    <col min="1" max="1" width="15.625" style="55" customWidth="1"/>
    <col min="2" max="2" width="13.125" style="55" customWidth="1"/>
    <col min="3" max="3" width="31.625" style="55" customWidth="1"/>
    <col min="4" max="4" width="47.625" style="55" customWidth="1"/>
    <col min="5" max="5" width="44.375" style="55" customWidth="1"/>
    <col min="6" max="6" width="23.375" style="55" customWidth="1"/>
    <col min="7" max="7" width="17.625" style="55" customWidth="1"/>
    <col min="8" max="8" width="19.5" style="55" customWidth="1"/>
    <col min="9" max="9" width="20.375" style="55" customWidth="1"/>
    <col min="10" max="10" width="21.875" style="55" customWidth="1"/>
    <col min="11" max="11" width="41.125" style="56" customWidth="1"/>
    <col min="12" max="12" width="39.5" style="56" customWidth="1"/>
    <col min="13" max="22" width="8" style="55"/>
    <col min="23" max="23" width="3.375" style="55" customWidth="1"/>
    <col min="24" max="24" width="15.875" style="55" customWidth="1"/>
    <col min="25" max="248" width="8" style="55"/>
    <col min="249" max="249" width="15.625" style="55" customWidth="1"/>
    <col min="250" max="250" width="13.125" style="55" customWidth="1"/>
    <col min="251" max="251" width="28" style="55" bestFit="1" customWidth="1"/>
    <col min="252" max="252" width="25.375" style="55" customWidth="1"/>
    <col min="253" max="253" width="32.875" style="55" customWidth="1"/>
    <col min="254" max="254" width="8" style="55" hidden="1" customWidth="1"/>
    <col min="255" max="255" width="25.625" style="55" customWidth="1"/>
    <col min="256" max="256" width="30.625" style="55" bestFit="1" customWidth="1"/>
    <col min="257" max="257" width="17.625" style="55" bestFit="1" customWidth="1"/>
    <col min="258" max="258" width="12" style="55" bestFit="1" customWidth="1"/>
    <col min="259" max="259" width="28.125" style="55" bestFit="1" customWidth="1"/>
    <col min="260" max="260" width="26.625" style="55" bestFit="1" customWidth="1"/>
    <col min="261" max="261" width="32.875" style="55" customWidth="1"/>
    <col min="262" max="262" width="32.125" style="55" bestFit="1" customWidth="1"/>
    <col min="263" max="263" width="17.625" style="55" bestFit="1" customWidth="1"/>
    <col min="264" max="264" width="28.5" style="55" bestFit="1" customWidth="1"/>
    <col min="265" max="265" width="29.875" style="55" customWidth="1"/>
    <col min="266" max="266" width="23.625" style="55" customWidth="1"/>
    <col min="267" max="276" width="8" style="55"/>
    <col min="277" max="280" width="8" style="55" hidden="1" customWidth="1"/>
    <col min="281" max="504" width="8" style="55"/>
    <col min="505" max="505" width="15.625" style="55" customWidth="1"/>
    <col min="506" max="506" width="13.125" style="55" customWidth="1"/>
    <col min="507" max="507" width="28" style="55" bestFit="1" customWidth="1"/>
    <col min="508" max="508" width="25.375" style="55" customWidth="1"/>
    <col min="509" max="509" width="32.875" style="55" customWidth="1"/>
    <col min="510" max="510" width="8" style="55" hidden="1" customWidth="1"/>
    <col min="511" max="511" width="25.625" style="55" customWidth="1"/>
    <col min="512" max="512" width="30.625" style="55" bestFit="1" customWidth="1"/>
    <col min="513" max="513" width="17.625" style="55" bestFit="1" customWidth="1"/>
    <col min="514" max="514" width="12" style="55" bestFit="1" customWidth="1"/>
    <col min="515" max="515" width="28.125" style="55" bestFit="1" customWidth="1"/>
    <col min="516" max="516" width="26.625" style="55" bestFit="1" customWidth="1"/>
    <col min="517" max="517" width="32.875" style="55" customWidth="1"/>
    <col min="518" max="518" width="32.125" style="55" bestFit="1" customWidth="1"/>
    <col min="519" max="519" width="17.625" style="55" bestFit="1" customWidth="1"/>
    <col min="520" max="520" width="28.5" style="55" bestFit="1" customWidth="1"/>
    <col min="521" max="521" width="29.875" style="55" customWidth="1"/>
    <col min="522" max="522" width="23.625" style="55" customWidth="1"/>
    <col min="523" max="532" width="8" style="55"/>
    <col min="533" max="536" width="8" style="55" hidden="1" customWidth="1"/>
    <col min="537" max="760" width="8" style="55"/>
    <col min="761" max="761" width="15.625" style="55" customWidth="1"/>
    <col min="762" max="762" width="13.125" style="55" customWidth="1"/>
    <col min="763" max="763" width="28" style="55" bestFit="1" customWidth="1"/>
    <col min="764" max="764" width="25.375" style="55" customWidth="1"/>
    <col min="765" max="765" width="32.875" style="55" customWidth="1"/>
    <col min="766" max="766" width="8" style="55" hidden="1" customWidth="1"/>
    <col min="767" max="767" width="25.625" style="55" customWidth="1"/>
    <col min="768" max="768" width="30.625" style="55" bestFit="1" customWidth="1"/>
    <col min="769" max="769" width="17.625" style="55" bestFit="1" customWidth="1"/>
    <col min="770" max="770" width="12" style="55" bestFit="1" customWidth="1"/>
    <col min="771" max="771" width="28.125" style="55" bestFit="1" customWidth="1"/>
    <col min="772" max="772" width="26.625" style="55" bestFit="1" customWidth="1"/>
    <col min="773" max="773" width="32.875" style="55" customWidth="1"/>
    <col min="774" max="774" width="32.125" style="55" bestFit="1" customWidth="1"/>
    <col min="775" max="775" width="17.625" style="55" bestFit="1" customWidth="1"/>
    <col min="776" max="776" width="28.5" style="55" bestFit="1" customWidth="1"/>
    <col min="777" max="777" width="29.875" style="55" customWidth="1"/>
    <col min="778" max="778" width="23.625" style="55" customWidth="1"/>
    <col min="779" max="788" width="8" style="55"/>
    <col min="789" max="792" width="8" style="55" hidden="1" customWidth="1"/>
    <col min="793" max="1016" width="8" style="55"/>
    <col min="1017" max="1017" width="15.625" style="55" customWidth="1"/>
    <col min="1018" max="1018" width="13.125" style="55" customWidth="1"/>
    <col min="1019" max="1019" width="28" style="55" bestFit="1" customWidth="1"/>
    <col min="1020" max="1020" width="25.375" style="55" customWidth="1"/>
    <col min="1021" max="1021" width="32.875" style="55" customWidth="1"/>
    <col min="1022" max="1022" width="8" style="55" hidden="1" customWidth="1"/>
    <col min="1023" max="1023" width="25.625" style="55" customWidth="1"/>
    <col min="1024" max="1024" width="30.625" style="55" bestFit="1" customWidth="1"/>
    <col min="1025" max="1025" width="17.625" style="55" bestFit="1" customWidth="1"/>
    <col min="1026" max="1026" width="12" style="55" bestFit="1" customWidth="1"/>
    <col min="1027" max="1027" width="28.125" style="55" bestFit="1" customWidth="1"/>
    <col min="1028" max="1028" width="26.625" style="55" bestFit="1" customWidth="1"/>
    <col min="1029" max="1029" width="32.875" style="55" customWidth="1"/>
    <col min="1030" max="1030" width="32.125" style="55" bestFit="1" customWidth="1"/>
    <col min="1031" max="1031" width="17.625" style="55" bestFit="1" customWidth="1"/>
    <col min="1032" max="1032" width="28.5" style="55" bestFit="1" customWidth="1"/>
    <col min="1033" max="1033" width="29.875" style="55" customWidth="1"/>
    <col min="1034" max="1034" width="23.625" style="55" customWidth="1"/>
    <col min="1035" max="1044" width="8" style="55"/>
    <col min="1045" max="1048" width="8" style="55" hidden="1" customWidth="1"/>
    <col min="1049" max="1272" width="8" style="55"/>
    <col min="1273" max="1273" width="15.625" style="55" customWidth="1"/>
    <col min="1274" max="1274" width="13.125" style="55" customWidth="1"/>
    <col min="1275" max="1275" width="28" style="55" bestFit="1" customWidth="1"/>
    <col min="1276" max="1276" width="25.375" style="55" customWidth="1"/>
    <col min="1277" max="1277" width="32.875" style="55" customWidth="1"/>
    <col min="1278" max="1278" width="8" style="55" hidden="1" customWidth="1"/>
    <col min="1279" max="1279" width="25.625" style="55" customWidth="1"/>
    <col min="1280" max="1280" width="30.625" style="55" bestFit="1" customWidth="1"/>
    <col min="1281" max="1281" width="17.625" style="55" bestFit="1" customWidth="1"/>
    <col min="1282" max="1282" width="12" style="55" bestFit="1" customWidth="1"/>
    <col min="1283" max="1283" width="28.125" style="55" bestFit="1" customWidth="1"/>
    <col min="1284" max="1284" width="26.625" style="55" bestFit="1" customWidth="1"/>
    <col min="1285" max="1285" width="32.875" style="55" customWidth="1"/>
    <col min="1286" max="1286" width="32.125" style="55" bestFit="1" customWidth="1"/>
    <col min="1287" max="1287" width="17.625" style="55" bestFit="1" customWidth="1"/>
    <col min="1288" max="1288" width="28.5" style="55" bestFit="1" customWidth="1"/>
    <col min="1289" max="1289" width="29.875" style="55" customWidth="1"/>
    <col min="1290" max="1290" width="23.625" style="55" customWidth="1"/>
    <col min="1291" max="1300" width="8" style="55"/>
    <col min="1301" max="1304" width="8" style="55" hidden="1" customWidth="1"/>
    <col min="1305" max="1528" width="8" style="55"/>
    <col min="1529" max="1529" width="15.625" style="55" customWidth="1"/>
    <col min="1530" max="1530" width="13.125" style="55" customWidth="1"/>
    <col min="1531" max="1531" width="28" style="55" bestFit="1" customWidth="1"/>
    <col min="1532" max="1532" width="25.375" style="55" customWidth="1"/>
    <col min="1533" max="1533" width="32.875" style="55" customWidth="1"/>
    <col min="1534" max="1534" width="8" style="55" hidden="1" customWidth="1"/>
    <col min="1535" max="1535" width="25.625" style="55" customWidth="1"/>
    <col min="1536" max="1536" width="30.625" style="55" bestFit="1" customWidth="1"/>
    <col min="1537" max="1537" width="17.625" style="55" bestFit="1" customWidth="1"/>
    <col min="1538" max="1538" width="12" style="55" bestFit="1" customWidth="1"/>
    <col min="1539" max="1539" width="28.125" style="55" bestFit="1" customWidth="1"/>
    <col min="1540" max="1540" width="26.625" style="55" bestFit="1" customWidth="1"/>
    <col min="1541" max="1541" width="32.875" style="55" customWidth="1"/>
    <col min="1542" max="1542" width="32.125" style="55" bestFit="1" customWidth="1"/>
    <col min="1543" max="1543" width="17.625" style="55" bestFit="1" customWidth="1"/>
    <col min="1544" max="1544" width="28.5" style="55" bestFit="1" customWidth="1"/>
    <col min="1545" max="1545" width="29.875" style="55" customWidth="1"/>
    <col min="1546" max="1546" width="23.625" style="55" customWidth="1"/>
    <col min="1547" max="1556" width="8" style="55"/>
    <col min="1557" max="1560" width="8" style="55" hidden="1" customWidth="1"/>
    <col min="1561" max="1784" width="8" style="55"/>
    <col min="1785" max="1785" width="15.625" style="55" customWidth="1"/>
    <col min="1786" max="1786" width="13.125" style="55" customWidth="1"/>
    <col min="1787" max="1787" width="28" style="55" bestFit="1" customWidth="1"/>
    <col min="1788" max="1788" width="25.375" style="55" customWidth="1"/>
    <col min="1789" max="1789" width="32.875" style="55" customWidth="1"/>
    <col min="1790" max="1790" width="8" style="55" hidden="1" customWidth="1"/>
    <col min="1791" max="1791" width="25.625" style="55" customWidth="1"/>
    <col min="1792" max="1792" width="30.625" style="55" bestFit="1" customWidth="1"/>
    <col min="1793" max="1793" width="17.625" style="55" bestFit="1" customWidth="1"/>
    <col min="1794" max="1794" width="12" style="55" bestFit="1" customWidth="1"/>
    <col min="1795" max="1795" width="28.125" style="55" bestFit="1" customWidth="1"/>
    <col min="1796" max="1796" width="26.625" style="55" bestFit="1" customWidth="1"/>
    <col min="1797" max="1797" width="32.875" style="55" customWidth="1"/>
    <col min="1798" max="1798" width="32.125" style="55" bestFit="1" customWidth="1"/>
    <col min="1799" max="1799" width="17.625" style="55" bestFit="1" customWidth="1"/>
    <col min="1800" max="1800" width="28.5" style="55" bestFit="1" customWidth="1"/>
    <col min="1801" max="1801" width="29.875" style="55" customWidth="1"/>
    <col min="1802" max="1802" width="23.625" style="55" customWidth="1"/>
    <col min="1803" max="1812" width="8" style="55"/>
    <col min="1813" max="1816" width="8" style="55" hidden="1" customWidth="1"/>
    <col min="1817" max="2040" width="8" style="55"/>
    <col min="2041" max="2041" width="15.625" style="55" customWidth="1"/>
    <col min="2042" max="2042" width="13.125" style="55" customWidth="1"/>
    <col min="2043" max="2043" width="28" style="55" bestFit="1" customWidth="1"/>
    <col min="2044" max="2044" width="25.375" style="55" customWidth="1"/>
    <col min="2045" max="2045" width="32.875" style="55" customWidth="1"/>
    <col min="2046" max="2046" width="8" style="55" hidden="1" customWidth="1"/>
    <col min="2047" max="2047" width="25.625" style="55" customWidth="1"/>
    <col min="2048" max="2048" width="30.625" style="55" bestFit="1" customWidth="1"/>
    <col min="2049" max="2049" width="17.625" style="55" bestFit="1" customWidth="1"/>
    <col min="2050" max="2050" width="12" style="55" bestFit="1" customWidth="1"/>
    <col min="2051" max="2051" width="28.125" style="55" bestFit="1" customWidth="1"/>
    <col min="2052" max="2052" width="26.625" style="55" bestFit="1" customWidth="1"/>
    <col min="2053" max="2053" width="32.875" style="55" customWidth="1"/>
    <col min="2054" max="2054" width="32.125" style="55" bestFit="1" customWidth="1"/>
    <col min="2055" max="2055" width="17.625" style="55" bestFit="1" customWidth="1"/>
    <col min="2056" max="2056" width="28.5" style="55" bestFit="1" customWidth="1"/>
    <col min="2057" max="2057" width="29.875" style="55" customWidth="1"/>
    <col min="2058" max="2058" width="23.625" style="55" customWidth="1"/>
    <col min="2059" max="2068" width="8" style="55"/>
    <col min="2069" max="2072" width="8" style="55" hidden="1" customWidth="1"/>
    <col min="2073" max="2296" width="8" style="55"/>
    <col min="2297" max="2297" width="15.625" style="55" customWidth="1"/>
    <col min="2298" max="2298" width="13.125" style="55" customWidth="1"/>
    <col min="2299" max="2299" width="28" style="55" bestFit="1" customWidth="1"/>
    <col min="2300" max="2300" width="25.375" style="55" customWidth="1"/>
    <col min="2301" max="2301" width="32.875" style="55" customWidth="1"/>
    <col min="2302" max="2302" width="8" style="55" hidden="1" customWidth="1"/>
    <col min="2303" max="2303" width="25.625" style="55" customWidth="1"/>
    <col min="2304" max="2304" width="30.625" style="55" bestFit="1" customWidth="1"/>
    <col min="2305" max="2305" width="17.625" style="55" bestFit="1" customWidth="1"/>
    <col min="2306" max="2306" width="12" style="55" bestFit="1" customWidth="1"/>
    <col min="2307" max="2307" width="28.125" style="55" bestFit="1" customWidth="1"/>
    <col min="2308" max="2308" width="26.625" style="55" bestFit="1" customWidth="1"/>
    <col min="2309" max="2309" width="32.875" style="55" customWidth="1"/>
    <col min="2310" max="2310" width="32.125" style="55" bestFit="1" customWidth="1"/>
    <col min="2311" max="2311" width="17.625" style="55" bestFit="1" customWidth="1"/>
    <col min="2312" max="2312" width="28.5" style="55" bestFit="1" customWidth="1"/>
    <col min="2313" max="2313" width="29.875" style="55" customWidth="1"/>
    <col min="2314" max="2314" width="23.625" style="55" customWidth="1"/>
    <col min="2315" max="2324" width="8" style="55"/>
    <col min="2325" max="2328" width="8" style="55" hidden="1" customWidth="1"/>
    <col min="2329" max="2552" width="8" style="55"/>
    <col min="2553" max="2553" width="15.625" style="55" customWidth="1"/>
    <col min="2554" max="2554" width="13.125" style="55" customWidth="1"/>
    <col min="2555" max="2555" width="28" style="55" bestFit="1" customWidth="1"/>
    <col min="2556" max="2556" width="25.375" style="55" customWidth="1"/>
    <col min="2557" max="2557" width="32.875" style="55" customWidth="1"/>
    <col min="2558" max="2558" width="8" style="55" hidden="1" customWidth="1"/>
    <col min="2559" max="2559" width="25.625" style="55" customWidth="1"/>
    <col min="2560" max="2560" width="30.625" style="55" bestFit="1" customWidth="1"/>
    <col min="2561" max="2561" width="17.625" style="55" bestFit="1" customWidth="1"/>
    <col min="2562" max="2562" width="12" style="55" bestFit="1" customWidth="1"/>
    <col min="2563" max="2563" width="28.125" style="55" bestFit="1" customWidth="1"/>
    <col min="2564" max="2564" width="26.625" style="55" bestFit="1" customWidth="1"/>
    <col min="2565" max="2565" width="32.875" style="55" customWidth="1"/>
    <col min="2566" max="2566" width="32.125" style="55" bestFit="1" customWidth="1"/>
    <col min="2567" max="2567" width="17.625" style="55" bestFit="1" customWidth="1"/>
    <col min="2568" max="2568" width="28.5" style="55" bestFit="1" customWidth="1"/>
    <col min="2569" max="2569" width="29.875" style="55" customWidth="1"/>
    <col min="2570" max="2570" width="23.625" style="55" customWidth="1"/>
    <col min="2571" max="2580" width="8" style="55"/>
    <col min="2581" max="2584" width="8" style="55" hidden="1" customWidth="1"/>
    <col min="2585" max="2808" width="8" style="55"/>
    <col min="2809" max="2809" width="15.625" style="55" customWidth="1"/>
    <col min="2810" max="2810" width="13.125" style="55" customWidth="1"/>
    <col min="2811" max="2811" width="28" style="55" bestFit="1" customWidth="1"/>
    <col min="2812" max="2812" width="25.375" style="55" customWidth="1"/>
    <col min="2813" max="2813" width="32.875" style="55" customWidth="1"/>
    <col min="2814" max="2814" width="8" style="55" hidden="1" customWidth="1"/>
    <col min="2815" max="2815" width="25.625" style="55" customWidth="1"/>
    <col min="2816" max="2816" width="30.625" style="55" bestFit="1" customWidth="1"/>
    <col min="2817" max="2817" width="17.625" style="55" bestFit="1" customWidth="1"/>
    <col min="2818" max="2818" width="12" style="55" bestFit="1" customWidth="1"/>
    <col min="2819" max="2819" width="28.125" style="55" bestFit="1" customWidth="1"/>
    <col min="2820" max="2820" width="26.625" style="55" bestFit="1" customWidth="1"/>
    <col min="2821" max="2821" width="32.875" style="55" customWidth="1"/>
    <col min="2822" max="2822" width="32.125" style="55" bestFit="1" customWidth="1"/>
    <col min="2823" max="2823" width="17.625" style="55" bestFit="1" customWidth="1"/>
    <col min="2824" max="2824" width="28.5" style="55" bestFit="1" customWidth="1"/>
    <col min="2825" max="2825" width="29.875" style="55" customWidth="1"/>
    <col min="2826" max="2826" width="23.625" style="55" customWidth="1"/>
    <col min="2827" max="2836" width="8" style="55"/>
    <col min="2837" max="2840" width="8" style="55" hidden="1" customWidth="1"/>
    <col min="2841" max="3064" width="8" style="55"/>
    <col min="3065" max="3065" width="15.625" style="55" customWidth="1"/>
    <col min="3066" max="3066" width="13.125" style="55" customWidth="1"/>
    <col min="3067" max="3067" width="28" style="55" bestFit="1" customWidth="1"/>
    <col min="3068" max="3068" width="25.375" style="55" customWidth="1"/>
    <col min="3069" max="3069" width="32.875" style="55" customWidth="1"/>
    <col min="3070" max="3070" width="8" style="55" hidden="1" customWidth="1"/>
    <col min="3071" max="3071" width="25.625" style="55" customWidth="1"/>
    <col min="3072" max="3072" width="30.625" style="55" bestFit="1" customWidth="1"/>
    <col min="3073" max="3073" width="17.625" style="55" bestFit="1" customWidth="1"/>
    <col min="3074" max="3074" width="12" style="55" bestFit="1" customWidth="1"/>
    <col min="3075" max="3075" width="28.125" style="55" bestFit="1" customWidth="1"/>
    <col min="3076" max="3076" width="26.625" style="55" bestFit="1" customWidth="1"/>
    <col min="3077" max="3077" width="32.875" style="55" customWidth="1"/>
    <col min="3078" max="3078" width="32.125" style="55" bestFit="1" customWidth="1"/>
    <col min="3079" max="3079" width="17.625" style="55" bestFit="1" customWidth="1"/>
    <col min="3080" max="3080" width="28.5" style="55" bestFit="1" customWidth="1"/>
    <col min="3081" max="3081" width="29.875" style="55" customWidth="1"/>
    <col min="3082" max="3082" width="23.625" style="55" customWidth="1"/>
    <col min="3083" max="3092" width="8" style="55"/>
    <col min="3093" max="3096" width="8" style="55" hidden="1" customWidth="1"/>
    <col min="3097" max="3320" width="8" style="55"/>
    <col min="3321" max="3321" width="15.625" style="55" customWidth="1"/>
    <col min="3322" max="3322" width="13.125" style="55" customWidth="1"/>
    <col min="3323" max="3323" width="28" style="55" bestFit="1" customWidth="1"/>
    <col min="3324" max="3324" width="25.375" style="55" customWidth="1"/>
    <col min="3325" max="3325" width="32.875" style="55" customWidth="1"/>
    <col min="3326" max="3326" width="8" style="55" hidden="1" customWidth="1"/>
    <col min="3327" max="3327" width="25.625" style="55" customWidth="1"/>
    <col min="3328" max="3328" width="30.625" style="55" bestFit="1" customWidth="1"/>
    <col min="3329" max="3329" width="17.625" style="55" bestFit="1" customWidth="1"/>
    <col min="3330" max="3330" width="12" style="55" bestFit="1" customWidth="1"/>
    <col min="3331" max="3331" width="28.125" style="55" bestFit="1" customWidth="1"/>
    <col min="3332" max="3332" width="26.625" style="55" bestFit="1" customWidth="1"/>
    <col min="3333" max="3333" width="32.875" style="55" customWidth="1"/>
    <col min="3334" max="3334" width="32.125" style="55" bestFit="1" customWidth="1"/>
    <col min="3335" max="3335" width="17.625" style="55" bestFit="1" customWidth="1"/>
    <col min="3336" max="3336" width="28.5" style="55" bestFit="1" customWidth="1"/>
    <col min="3337" max="3337" width="29.875" style="55" customWidth="1"/>
    <col min="3338" max="3338" width="23.625" style="55" customWidth="1"/>
    <col min="3339" max="3348" width="8" style="55"/>
    <col min="3349" max="3352" width="8" style="55" hidden="1" customWidth="1"/>
    <col min="3353" max="3576" width="8" style="55"/>
    <col min="3577" max="3577" width="15.625" style="55" customWidth="1"/>
    <col min="3578" max="3578" width="13.125" style="55" customWidth="1"/>
    <col min="3579" max="3579" width="28" style="55" bestFit="1" customWidth="1"/>
    <col min="3580" max="3580" width="25.375" style="55" customWidth="1"/>
    <col min="3581" max="3581" width="32.875" style="55" customWidth="1"/>
    <col min="3582" max="3582" width="8" style="55" hidden="1" customWidth="1"/>
    <col min="3583" max="3583" width="25.625" style="55" customWidth="1"/>
    <col min="3584" max="3584" width="30.625" style="55" bestFit="1" customWidth="1"/>
    <col min="3585" max="3585" width="17.625" style="55" bestFit="1" customWidth="1"/>
    <col min="3586" max="3586" width="12" style="55" bestFit="1" customWidth="1"/>
    <col min="3587" max="3587" width="28.125" style="55" bestFit="1" customWidth="1"/>
    <col min="3588" max="3588" width="26.625" style="55" bestFit="1" customWidth="1"/>
    <col min="3589" max="3589" width="32.875" style="55" customWidth="1"/>
    <col min="3590" max="3590" width="32.125" style="55" bestFit="1" customWidth="1"/>
    <col min="3591" max="3591" width="17.625" style="55" bestFit="1" customWidth="1"/>
    <col min="3592" max="3592" width="28.5" style="55" bestFit="1" customWidth="1"/>
    <col min="3593" max="3593" width="29.875" style="55" customWidth="1"/>
    <col min="3594" max="3594" width="23.625" style="55" customWidth="1"/>
    <col min="3595" max="3604" width="8" style="55"/>
    <col min="3605" max="3608" width="8" style="55" hidden="1" customWidth="1"/>
    <col min="3609" max="3832" width="8" style="55"/>
    <col min="3833" max="3833" width="15.625" style="55" customWidth="1"/>
    <col min="3834" max="3834" width="13.125" style="55" customWidth="1"/>
    <col min="3835" max="3835" width="28" style="55" bestFit="1" customWidth="1"/>
    <col min="3836" max="3836" width="25.375" style="55" customWidth="1"/>
    <col min="3837" max="3837" width="32.875" style="55" customWidth="1"/>
    <col min="3838" max="3838" width="8" style="55" hidden="1" customWidth="1"/>
    <col min="3839" max="3839" width="25.625" style="55" customWidth="1"/>
    <col min="3840" max="3840" width="30.625" style="55" bestFit="1" customWidth="1"/>
    <col min="3841" max="3841" width="17.625" style="55" bestFit="1" customWidth="1"/>
    <col min="3842" max="3842" width="12" style="55" bestFit="1" customWidth="1"/>
    <col min="3843" max="3843" width="28.125" style="55" bestFit="1" customWidth="1"/>
    <col min="3844" max="3844" width="26.625" style="55" bestFit="1" customWidth="1"/>
    <col min="3845" max="3845" width="32.875" style="55" customWidth="1"/>
    <col min="3846" max="3846" width="32.125" style="55" bestFit="1" customWidth="1"/>
    <col min="3847" max="3847" width="17.625" style="55" bestFit="1" customWidth="1"/>
    <col min="3848" max="3848" width="28.5" style="55" bestFit="1" customWidth="1"/>
    <col min="3849" max="3849" width="29.875" style="55" customWidth="1"/>
    <col min="3850" max="3850" width="23.625" style="55" customWidth="1"/>
    <col min="3851" max="3860" width="8" style="55"/>
    <col min="3861" max="3864" width="8" style="55" hidden="1" customWidth="1"/>
    <col min="3865" max="4088" width="8" style="55"/>
    <col min="4089" max="4089" width="15.625" style="55" customWidth="1"/>
    <col min="4090" max="4090" width="13.125" style="55" customWidth="1"/>
    <col min="4091" max="4091" width="28" style="55" bestFit="1" customWidth="1"/>
    <col min="4092" max="4092" width="25.375" style="55" customWidth="1"/>
    <col min="4093" max="4093" width="32.875" style="55" customWidth="1"/>
    <col min="4094" max="4094" width="8" style="55" hidden="1" customWidth="1"/>
    <col min="4095" max="4095" width="25.625" style="55" customWidth="1"/>
    <col min="4096" max="4096" width="30.625" style="55" bestFit="1" customWidth="1"/>
    <col min="4097" max="4097" width="17.625" style="55" bestFit="1" customWidth="1"/>
    <col min="4098" max="4098" width="12" style="55" bestFit="1" customWidth="1"/>
    <col min="4099" max="4099" width="28.125" style="55" bestFit="1" customWidth="1"/>
    <col min="4100" max="4100" width="26.625" style="55" bestFit="1" customWidth="1"/>
    <col min="4101" max="4101" width="32.875" style="55" customWidth="1"/>
    <col min="4102" max="4102" width="32.125" style="55" bestFit="1" customWidth="1"/>
    <col min="4103" max="4103" width="17.625" style="55" bestFit="1" customWidth="1"/>
    <col min="4104" max="4104" width="28.5" style="55" bestFit="1" customWidth="1"/>
    <col min="4105" max="4105" width="29.875" style="55" customWidth="1"/>
    <col min="4106" max="4106" width="23.625" style="55" customWidth="1"/>
    <col min="4107" max="4116" width="8" style="55"/>
    <col min="4117" max="4120" width="8" style="55" hidden="1" customWidth="1"/>
    <col min="4121" max="4344" width="8" style="55"/>
    <col min="4345" max="4345" width="15.625" style="55" customWidth="1"/>
    <col min="4346" max="4346" width="13.125" style="55" customWidth="1"/>
    <col min="4347" max="4347" width="28" style="55" bestFit="1" customWidth="1"/>
    <col min="4348" max="4348" width="25.375" style="55" customWidth="1"/>
    <col min="4349" max="4349" width="32.875" style="55" customWidth="1"/>
    <col min="4350" max="4350" width="8" style="55" hidden="1" customWidth="1"/>
    <col min="4351" max="4351" width="25.625" style="55" customWidth="1"/>
    <col min="4352" max="4352" width="30.625" style="55" bestFit="1" customWidth="1"/>
    <col min="4353" max="4353" width="17.625" style="55" bestFit="1" customWidth="1"/>
    <col min="4354" max="4354" width="12" style="55" bestFit="1" customWidth="1"/>
    <col min="4355" max="4355" width="28.125" style="55" bestFit="1" customWidth="1"/>
    <col min="4356" max="4356" width="26.625" style="55" bestFit="1" customWidth="1"/>
    <col min="4357" max="4357" width="32.875" style="55" customWidth="1"/>
    <col min="4358" max="4358" width="32.125" style="55" bestFit="1" customWidth="1"/>
    <col min="4359" max="4359" width="17.625" style="55" bestFit="1" customWidth="1"/>
    <col min="4360" max="4360" width="28.5" style="55" bestFit="1" customWidth="1"/>
    <col min="4361" max="4361" width="29.875" style="55" customWidth="1"/>
    <col min="4362" max="4362" width="23.625" style="55" customWidth="1"/>
    <col min="4363" max="4372" width="8" style="55"/>
    <col min="4373" max="4376" width="8" style="55" hidden="1" customWidth="1"/>
    <col min="4377" max="4600" width="8" style="55"/>
    <col min="4601" max="4601" width="15.625" style="55" customWidth="1"/>
    <col min="4602" max="4602" width="13.125" style="55" customWidth="1"/>
    <col min="4603" max="4603" width="28" style="55" bestFit="1" customWidth="1"/>
    <col min="4604" max="4604" width="25.375" style="55" customWidth="1"/>
    <col min="4605" max="4605" width="32.875" style="55" customWidth="1"/>
    <col min="4606" max="4606" width="8" style="55" hidden="1" customWidth="1"/>
    <col min="4607" max="4607" width="25.625" style="55" customWidth="1"/>
    <col min="4608" max="4608" width="30.625" style="55" bestFit="1" customWidth="1"/>
    <col min="4609" max="4609" width="17.625" style="55" bestFit="1" customWidth="1"/>
    <col min="4610" max="4610" width="12" style="55" bestFit="1" customWidth="1"/>
    <col min="4611" max="4611" width="28.125" style="55" bestFit="1" customWidth="1"/>
    <col min="4612" max="4612" width="26.625" style="55" bestFit="1" customWidth="1"/>
    <col min="4613" max="4613" width="32.875" style="55" customWidth="1"/>
    <col min="4614" max="4614" width="32.125" style="55" bestFit="1" customWidth="1"/>
    <col min="4615" max="4615" width="17.625" style="55" bestFit="1" customWidth="1"/>
    <col min="4616" max="4616" width="28.5" style="55" bestFit="1" customWidth="1"/>
    <col min="4617" max="4617" width="29.875" style="55" customWidth="1"/>
    <col min="4618" max="4618" width="23.625" style="55" customWidth="1"/>
    <col min="4619" max="4628" width="8" style="55"/>
    <col min="4629" max="4632" width="8" style="55" hidden="1" customWidth="1"/>
    <col min="4633" max="4856" width="8" style="55"/>
    <col min="4857" max="4857" width="15.625" style="55" customWidth="1"/>
    <col min="4858" max="4858" width="13.125" style="55" customWidth="1"/>
    <col min="4859" max="4859" width="28" style="55" bestFit="1" customWidth="1"/>
    <col min="4860" max="4860" width="25.375" style="55" customWidth="1"/>
    <col min="4861" max="4861" width="32.875" style="55" customWidth="1"/>
    <col min="4862" max="4862" width="8" style="55" hidden="1" customWidth="1"/>
    <col min="4863" max="4863" width="25.625" style="55" customWidth="1"/>
    <col min="4864" max="4864" width="30.625" style="55" bestFit="1" customWidth="1"/>
    <col min="4865" max="4865" width="17.625" style="55" bestFit="1" customWidth="1"/>
    <col min="4866" max="4866" width="12" style="55" bestFit="1" customWidth="1"/>
    <col min="4867" max="4867" width="28.125" style="55" bestFit="1" customWidth="1"/>
    <col min="4868" max="4868" width="26.625" style="55" bestFit="1" customWidth="1"/>
    <col min="4869" max="4869" width="32.875" style="55" customWidth="1"/>
    <col min="4870" max="4870" width="32.125" style="55" bestFit="1" customWidth="1"/>
    <col min="4871" max="4871" width="17.625" style="55" bestFit="1" customWidth="1"/>
    <col min="4872" max="4872" width="28.5" style="55" bestFit="1" customWidth="1"/>
    <col min="4873" max="4873" width="29.875" style="55" customWidth="1"/>
    <col min="4874" max="4874" width="23.625" style="55" customWidth="1"/>
    <col min="4875" max="4884" width="8" style="55"/>
    <col min="4885" max="4888" width="8" style="55" hidden="1" customWidth="1"/>
    <col min="4889" max="5112" width="8" style="55"/>
    <col min="5113" max="5113" width="15.625" style="55" customWidth="1"/>
    <col min="5114" max="5114" width="13.125" style="55" customWidth="1"/>
    <col min="5115" max="5115" width="28" style="55" bestFit="1" customWidth="1"/>
    <col min="5116" max="5116" width="25.375" style="55" customWidth="1"/>
    <col min="5117" max="5117" width="32.875" style="55" customWidth="1"/>
    <col min="5118" max="5118" width="8" style="55" hidden="1" customWidth="1"/>
    <col min="5119" max="5119" width="25.625" style="55" customWidth="1"/>
    <col min="5120" max="5120" width="30.625" style="55" bestFit="1" customWidth="1"/>
    <col min="5121" max="5121" width="17.625" style="55" bestFit="1" customWidth="1"/>
    <col min="5122" max="5122" width="12" style="55" bestFit="1" customWidth="1"/>
    <col min="5123" max="5123" width="28.125" style="55" bestFit="1" customWidth="1"/>
    <col min="5124" max="5124" width="26.625" style="55" bestFit="1" customWidth="1"/>
    <col min="5125" max="5125" width="32.875" style="55" customWidth="1"/>
    <col min="5126" max="5126" width="32.125" style="55" bestFit="1" customWidth="1"/>
    <col min="5127" max="5127" width="17.625" style="55" bestFit="1" customWidth="1"/>
    <col min="5128" max="5128" width="28.5" style="55" bestFit="1" customWidth="1"/>
    <col min="5129" max="5129" width="29.875" style="55" customWidth="1"/>
    <col min="5130" max="5130" width="23.625" style="55" customWidth="1"/>
    <col min="5131" max="5140" width="8" style="55"/>
    <col min="5141" max="5144" width="8" style="55" hidden="1" customWidth="1"/>
    <col min="5145" max="5368" width="8" style="55"/>
    <col min="5369" max="5369" width="15.625" style="55" customWidth="1"/>
    <col min="5370" max="5370" width="13.125" style="55" customWidth="1"/>
    <col min="5371" max="5371" width="28" style="55" bestFit="1" customWidth="1"/>
    <col min="5372" max="5372" width="25.375" style="55" customWidth="1"/>
    <col min="5373" max="5373" width="32.875" style="55" customWidth="1"/>
    <col min="5374" max="5374" width="8" style="55" hidden="1" customWidth="1"/>
    <col min="5375" max="5375" width="25.625" style="55" customWidth="1"/>
    <col min="5376" max="5376" width="30.625" style="55" bestFit="1" customWidth="1"/>
    <col min="5377" max="5377" width="17.625" style="55" bestFit="1" customWidth="1"/>
    <col min="5378" max="5378" width="12" style="55" bestFit="1" customWidth="1"/>
    <col min="5379" max="5379" width="28.125" style="55" bestFit="1" customWidth="1"/>
    <col min="5380" max="5380" width="26.625" style="55" bestFit="1" customWidth="1"/>
    <col min="5381" max="5381" width="32.875" style="55" customWidth="1"/>
    <col min="5382" max="5382" width="32.125" style="55" bestFit="1" customWidth="1"/>
    <col min="5383" max="5383" width="17.625" style="55" bestFit="1" customWidth="1"/>
    <col min="5384" max="5384" width="28.5" style="55" bestFit="1" customWidth="1"/>
    <col min="5385" max="5385" width="29.875" style="55" customWidth="1"/>
    <col min="5386" max="5386" width="23.625" style="55" customWidth="1"/>
    <col min="5387" max="5396" width="8" style="55"/>
    <col min="5397" max="5400" width="8" style="55" hidden="1" customWidth="1"/>
    <col min="5401" max="5624" width="8" style="55"/>
    <col min="5625" max="5625" width="15.625" style="55" customWidth="1"/>
    <col min="5626" max="5626" width="13.125" style="55" customWidth="1"/>
    <col min="5627" max="5627" width="28" style="55" bestFit="1" customWidth="1"/>
    <col min="5628" max="5628" width="25.375" style="55" customWidth="1"/>
    <col min="5629" max="5629" width="32.875" style="55" customWidth="1"/>
    <col min="5630" max="5630" width="8" style="55" hidden="1" customWidth="1"/>
    <col min="5631" max="5631" width="25.625" style="55" customWidth="1"/>
    <col min="5632" max="5632" width="30.625" style="55" bestFit="1" customWidth="1"/>
    <col min="5633" max="5633" width="17.625" style="55" bestFit="1" customWidth="1"/>
    <col min="5634" max="5634" width="12" style="55" bestFit="1" customWidth="1"/>
    <col min="5635" max="5635" width="28.125" style="55" bestFit="1" customWidth="1"/>
    <col min="5636" max="5636" width="26.625" style="55" bestFit="1" customWidth="1"/>
    <col min="5637" max="5637" width="32.875" style="55" customWidth="1"/>
    <col min="5638" max="5638" width="32.125" style="55" bestFit="1" customWidth="1"/>
    <col min="5639" max="5639" width="17.625" style="55" bestFit="1" customWidth="1"/>
    <col min="5640" max="5640" width="28.5" style="55" bestFit="1" customWidth="1"/>
    <col min="5641" max="5641" width="29.875" style="55" customWidth="1"/>
    <col min="5642" max="5642" width="23.625" style="55" customWidth="1"/>
    <col min="5643" max="5652" width="8" style="55"/>
    <col min="5653" max="5656" width="8" style="55" hidden="1" customWidth="1"/>
    <col min="5657" max="5880" width="8" style="55"/>
    <col min="5881" max="5881" width="15.625" style="55" customWidth="1"/>
    <col min="5882" max="5882" width="13.125" style="55" customWidth="1"/>
    <col min="5883" max="5883" width="28" style="55" bestFit="1" customWidth="1"/>
    <col min="5884" max="5884" width="25.375" style="55" customWidth="1"/>
    <col min="5885" max="5885" width="32.875" style="55" customWidth="1"/>
    <col min="5886" max="5886" width="8" style="55" hidden="1" customWidth="1"/>
    <col min="5887" max="5887" width="25.625" style="55" customWidth="1"/>
    <col min="5888" max="5888" width="30.625" style="55" bestFit="1" customWidth="1"/>
    <col min="5889" max="5889" width="17.625" style="55" bestFit="1" customWidth="1"/>
    <col min="5890" max="5890" width="12" style="55" bestFit="1" customWidth="1"/>
    <col min="5891" max="5891" width="28.125" style="55" bestFit="1" customWidth="1"/>
    <col min="5892" max="5892" width="26.625" style="55" bestFit="1" customWidth="1"/>
    <col min="5893" max="5893" width="32.875" style="55" customWidth="1"/>
    <col min="5894" max="5894" width="32.125" style="55" bestFit="1" customWidth="1"/>
    <col min="5895" max="5895" width="17.625" style="55" bestFit="1" customWidth="1"/>
    <col min="5896" max="5896" width="28.5" style="55" bestFit="1" customWidth="1"/>
    <col min="5897" max="5897" width="29.875" style="55" customWidth="1"/>
    <col min="5898" max="5898" width="23.625" style="55" customWidth="1"/>
    <col min="5899" max="5908" width="8" style="55"/>
    <col min="5909" max="5912" width="8" style="55" hidden="1" customWidth="1"/>
    <col min="5913" max="6136" width="8" style="55"/>
    <col min="6137" max="6137" width="15.625" style="55" customWidth="1"/>
    <col min="6138" max="6138" width="13.125" style="55" customWidth="1"/>
    <col min="6139" max="6139" width="28" style="55" bestFit="1" customWidth="1"/>
    <col min="6140" max="6140" width="25.375" style="55" customWidth="1"/>
    <col min="6141" max="6141" width="32.875" style="55" customWidth="1"/>
    <col min="6142" max="6142" width="8" style="55" hidden="1" customWidth="1"/>
    <col min="6143" max="6143" width="25.625" style="55" customWidth="1"/>
    <col min="6144" max="6144" width="30.625" style="55" bestFit="1" customWidth="1"/>
    <col min="6145" max="6145" width="17.625" style="55" bestFit="1" customWidth="1"/>
    <col min="6146" max="6146" width="12" style="55" bestFit="1" customWidth="1"/>
    <col min="6147" max="6147" width="28.125" style="55" bestFit="1" customWidth="1"/>
    <col min="6148" max="6148" width="26.625" style="55" bestFit="1" customWidth="1"/>
    <col min="6149" max="6149" width="32.875" style="55" customWidth="1"/>
    <col min="6150" max="6150" width="32.125" style="55" bestFit="1" customWidth="1"/>
    <col min="6151" max="6151" width="17.625" style="55" bestFit="1" customWidth="1"/>
    <col min="6152" max="6152" width="28.5" style="55" bestFit="1" customWidth="1"/>
    <col min="6153" max="6153" width="29.875" style="55" customWidth="1"/>
    <col min="6154" max="6154" width="23.625" style="55" customWidth="1"/>
    <col min="6155" max="6164" width="8" style="55"/>
    <col min="6165" max="6168" width="8" style="55" hidden="1" customWidth="1"/>
    <col min="6169" max="6392" width="8" style="55"/>
    <col min="6393" max="6393" width="15.625" style="55" customWidth="1"/>
    <col min="6394" max="6394" width="13.125" style="55" customWidth="1"/>
    <col min="6395" max="6395" width="28" style="55" bestFit="1" customWidth="1"/>
    <col min="6396" max="6396" width="25.375" style="55" customWidth="1"/>
    <col min="6397" max="6397" width="32.875" style="55" customWidth="1"/>
    <col min="6398" max="6398" width="8" style="55" hidden="1" customWidth="1"/>
    <col min="6399" max="6399" width="25.625" style="55" customWidth="1"/>
    <col min="6400" max="6400" width="30.625" style="55" bestFit="1" customWidth="1"/>
    <col min="6401" max="6401" width="17.625" style="55" bestFit="1" customWidth="1"/>
    <col min="6402" max="6402" width="12" style="55" bestFit="1" customWidth="1"/>
    <col min="6403" max="6403" width="28.125" style="55" bestFit="1" customWidth="1"/>
    <col min="6404" max="6404" width="26.625" style="55" bestFit="1" customWidth="1"/>
    <col min="6405" max="6405" width="32.875" style="55" customWidth="1"/>
    <col min="6406" max="6406" width="32.125" style="55" bestFit="1" customWidth="1"/>
    <col min="6407" max="6407" width="17.625" style="55" bestFit="1" customWidth="1"/>
    <col min="6408" max="6408" width="28.5" style="55" bestFit="1" customWidth="1"/>
    <col min="6409" max="6409" width="29.875" style="55" customWidth="1"/>
    <col min="6410" max="6410" width="23.625" style="55" customWidth="1"/>
    <col min="6411" max="6420" width="8" style="55"/>
    <col min="6421" max="6424" width="8" style="55" hidden="1" customWidth="1"/>
    <col min="6425" max="6648" width="8" style="55"/>
    <col min="6649" max="6649" width="15.625" style="55" customWidth="1"/>
    <col min="6650" max="6650" width="13.125" style="55" customWidth="1"/>
    <col min="6651" max="6651" width="28" style="55" bestFit="1" customWidth="1"/>
    <col min="6652" max="6652" width="25.375" style="55" customWidth="1"/>
    <col min="6653" max="6653" width="32.875" style="55" customWidth="1"/>
    <col min="6654" max="6654" width="8" style="55" hidden="1" customWidth="1"/>
    <col min="6655" max="6655" width="25.625" style="55" customWidth="1"/>
    <col min="6656" max="6656" width="30.625" style="55" bestFit="1" customWidth="1"/>
    <col min="6657" max="6657" width="17.625" style="55" bestFit="1" customWidth="1"/>
    <col min="6658" max="6658" width="12" style="55" bestFit="1" customWidth="1"/>
    <col min="6659" max="6659" width="28.125" style="55" bestFit="1" customWidth="1"/>
    <col min="6660" max="6660" width="26.625" style="55" bestFit="1" customWidth="1"/>
    <col min="6661" max="6661" width="32.875" style="55" customWidth="1"/>
    <col min="6662" max="6662" width="32.125" style="55" bestFit="1" customWidth="1"/>
    <col min="6663" max="6663" width="17.625" style="55" bestFit="1" customWidth="1"/>
    <col min="6664" max="6664" width="28.5" style="55" bestFit="1" customWidth="1"/>
    <col min="6665" max="6665" width="29.875" style="55" customWidth="1"/>
    <col min="6666" max="6666" width="23.625" style="55" customWidth="1"/>
    <col min="6667" max="6676" width="8" style="55"/>
    <col min="6677" max="6680" width="8" style="55" hidden="1" customWidth="1"/>
    <col min="6681" max="6904" width="8" style="55"/>
    <col min="6905" max="6905" width="15.625" style="55" customWidth="1"/>
    <col min="6906" max="6906" width="13.125" style="55" customWidth="1"/>
    <col min="6907" max="6907" width="28" style="55" bestFit="1" customWidth="1"/>
    <col min="6908" max="6908" width="25.375" style="55" customWidth="1"/>
    <col min="6909" max="6909" width="32.875" style="55" customWidth="1"/>
    <col min="6910" max="6910" width="8" style="55" hidden="1" customWidth="1"/>
    <col min="6911" max="6911" width="25.625" style="55" customWidth="1"/>
    <col min="6912" max="6912" width="30.625" style="55" bestFit="1" customWidth="1"/>
    <col min="6913" max="6913" width="17.625" style="55" bestFit="1" customWidth="1"/>
    <col min="6914" max="6914" width="12" style="55" bestFit="1" customWidth="1"/>
    <col min="6915" max="6915" width="28.125" style="55" bestFit="1" customWidth="1"/>
    <col min="6916" max="6916" width="26.625" style="55" bestFit="1" customWidth="1"/>
    <col min="6917" max="6917" width="32.875" style="55" customWidth="1"/>
    <col min="6918" max="6918" width="32.125" style="55" bestFit="1" customWidth="1"/>
    <col min="6919" max="6919" width="17.625" style="55" bestFit="1" customWidth="1"/>
    <col min="6920" max="6920" width="28.5" style="55" bestFit="1" customWidth="1"/>
    <col min="6921" max="6921" width="29.875" style="55" customWidth="1"/>
    <col min="6922" max="6922" width="23.625" style="55" customWidth="1"/>
    <col min="6923" max="6932" width="8" style="55"/>
    <col min="6933" max="6936" width="8" style="55" hidden="1" customWidth="1"/>
    <col min="6937" max="7160" width="8" style="55"/>
    <col min="7161" max="7161" width="15.625" style="55" customWidth="1"/>
    <col min="7162" max="7162" width="13.125" style="55" customWidth="1"/>
    <col min="7163" max="7163" width="28" style="55" bestFit="1" customWidth="1"/>
    <col min="7164" max="7164" width="25.375" style="55" customWidth="1"/>
    <col min="7165" max="7165" width="32.875" style="55" customWidth="1"/>
    <col min="7166" max="7166" width="8" style="55" hidden="1" customWidth="1"/>
    <col min="7167" max="7167" width="25.625" style="55" customWidth="1"/>
    <col min="7168" max="7168" width="30.625" style="55" bestFit="1" customWidth="1"/>
    <col min="7169" max="7169" width="17.625" style="55" bestFit="1" customWidth="1"/>
    <col min="7170" max="7170" width="12" style="55" bestFit="1" customWidth="1"/>
    <col min="7171" max="7171" width="28.125" style="55" bestFit="1" customWidth="1"/>
    <col min="7172" max="7172" width="26.625" style="55" bestFit="1" customWidth="1"/>
    <col min="7173" max="7173" width="32.875" style="55" customWidth="1"/>
    <col min="7174" max="7174" width="32.125" style="55" bestFit="1" customWidth="1"/>
    <col min="7175" max="7175" width="17.625" style="55" bestFit="1" customWidth="1"/>
    <col min="7176" max="7176" width="28.5" style="55" bestFit="1" customWidth="1"/>
    <col min="7177" max="7177" width="29.875" style="55" customWidth="1"/>
    <col min="7178" max="7178" width="23.625" style="55" customWidth="1"/>
    <col min="7179" max="7188" width="8" style="55"/>
    <col min="7189" max="7192" width="8" style="55" hidden="1" customWidth="1"/>
    <col min="7193" max="7416" width="8" style="55"/>
    <col min="7417" max="7417" width="15.625" style="55" customWidth="1"/>
    <col min="7418" max="7418" width="13.125" style="55" customWidth="1"/>
    <col min="7419" max="7419" width="28" style="55" bestFit="1" customWidth="1"/>
    <col min="7420" max="7420" width="25.375" style="55" customWidth="1"/>
    <col min="7421" max="7421" width="32.875" style="55" customWidth="1"/>
    <col min="7422" max="7422" width="8" style="55" hidden="1" customWidth="1"/>
    <col min="7423" max="7423" width="25.625" style="55" customWidth="1"/>
    <col min="7424" max="7424" width="30.625" style="55" bestFit="1" customWidth="1"/>
    <col min="7425" max="7425" width="17.625" style="55" bestFit="1" customWidth="1"/>
    <col min="7426" max="7426" width="12" style="55" bestFit="1" customWidth="1"/>
    <col min="7427" max="7427" width="28.125" style="55" bestFit="1" customWidth="1"/>
    <col min="7428" max="7428" width="26.625" style="55" bestFit="1" customWidth="1"/>
    <col min="7429" max="7429" width="32.875" style="55" customWidth="1"/>
    <col min="7430" max="7430" width="32.125" style="55" bestFit="1" customWidth="1"/>
    <col min="7431" max="7431" width="17.625" style="55" bestFit="1" customWidth="1"/>
    <col min="7432" max="7432" width="28.5" style="55" bestFit="1" customWidth="1"/>
    <col min="7433" max="7433" width="29.875" style="55" customWidth="1"/>
    <col min="7434" max="7434" width="23.625" style="55" customWidth="1"/>
    <col min="7435" max="7444" width="8" style="55"/>
    <col min="7445" max="7448" width="8" style="55" hidden="1" customWidth="1"/>
    <col min="7449" max="7672" width="8" style="55"/>
    <col min="7673" max="7673" width="15.625" style="55" customWidth="1"/>
    <col min="7674" max="7674" width="13.125" style="55" customWidth="1"/>
    <col min="7675" max="7675" width="28" style="55" bestFit="1" customWidth="1"/>
    <col min="7676" max="7676" width="25.375" style="55" customWidth="1"/>
    <col min="7677" max="7677" width="32.875" style="55" customWidth="1"/>
    <col min="7678" max="7678" width="8" style="55" hidden="1" customWidth="1"/>
    <col min="7679" max="7679" width="25.625" style="55" customWidth="1"/>
    <col min="7680" max="7680" width="30.625" style="55" bestFit="1" customWidth="1"/>
    <col min="7681" max="7681" width="17.625" style="55" bestFit="1" customWidth="1"/>
    <col min="7682" max="7682" width="12" style="55" bestFit="1" customWidth="1"/>
    <col min="7683" max="7683" width="28.125" style="55" bestFit="1" customWidth="1"/>
    <col min="7684" max="7684" width="26.625" style="55" bestFit="1" customWidth="1"/>
    <col min="7685" max="7685" width="32.875" style="55" customWidth="1"/>
    <col min="7686" max="7686" width="32.125" style="55" bestFit="1" customWidth="1"/>
    <col min="7687" max="7687" width="17.625" style="55" bestFit="1" customWidth="1"/>
    <col min="7688" max="7688" width="28.5" style="55" bestFit="1" customWidth="1"/>
    <col min="7689" max="7689" width="29.875" style="55" customWidth="1"/>
    <col min="7690" max="7690" width="23.625" style="55" customWidth="1"/>
    <col min="7691" max="7700" width="8" style="55"/>
    <col min="7701" max="7704" width="8" style="55" hidden="1" customWidth="1"/>
    <col min="7705" max="7928" width="8" style="55"/>
    <col min="7929" max="7929" width="15.625" style="55" customWidth="1"/>
    <col min="7930" max="7930" width="13.125" style="55" customWidth="1"/>
    <col min="7931" max="7931" width="28" style="55" bestFit="1" customWidth="1"/>
    <col min="7932" max="7932" width="25.375" style="55" customWidth="1"/>
    <col min="7933" max="7933" width="32.875" style="55" customWidth="1"/>
    <col min="7934" max="7934" width="8" style="55" hidden="1" customWidth="1"/>
    <col min="7935" max="7935" width="25.625" style="55" customWidth="1"/>
    <col min="7936" max="7936" width="30.625" style="55" bestFit="1" customWidth="1"/>
    <col min="7937" max="7937" width="17.625" style="55" bestFit="1" customWidth="1"/>
    <col min="7938" max="7938" width="12" style="55" bestFit="1" customWidth="1"/>
    <col min="7939" max="7939" width="28.125" style="55" bestFit="1" customWidth="1"/>
    <col min="7940" max="7940" width="26.625" style="55" bestFit="1" customWidth="1"/>
    <col min="7941" max="7941" width="32.875" style="55" customWidth="1"/>
    <col min="7942" max="7942" width="32.125" style="55" bestFit="1" customWidth="1"/>
    <col min="7943" max="7943" width="17.625" style="55" bestFit="1" customWidth="1"/>
    <col min="7944" max="7944" width="28.5" style="55" bestFit="1" customWidth="1"/>
    <col min="7945" max="7945" width="29.875" style="55" customWidth="1"/>
    <col min="7946" max="7946" width="23.625" style="55" customWidth="1"/>
    <col min="7947" max="7956" width="8" style="55"/>
    <col min="7957" max="7960" width="8" style="55" hidden="1" customWidth="1"/>
    <col min="7961" max="8184" width="8" style="55"/>
    <col min="8185" max="8185" width="15.625" style="55" customWidth="1"/>
    <col min="8186" max="8186" width="13.125" style="55" customWidth="1"/>
    <col min="8187" max="8187" width="28" style="55" bestFit="1" customWidth="1"/>
    <col min="8188" max="8188" width="25.375" style="55" customWidth="1"/>
    <col min="8189" max="8189" width="32.875" style="55" customWidth="1"/>
    <col min="8190" max="8190" width="8" style="55" hidden="1" customWidth="1"/>
    <col min="8191" max="8191" width="25.625" style="55" customWidth="1"/>
    <col min="8192" max="8192" width="30.625" style="55" bestFit="1" customWidth="1"/>
    <col min="8193" max="8193" width="17.625" style="55" bestFit="1" customWidth="1"/>
    <col min="8194" max="8194" width="12" style="55" bestFit="1" customWidth="1"/>
    <col min="8195" max="8195" width="28.125" style="55" bestFit="1" customWidth="1"/>
    <col min="8196" max="8196" width="26.625" style="55" bestFit="1" customWidth="1"/>
    <col min="8197" max="8197" width="32.875" style="55" customWidth="1"/>
    <col min="8198" max="8198" width="32.125" style="55" bestFit="1" customWidth="1"/>
    <col min="8199" max="8199" width="17.625" style="55" bestFit="1" customWidth="1"/>
    <col min="8200" max="8200" width="28.5" style="55" bestFit="1" customWidth="1"/>
    <col min="8201" max="8201" width="29.875" style="55" customWidth="1"/>
    <col min="8202" max="8202" width="23.625" style="55" customWidth="1"/>
    <col min="8203" max="8212" width="8" style="55"/>
    <col min="8213" max="8216" width="8" style="55" hidden="1" customWidth="1"/>
    <col min="8217" max="8440" width="8" style="55"/>
    <col min="8441" max="8441" width="15.625" style="55" customWidth="1"/>
    <col min="8442" max="8442" width="13.125" style="55" customWidth="1"/>
    <col min="8443" max="8443" width="28" style="55" bestFit="1" customWidth="1"/>
    <col min="8444" max="8444" width="25.375" style="55" customWidth="1"/>
    <col min="8445" max="8445" width="32.875" style="55" customWidth="1"/>
    <col min="8446" max="8446" width="8" style="55" hidden="1" customWidth="1"/>
    <col min="8447" max="8447" width="25.625" style="55" customWidth="1"/>
    <col min="8448" max="8448" width="30.625" style="55" bestFit="1" customWidth="1"/>
    <col min="8449" max="8449" width="17.625" style="55" bestFit="1" customWidth="1"/>
    <col min="8450" max="8450" width="12" style="55" bestFit="1" customWidth="1"/>
    <col min="8451" max="8451" width="28.125" style="55" bestFit="1" customWidth="1"/>
    <col min="8452" max="8452" width="26.625" style="55" bestFit="1" customWidth="1"/>
    <col min="8453" max="8453" width="32.875" style="55" customWidth="1"/>
    <col min="8454" max="8454" width="32.125" style="55" bestFit="1" customWidth="1"/>
    <col min="8455" max="8455" width="17.625" style="55" bestFit="1" customWidth="1"/>
    <col min="8456" max="8456" width="28.5" style="55" bestFit="1" customWidth="1"/>
    <col min="8457" max="8457" width="29.875" style="55" customWidth="1"/>
    <col min="8458" max="8458" width="23.625" style="55" customWidth="1"/>
    <col min="8459" max="8468" width="8" style="55"/>
    <col min="8469" max="8472" width="8" style="55" hidden="1" customWidth="1"/>
    <col min="8473" max="8696" width="8" style="55"/>
    <col min="8697" max="8697" width="15.625" style="55" customWidth="1"/>
    <col min="8698" max="8698" width="13.125" style="55" customWidth="1"/>
    <col min="8699" max="8699" width="28" style="55" bestFit="1" customWidth="1"/>
    <col min="8700" max="8700" width="25.375" style="55" customWidth="1"/>
    <col min="8701" max="8701" width="32.875" style="55" customWidth="1"/>
    <col min="8702" max="8702" width="8" style="55" hidden="1" customWidth="1"/>
    <col min="8703" max="8703" width="25.625" style="55" customWidth="1"/>
    <col min="8704" max="8704" width="30.625" style="55" bestFit="1" customWidth="1"/>
    <col min="8705" max="8705" width="17.625" style="55" bestFit="1" customWidth="1"/>
    <col min="8706" max="8706" width="12" style="55" bestFit="1" customWidth="1"/>
    <col min="8707" max="8707" width="28.125" style="55" bestFit="1" customWidth="1"/>
    <col min="8708" max="8708" width="26.625" style="55" bestFit="1" customWidth="1"/>
    <col min="8709" max="8709" width="32.875" style="55" customWidth="1"/>
    <col min="8710" max="8710" width="32.125" style="55" bestFit="1" customWidth="1"/>
    <col min="8711" max="8711" width="17.625" style="55" bestFit="1" customWidth="1"/>
    <col min="8712" max="8712" width="28.5" style="55" bestFit="1" customWidth="1"/>
    <col min="8713" max="8713" width="29.875" style="55" customWidth="1"/>
    <col min="8714" max="8714" width="23.625" style="55" customWidth="1"/>
    <col min="8715" max="8724" width="8" style="55"/>
    <col min="8725" max="8728" width="8" style="55" hidden="1" customWidth="1"/>
    <col min="8729" max="8952" width="8" style="55"/>
    <col min="8953" max="8953" width="15.625" style="55" customWidth="1"/>
    <col min="8954" max="8954" width="13.125" style="55" customWidth="1"/>
    <col min="8955" max="8955" width="28" style="55" bestFit="1" customWidth="1"/>
    <col min="8956" max="8956" width="25.375" style="55" customWidth="1"/>
    <col min="8957" max="8957" width="32.875" style="55" customWidth="1"/>
    <col min="8958" max="8958" width="8" style="55" hidden="1" customWidth="1"/>
    <col min="8959" max="8959" width="25.625" style="55" customWidth="1"/>
    <col min="8960" max="8960" width="30.625" style="55" bestFit="1" customWidth="1"/>
    <col min="8961" max="8961" width="17.625" style="55" bestFit="1" customWidth="1"/>
    <col min="8962" max="8962" width="12" style="55" bestFit="1" customWidth="1"/>
    <col min="8963" max="8963" width="28.125" style="55" bestFit="1" customWidth="1"/>
    <col min="8964" max="8964" width="26.625" style="55" bestFit="1" customWidth="1"/>
    <col min="8965" max="8965" width="32.875" style="55" customWidth="1"/>
    <col min="8966" max="8966" width="32.125" style="55" bestFit="1" customWidth="1"/>
    <col min="8967" max="8967" width="17.625" style="55" bestFit="1" customWidth="1"/>
    <col min="8968" max="8968" width="28.5" style="55" bestFit="1" customWidth="1"/>
    <col min="8969" max="8969" width="29.875" style="55" customWidth="1"/>
    <col min="8970" max="8970" width="23.625" style="55" customWidth="1"/>
    <col min="8971" max="8980" width="8" style="55"/>
    <col min="8981" max="8984" width="8" style="55" hidden="1" customWidth="1"/>
    <col min="8985" max="9208" width="8" style="55"/>
    <col min="9209" max="9209" width="15.625" style="55" customWidth="1"/>
    <col min="9210" max="9210" width="13.125" style="55" customWidth="1"/>
    <col min="9211" max="9211" width="28" style="55" bestFit="1" customWidth="1"/>
    <col min="9212" max="9212" width="25.375" style="55" customWidth="1"/>
    <col min="9213" max="9213" width="32.875" style="55" customWidth="1"/>
    <col min="9214" max="9214" width="8" style="55" hidden="1" customWidth="1"/>
    <col min="9215" max="9215" width="25.625" style="55" customWidth="1"/>
    <col min="9216" max="9216" width="30.625" style="55" bestFit="1" customWidth="1"/>
    <col min="9217" max="9217" width="17.625" style="55" bestFit="1" customWidth="1"/>
    <col min="9218" max="9218" width="12" style="55" bestFit="1" customWidth="1"/>
    <col min="9219" max="9219" width="28.125" style="55" bestFit="1" customWidth="1"/>
    <col min="9220" max="9220" width="26.625" style="55" bestFit="1" customWidth="1"/>
    <col min="9221" max="9221" width="32.875" style="55" customWidth="1"/>
    <col min="9222" max="9222" width="32.125" style="55" bestFit="1" customWidth="1"/>
    <col min="9223" max="9223" width="17.625" style="55" bestFit="1" customWidth="1"/>
    <col min="9224" max="9224" width="28.5" style="55" bestFit="1" customWidth="1"/>
    <col min="9225" max="9225" width="29.875" style="55" customWidth="1"/>
    <col min="9226" max="9226" width="23.625" style="55" customWidth="1"/>
    <col min="9227" max="9236" width="8" style="55"/>
    <col min="9237" max="9240" width="8" style="55" hidden="1" customWidth="1"/>
    <col min="9241" max="9464" width="8" style="55"/>
    <col min="9465" max="9465" width="15.625" style="55" customWidth="1"/>
    <col min="9466" max="9466" width="13.125" style="55" customWidth="1"/>
    <col min="9467" max="9467" width="28" style="55" bestFit="1" customWidth="1"/>
    <col min="9468" max="9468" width="25.375" style="55" customWidth="1"/>
    <col min="9469" max="9469" width="32.875" style="55" customWidth="1"/>
    <col min="9470" max="9470" width="8" style="55" hidden="1" customWidth="1"/>
    <col min="9471" max="9471" width="25.625" style="55" customWidth="1"/>
    <col min="9472" max="9472" width="30.625" style="55" bestFit="1" customWidth="1"/>
    <col min="9473" max="9473" width="17.625" style="55" bestFit="1" customWidth="1"/>
    <col min="9474" max="9474" width="12" style="55" bestFit="1" customWidth="1"/>
    <col min="9475" max="9475" width="28.125" style="55" bestFit="1" customWidth="1"/>
    <col min="9476" max="9476" width="26.625" style="55" bestFit="1" customWidth="1"/>
    <col min="9477" max="9477" width="32.875" style="55" customWidth="1"/>
    <col min="9478" max="9478" width="32.125" style="55" bestFit="1" customWidth="1"/>
    <col min="9479" max="9479" width="17.625" style="55" bestFit="1" customWidth="1"/>
    <col min="9480" max="9480" width="28.5" style="55" bestFit="1" customWidth="1"/>
    <col min="9481" max="9481" width="29.875" style="55" customWidth="1"/>
    <col min="9482" max="9482" width="23.625" style="55" customWidth="1"/>
    <col min="9483" max="9492" width="8" style="55"/>
    <col min="9493" max="9496" width="8" style="55" hidden="1" customWidth="1"/>
    <col min="9497" max="9720" width="8" style="55"/>
    <col min="9721" max="9721" width="15.625" style="55" customWidth="1"/>
    <col min="9722" max="9722" width="13.125" style="55" customWidth="1"/>
    <col min="9723" max="9723" width="28" style="55" bestFit="1" customWidth="1"/>
    <col min="9724" max="9724" width="25.375" style="55" customWidth="1"/>
    <col min="9725" max="9725" width="32.875" style="55" customWidth="1"/>
    <col min="9726" max="9726" width="8" style="55" hidden="1" customWidth="1"/>
    <col min="9727" max="9727" width="25.625" style="55" customWidth="1"/>
    <col min="9728" max="9728" width="30.625" style="55" bestFit="1" customWidth="1"/>
    <col min="9729" max="9729" width="17.625" style="55" bestFit="1" customWidth="1"/>
    <col min="9730" max="9730" width="12" style="55" bestFit="1" customWidth="1"/>
    <col min="9731" max="9731" width="28.125" style="55" bestFit="1" customWidth="1"/>
    <col min="9732" max="9732" width="26.625" style="55" bestFit="1" customWidth="1"/>
    <col min="9733" max="9733" width="32.875" style="55" customWidth="1"/>
    <col min="9734" max="9734" width="32.125" style="55" bestFit="1" customWidth="1"/>
    <col min="9735" max="9735" width="17.625" style="55" bestFit="1" customWidth="1"/>
    <col min="9736" max="9736" width="28.5" style="55" bestFit="1" customWidth="1"/>
    <col min="9737" max="9737" width="29.875" style="55" customWidth="1"/>
    <col min="9738" max="9738" width="23.625" style="55" customWidth="1"/>
    <col min="9739" max="9748" width="8" style="55"/>
    <col min="9749" max="9752" width="8" style="55" hidden="1" customWidth="1"/>
    <col min="9753" max="9976" width="8" style="55"/>
    <col min="9977" max="9977" width="15.625" style="55" customWidth="1"/>
    <col min="9978" max="9978" width="13.125" style="55" customWidth="1"/>
    <col min="9979" max="9979" width="28" style="55" bestFit="1" customWidth="1"/>
    <col min="9980" max="9980" width="25.375" style="55" customWidth="1"/>
    <col min="9981" max="9981" width="32.875" style="55" customWidth="1"/>
    <col min="9982" max="9982" width="8" style="55" hidden="1" customWidth="1"/>
    <col min="9983" max="9983" width="25.625" style="55" customWidth="1"/>
    <col min="9984" max="9984" width="30.625" style="55" bestFit="1" customWidth="1"/>
    <col min="9985" max="9985" width="17.625" style="55" bestFit="1" customWidth="1"/>
    <col min="9986" max="9986" width="12" style="55" bestFit="1" customWidth="1"/>
    <col min="9987" max="9987" width="28.125" style="55" bestFit="1" customWidth="1"/>
    <col min="9988" max="9988" width="26.625" style="55" bestFit="1" customWidth="1"/>
    <col min="9989" max="9989" width="32.875" style="55" customWidth="1"/>
    <col min="9990" max="9990" width="32.125" style="55" bestFit="1" customWidth="1"/>
    <col min="9991" max="9991" width="17.625" style="55" bestFit="1" customWidth="1"/>
    <col min="9992" max="9992" width="28.5" style="55" bestFit="1" customWidth="1"/>
    <col min="9993" max="9993" width="29.875" style="55" customWidth="1"/>
    <col min="9994" max="9994" width="23.625" style="55" customWidth="1"/>
    <col min="9995" max="10004" width="8" style="55"/>
    <col min="10005" max="10008" width="8" style="55" hidden="1" customWidth="1"/>
    <col min="10009" max="10232" width="8" style="55"/>
    <col min="10233" max="10233" width="15.625" style="55" customWidth="1"/>
    <col min="10234" max="10234" width="13.125" style="55" customWidth="1"/>
    <col min="10235" max="10235" width="28" style="55" bestFit="1" customWidth="1"/>
    <col min="10236" max="10236" width="25.375" style="55" customWidth="1"/>
    <col min="10237" max="10237" width="32.875" style="55" customWidth="1"/>
    <col min="10238" max="10238" width="8" style="55" hidden="1" customWidth="1"/>
    <col min="10239" max="10239" width="25.625" style="55" customWidth="1"/>
    <col min="10240" max="10240" width="30.625" style="55" bestFit="1" customWidth="1"/>
    <col min="10241" max="10241" width="17.625" style="55" bestFit="1" customWidth="1"/>
    <col min="10242" max="10242" width="12" style="55" bestFit="1" customWidth="1"/>
    <col min="10243" max="10243" width="28.125" style="55" bestFit="1" customWidth="1"/>
    <col min="10244" max="10244" width="26.625" style="55" bestFit="1" customWidth="1"/>
    <col min="10245" max="10245" width="32.875" style="55" customWidth="1"/>
    <col min="10246" max="10246" width="32.125" style="55" bestFit="1" customWidth="1"/>
    <col min="10247" max="10247" width="17.625" style="55" bestFit="1" customWidth="1"/>
    <col min="10248" max="10248" width="28.5" style="55" bestFit="1" customWidth="1"/>
    <col min="10249" max="10249" width="29.875" style="55" customWidth="1"/>
    <col min="10250" max="10250" width="23.625" style="55" customWidth="1"/>
    <col min="10251" max="10260" width="8" style="55"/>
    <col min="10261" max="10264" width="8" style="55" hidden="1" customWidth="1"/>
    <col min="10265" max="10488" width="8" style="55"/>
    <col min="10489" max="10489" width="15.625" style="55" customWidth="1"/>
    <col min="10490" max="10490" width="13.125" style="55" customWidth="1"/>
    <col min="10491" max="10491" width="28" style="55" bestFit="1" customWidth="1"/>
    <col min="10492" max="10492" width="25.375" style="55" customWidth="1"/>
    <col min="10493" max="10493" width="32.875" style="55" customWidth="1"/>
    <col min="10494" max="10494" width="8" style="55" hidden="1" customWidth="1"/>
    <col min="10495" max="10495" width="25.625" style="55" customWidth="1"/>
    <col min="10496" max="10496" width="30.625" style="55" bestFit="1" customWidth="1"/>
    <col min="10497" max="10497" width="17.625" style="55" bestFit="1" customWidth="1"/>
    <col min="10498" max="10498" width="12" style="55" bestFit="1" customWidth="1"/>
    <col min="10499" max="10499" width="28.125" style="55" bestFit="1" customWidth="1"/>
    <col min="10500" max="10500" width="26.625" style="55" bestFit="1" customWidth="1"/>
    <col min="10501" max="10501" width="32.875" style="55" customWidth="1"/>
    <col min="10502" max="10502" width="32.125" style="55" bestFit="1" customWidth="1"/>
    <col min="10503" max="10503" width="17.625" style="55" bestFit="1" customWidth="1"/>
    <col min="10504" max="10504" width="28.5" style="55" bestFit="1" customWidth="1"/>
    <col min="10505" max="10505" width="29.875" style="55" customWidth="1"/>
    <col min="10506" max="10506" width="23.625" style="55" customWidth="1"/>
    <col min="10507" max="10516" width="8" style="55"/>
    <col min="10517" max="10520" width="8" style="55" hidden="1" customWidth="1"/>
    <col min="10521" max="10744" width="8" style="55"/>
    <col min="10745" max="10745" width="15.625" style="55" customWidth="1"/>
    <col min="10746" max="10746" width="13.125" style="55" customWidth="1"/>
    <col min="10747" max="10747" width="28" style="55" bestFit="1" customWidth="1"/>
    <col min="10748" max="10748" width="25.375" style="55" customWidth="1"/>
    <col min="10749" max="10749" width="32.875" style="55" customWidth="1"/>
    <col min="10750" max="10750" width="8" style="55" hidden="1" customWidth="1"/>
    <col min="10751" max="10751" width="25.625" style="55" customWidth="1"/>
    <col min="10752" max="10752" width="30.625" style="55" bestFit="1" customWidth="1"/>
    <col min="10753" max="10753" width="17.625" style="55" bestFit="1" customWidth="1"/>
    <col min="10754" max="10754" width="12" style="55" bestFit="1" customWidth="1"/>
    <col min="10755" max="10755" width="28.125" style="55" bestFit="1" customWidth="1"/>
    <col min="10756" max="10756" width="26.625" style="55" bestFit="1" customWidth="1"/>
    <col min="10757" max="10757" width="32.875" style="55" customWidth="1"/>
    <col min="10758" max="10758" width="32.125" style="55" bestFit="1" customWidth="1"/>
    <col min="10759" max="10759" width="17.625" style="55" bestFit="1" customWidth="1"/>
    <col min="10760" max="10760" width="28.5" style="55" bestFit="1" customWidth="1"/>
    <col min="10761" max="10761" width="29.875" style="55" customWidth="1"/>
    <col min="10762" max="10762" width="23.625" style="55" customWidth="1"/>
    <col min="10763" max="10772" width="8" style="55"/>
    <col min="10773" max="10776" width="8" style="55" hidden="1" customWidth="1"/>
    <col min="10777" max="11000" width="8" style="55"/>
    <col min="11001" max="11001" width="15.625" style="55" customWidth="1"/>
    <col min="11002" max="11002" width="13.125" style="55" customWidth="1"/>
    <col min="11003" max="11003" width="28" style="55" bestFit="1" customWidth="1"/>
    <col min="11004" max="11004" width="25.375" style="55" customWidth="1"/>
    <col min="11005" max="11005" width="32.875" style="55" customWidth="1"/>
    <col min="11006" max="11006" width="8" style="55" hidden="1" customWidth="1"/>
    <col min="11007" max="11007" width="25.625" style="55" customWidth="1"/>
    <col min="11008" max="11008" width="30.625" style="55" bestFit="1" customWidth="1"/>
    <col min="11009" max="11009" width="17.625" style="55" bestFit="1" customWidth="1"/>
    <col min="11010" max="11010" width="12" style="55" bestFit="1" customWidth="1"/>
    <col min="11011" max="11011" width="28.125" style="55" bestFit="1" customWidth="1"/>
    <col min="11012" max="11012" width="26.625" style="55" bestFit="1" customWidth="1"/>
    <col min="11013" max="11013" width="32.875" style="55" customWidth="1"/>
    <col min="11014" max="11014" width="32.125" style="55" bestFit="1" customWidth="1"/>
    <col min="11015" max="11015" width="17.625" style="55" bestFit="1" customWidth="1"/>
    <col min="11016" max="11016" width="28.5" style="55" bestFit="1" customWidth="1"/>
    <col min="11017" max="11017" width="29.875" style="55" customWidth="1"/>
    <col min="11018" max="11018" width="23.625" style="55" customWidth="1"/>
    <col min="11019" max="11028" width="8" style="55"/>
    <col min="11029" max="11032" width="8" style="55" hidden="1" customWidth="1"/>
    <col min="11033" max="11256" width="8" style="55"/>
    <col min="11257" max="11257" width="15.625" style="55" customWidth="1"/>
    <col min="11258" max="11258" width="13.125" style="55" customWidth="1"/>
    <col min="11259" max="11259" width="28" style="55" bestFit="1" customWidth="1"/>
    <col min="11260" max="11260" width="25.375" style="55" customWidth="1"/>
    <col min="11261" max="11261" width="32.875" style="55" customWidth="1"/>
    <col min="11262" max="11262" width="8" style="55" hidden="1" customWidth="1"/>
    <col min="11263" max="11263" width="25.625" style="55" customWidth="1"/>
    <col min="11264" max="11264" width="30.625" style="55" bestFit="1" customWidth="1"/>
    <col min="11265" max="11265" width="17.625" style="55" bestFit="1" customWidth="1"/>
    <col min="11266" max="11266" width="12" style="55" bestFit="1" customWidth="1"/>
    <col min="11267" max="11267" width="28.125" style="55" bestFit="1" customWidth="1"/>
    <col min="11268" max="11268" width="26.625" style="55" bestFit="1" customWidth="1"/>
    <col min="11269" max="11269" width="32.875" style="55" customWidth="1"/>
    <col min="11270" max="11270" width="32.125" style="55" bestFit="1" customWidth="1"/>
    <col min="11271" max="11271" width="17.625" style="55" bestFit="1" customWidth="1"/>
    <col min="11272" max="11272" width="28.5" style="55" bestFit="1" customWidth="1"/>
    <col min="11273" max="11273" width="29.875" style="55" customWidth="1"/>
    <col min="11274" max="11274" width="23.625" style="55" customWidth="1"/>
    <col min="11275" max="11284" width="8" style="55"/>
    <col min="11285" max="11288" width="8" style="55" hidden="1" customWidth="1"/>
    <col min="11289" max="11512" width="8" style="55"/>
    <col min="11513" max="11513" width="15.625" style="55" customWidth="1"/>
    <col min="11514" max="11514" width="13.125" style="55" customWidth="1"/>
    <col min="11515" max="11515" width="28" style="55" bestFit="1" customWidth="1"/>
    <col min="11516" max="11516" width="25.375" style="55" customWidth="1"/>
    <col min="11517" max="11517" width="32.875" style="55" customWidth="1"/>
    <col min="11518" max="11518" width="8" style="55" hidden="1" customWidth="1"/>
    <col min="11519" max="11519" width="25.625" style="55" customWidth="1"/>
    <col min="11520" max="11520" width="30.625" style="55" bestFit="1" customWidth="1"/>
    <col min="11521" max="11521" width="17.625" style="55" bestFit="1" customWidth="1"/>
    <col min="11522" max="11522" width="12" style="55" bestFit="1" customWidth="1"/>
    <col min="11523" max="11523" width="28.125" style="55" bestFit="1" customWidth="1"/>
    <col min="11524" max="11524" width="26.625" style="55" bestFit="1" customWidth="1"/>
    <col min="11525" max="11525" width="32.875" style="55" customWidth="1"/>
    <col min="11526" max="11526" width="32.125" style="55" bestFit="1" customWidth="1"/>
    <col min="11527" max="11527" width="17.625" style="55" bestFit="1" customWidth="1"/>
    <col min="11528" max="11528" width="28.5" style="55" bestFit="1" customWidth="1"/>
    <col min="11529" max="11529" width="29.875" style="55" customWidth="1"/>
    <col min="11530" max="11530" width="23.625" style="55" customWidth="1"/>
    <col min="11531" max="11540" width="8" style="55"/>
    <col min="11541" max="11544" width="8" style="55" hidden="1" customWidth="1"/>
    <col min="11545" max="11768" width="8" style="55"/>
    <col min="11769" max="11769" width="15.625" style="55" customWidth="1"/>
    <col min="11770" max="11770" width="13.125" style="55" customWidth="1"/>
    <col min="11771" max="11771" width="28" style="55" bestFit="1" customWidth="1"/>
    <col min="11772" max="11772" width="25.375" style="55" customWidth="1"/>
    <col min="11773" max="11773" width="32.875" style="55" customWidth="1"/>
    <col min="11774" max="11774" width="8" style="55" hidden="1" customWidth="1"/>
    <col min="11775" max="11775" width="25.625" style="55" customWidth="1"/>
    <col min="11776" max="11776" width="30.625" style="55" bestFit="1" customWidth="1"/>
    <col min="11777" max="11777" width="17.625" style="55" bestFit="1" customWidth="1"/>
    <col min="11778" max="11778" width="12" style="55" bestFit="1" customWidth="1"/>
    <col min="11779" max="11779" width="28.125" style="55" bestFit="1" customWidth="1"/>
    <col min="11780" max="11780" width="26.625" style="55" bestFit="1" customWidth="1"/>
    <col min="11781" max="11781" width="32.875" style="55" customWidth="1"/>
    <col min="11782" max="11782" width="32.125" style="55" bestFit="1" customWidth="1"/>
    <col min="11783" max="11783" width="17.625" style="55" bestFit="1" customWidth="1"/>
    <col min="11784" max="11784" width="28.5" style="55" bestFit="1" customWidth="1"/>
    <col min="11785" max="11785" width="29.875" style="55" customWidth="1"/>
    <col min="11786" max="11786" width="23.625" style="55" customWidth="1"/>
    <col min="11787" max="11796" width="8" style="55"/>
    <col min="11797" max="11800" width="8" style="55" hidden="1" customWidth="1"/>
    <col min="11801" max="12024" width="8" style="55"/>
    <col min="12025" max="12025" width="15.625" style="55" customWidth="1"/>
    <col min="12026" max="12026" width="13.125" style="55" customWidth="1"/>
    <col min="12027" max="12027" width="28" style="55" bestFit="1" customWidth="1"/>
    <col min="12028" max="12028" width="25.375" style="55" customWidth="1"/>
    <col min="12029" max="12029" width="32.875" style="55" customWidth="1"/>
    <col min="12030" max="12030" width="8" style="55" hidden="1" customWidth="1"/>
    <col min="12031" max="12031" width="25.625" style="55" customWidth="1"/>
    <col min="12032" max="12032" width="30.625" style="55" bestFit="1" customWidth="1"/>
    <col min="12033" max="12033" width="17.625" style="55" bestFit="1" customWidth="1"/>
    <col min="12034" max="12034" width="12" style="55" bestFit="1" customWidth="1"/>
    <col min="12035" max="12035" width="28.125" style="55" bestFit="1" customWidth="1"/>
    <col min="12036" max="12036" width="26.625" style="55" bestFit="1" customWidth="1"/>
    <col min="12037" max="12037" width="32.875" style="55" customWidth="1"/>
    <col min="12038" max="12038" width="32.125" style="55" bestFit="1" customWidth="1"/>
    <col min="12039" max="12039" width="17.625" style="55" bestFit="1" customWidth="1"/>
    <col min="12040" max="12040" width="28.5" style="55" bestFit="1" customWidth="1"/>
    <col min="12041" max="12041" width="29.875" style="55" customWidth="1"/>
    <col min="12042" max="12042" width="23.625" style="55" customWidth="1"/>
    <col min="12043" max="12052" width="8" style="55"/>
    <col min="12053" max="12056" width="8" style="55" hidden="1" customWidth="1"/>
    <col min="12057" max="12280" width="8" style="55"/>
    <col min="12281" max="12281" width="15.625" style="55" customWidth="1"/>
    <col min="12282" max="12282" width="13.125" style="55" customWidth="1"/>
    <col min="12283" max="12283" width="28" style="55" bestFit="1" customWidth="1"/>
    <col min="12284" max="12284" width="25.375" style="55" customWidth="1"/>
    <col min="12285" max="12285" width="32.875" style="55" customWidth="1"/>
    <col min="12286" max="12286" width="8" style="55" hidden="1" customWidth="1"/>
    <col min="12287" max="12287" width="25.625" style="55" customWidth="1"/>
    <col min="12288" max="12288" width="30.625" style="55" bestFit="1" customWidth="1"/>
    <col min="12289" max="12289" width="17.625" style="55" bestFit="1" customWidth="1"/>
    <col min="12290" max="12290" width="12" style="55" bestFit="1" customWidth="1"/>
    <col min="12291" max="12291" width="28.125" style="55" bestFit="1" customWidth="1"/>
    <col min="12292" max="12292" width="26.625" style="55" bestFit="1" customWidth="1"/>
    <col min="12293" max="12293" width="32.875" style="55" customWidth="1"/>
    <col min="12294" max="12294" width="32.125" style="55" bestFit="1" customWidth="1"/>
    <col min="12295" max="12295" width="17.625" style="55" bestFit="1" customWidth="1"/>
    <col min="12296" max="12296" width="28.5" style="55" bestFit="1" customWidth="1"/>
    <col min="12297" max="12297" width="29.875" style="55" customWidth="1"/>
    <col min="12298" max="12298" width="23.625" style="55" customWidth="1"/>
    <col min="12299" max="12308" width="8" style="55"/>
    <col min="12309" max="12312" width="8" style="55" hidden="1" customWidth="1"/>
    <col min="12313" max="12536" width="8" style="55"/>
    <col min="12537" max="12537" width="15.625" style="55" customWidth="1"/>
    <col min="12538" max="12538" width="13.125" style="55" customWidth="1"/>
    <col min="12539" max="12539" width="28" style="55" bestFit="1" customWidth="1"/>
    <col min="12540" max="12540" width="25.375" style="55" customWidth="1"/>
    <col min="12541" max="12541" width="32.875" style="55" customWidth="1"/>
    <col min="12542" max="12542" width="8" style="55" hidden="1" customWidth="1"/>
    <col min="12543" max="12543" width="25.625" style="55" customWidth="1"/>
    <col min="12544" max="12544" width="30.625" style="55" bestFit="1" customWidth="1"/>
    <col min="12545" max="12545" width="17.625" style="55" bestFit="1" customWidth="1"/>
    <col min="12546" max="12546" width="12" style="55" bestFit="1" customWidth="1"/>
    <col min="12547" max="12547" width="28.125" style="55" bestFit="1" customWidth="1"/>
    <col min="12548" max="12548" width="26.625" style="55" bestFit="1" customWidth="1"/>
    <col min="12549" max="12549" width="32.875" style="55" customWidth="1"/>
    <col min="12550" max="12550" width="32.125" style="55" bestFit="1" customWidth="1"/>
    <col min="12551" max="12551" width="17.625" style="55" bestFit="1" customWidth="1"/>
    <col min="12552" max="12552" width="28.5" style="55" bestFit="1" customWidth="1"/>
    <col min="12553" max="12553" width="29.875" style="55" customWidth="1"/>
    <col min="12554" max="12554" width="23.625" style="55" customWidth="1"/>
    <col min="12555" max="12564" width="8" style="55"/>
    <col min="12565" max="12568" width="8" style="55" hidden="1" customWidth="1"/>
    <col min="12569" max="12792" width="8" style="55"/>
    <col min="12793" max="12793" width="15.625" style="55" customWidth="1"/>
    <col min="12794" max="12794" width="13.125" style="55" customWidth="1"/>
    <col min="12795" max="12795" width="28" style="55" bestFit="1" customWidth="1"/>
    <col min="12796" max="12796" width="25.375" style="55" customWidth="1"/>
    <col min="12797" max="12797" width="32.875" style="55" customWidth="1"/>
    <col min="12798" max="12798" width="8" style="55" hidden="1" customWidth="1"/>
    <col min="12799" max="12799" width="25.625" style="55" customWidth="1"/>
    <col min="12800" max="12800" width="30.625" style="55" bestFit="1" customWidth="1"/>
    <col min="12801" max="12801" width="17.625" style="55" bestFit="1" customWidth="1"/>
    <col min="12802" max="12802" width="12" style="55" bestFit="1" customWidth="1"/>
    <col min="12803" max="12803" width="28.125" style="55" bestFit="1" customWidth="1"/>
    <col min="12804" max="12804" width="26.625" style="55" bestFit="1" customWidth="1"/>
    <col min="12805" max="12805" width="32.875" style="55" customWidth="1"/>
    <col min="12806" max="12806" width="32.125" style="55" bestFit="1" customWidth="1"/>
    <col min="12807" max="12807" width="17.625" style="55" bestFit="1" customWidth="1"/>
    <col min="12808" max="12808" width="28.5" style="55" bestFit="1" customWidth="1"/>
    <col min="12809" max="12809" width="29.875" style="55" customWidth="1"/>
    <col min="12810" max="12810" width="23.625" style="55" customWidth="1"/>
    <col min="12811" max="12820" width="8" style="55"/>
    <col min="12821" max="12824" width="8" style="55" hidden="1" customWidth="1"/>
    <col min="12825" max="13048" width="8" style="55"/>
    <col min="13049" max="13049" width="15.625" style="55" customWidth="1"/>
    <col min="13050" max="13050" width="13.125" style="55" customWidth="1"/>
    <col min="13051" max="13051" width="28" style="55" bestFit="1" customWidth="1"/>
    <col min="13052" max="13052" width="25.375" style="55" customWidth="1"/>
    <col min="13053" max="13053" width="32.875" style="55" customWidth="1"/>
    <col min="13054" max="13054" width="8" style="55" hidden="1" customWidth="1"/>
    <col min="13055" max="13055" width="25.625" style="55" customWidth="1"/>
    <col min="13056" max="13056" width="30.625" style="55" bestFit="1" customWidth="1"/>
    <col min="13057" max="13057" width="17.625" style="55" bestFit="1" customWidth="1"/>
    <col min="13058" max="13058" width="12" style="55" bestFit="1" customWidth="1"/>
    <col min="13059" max="13059" width="28.125" style="55" bestFit="1" customWidth="1"/>
    <col min="13060" max="13060" width="26.625" style="55" bestFit="1" customWidth="1"/>
    <col min="13061" max="13061" width="32.875" style="55" customWidth="1"/>
    <col min="13062" max="13062" width="32.125" style="55" bestFit="1" customWidth="1"/>
    <col min="13063" max="13063" width="17.625" style="55" bestFit="1" customWidth="1"/>
    <col min="13064" max="13064" width="28.5" style="55" bestFit="1" customWidth="1"/>
    <col min="13065" max="13065" width="29.875" style="55" customWidth="1"/>
    <col min="13066" max="13066" width="23.625" style="55" customWidth="1"/>
    <col min="13067" max="13076" width="8" style="55"/>
    <col min="13077" max="13080" width="8" style="55" hidden="1" customWidth="1"/>
    <col min="13081" max="13304" width="8" style="55"/>
    <col min="13305" max="13305" width="15.625" style="55" customWidth="1"/>
    <col min="13306" max="13306" width="13.125" style="55" customWidth="1"/>
    <col min="13307" max="13307" width="28" style="55" bestFit="1" customWidth="1"/>
    <col min="13308" max="13308" width="25.375" style="55" customWidth="1"/>
    <col min="13309" max="13309" width="32.875" style="55" customWidth="1"/>
    <col min="13310" max="13310" width="8" style="55" hidden="1" customWidth="1"/>
    <col min="13311" max="13311" width="25.625" style="55" customWidth="1"/>
    <col min="13312" max="13312" width="30.625" style="55" bestFit="1" customWidth="1"/>
    <col min="13313" max="13313" width="17.625" style="55" bestFit="1" customWidth="1"/>
    <col min="13314" max="13314" width="12" style="55" bestFit="1" customWidth="1"/>
    <col min="13315" max="13315" width="28.125" style="55" bestFit="1" customWidth="1"/>
    <col min="13316" max="13316" width="26.625" style="55" bestFit="1" customWidth="1"/>
    <col min="13317" max="13317" width="32.875" style="55" customWidth="1"/>
    <col min="13318" max="13318" width="32.125" style="55" bestFit="1" customWidth="1"/>
    <col min="13319" max="13319" width="17.625" style="55" bestFit="1" customWidth="1"/>
    <col min="13320" max="13320" width="28.5" style="55" bestFit="1" customWidth="1"/>
    <col min="13321" max="13321" width="29.875" style="55" customWidth="1"/>
    <col min="13322" max="13322" width="23.625" style="55" customWidth="1"/>
    <col min="13323" max="13332" width="8" style="55"/>
    <col min="13333" max="13336" width="8" style="55" hidden="1" customWidth="1"/>
    <col min="13337" max="13560" width="8" style="55"/>
    <col min="13561" max="13561" width="15.625" style="55" customWidth="1"/>
    <col min="13562" max="13562" width="13.125" style="55" customWidth="1"/>
    <col min="13563" max="13563" width="28" style="55" bestFit="1" customWidth="1"/>
    <col min="13564" max="13564" width="25.375" style="55" customWidth="1"/>
    <col min="13565" max="13565" width="32.875" style="55" customWidth="1"/>
    <col min="13566" max="13566" width="8" style="55" hidden="1" customWidth="1"/>
    <col min="13567" max="13567" width="25.625" style="55" customWidth="1"/>
    <col min="13568" max="13568" width="30.625" style="55" bestFit="1" customWidth="1"/>
    <col min="13569" max="13569" width="17.625" style="55" bestFit="1" customWidth="1"/>
    <col min="13570" max="13570" width="12" style="55" bestFit="1" customWidth="1"/>
    <col min="13571" max="13571" width="28.125" style="55" bestFit="1" customWidth="1"/>
    <col min="13572" max="13572" width="26.625" style="55" bestFit="1" customWidth="1"/>
    <col min="13573" max="13573" width="32.875" style="55" customWidth="1"/>
    <col min="13574" max="13574" width="32.125" style="55" bestFit="1" customWidth="1"/>
    <col min="13575" max="13575" width="17.625" style="55" bestFit="1" customWidth="1"/>
    <col min="13576" max="13576" width="28.5" style="55" bestFit="1" customWidth="1"/>
    <col min="13577" max="13577" width="29.875" style="55" customWidth="1"/>
    <col min="13578" max="13578" width="23.625" style="55" customWidth="1"/>
    <col min="13579" max="13588" width="8" style="55"/>
    <col min="13589" max="13592" width="8" style="55" hidden="1" customWidth="1"/>
    <col min="13593" max="13816" width="8" style="55"/>
    <col min="13817" max="13817" width="15.625" style="55" customWidth="1"/>
    <col min="13818" max="13818" width="13.125" style="55" customWidth="1"/>
    <col min="13819" max="13819" width="28" style="55" bestFit="1" customWidth="1"/>
    <col min="13820" max="13820" width="25.375" style="55" customWidth="1"/>
    <col min="13821" max="13821" width="32.875" style="55" customWidth="1"/>
    <col min="13822" max="13822" width="8" style="55" hidden="1" customWidth="1"/>
    <col min="13823" max="13823" width="25.625" style="55" customWidth="1"/>
    <col min="13824" max="13824" width="30.625" style="55" bestFit="1" customWidth="1"/>
    <col min="13825" max="13825" width="17.625" style="55" bestFit="1" customWidth="1"/>
    <col min="13826" max="13826" width="12" style="55" bestFit="1" customWidth="1"/>
    <col min="13827" max="13827" width="28.125" style="55" bestFit="1" customWidth="1"/>
    <col min="13828" max="13828" width="26.625" style="55" bestFit="1" customWidth="1"/>
    <col min="13829" max="13829" width="32.875" style="55" customWidth="1"/>
    <col min="13830" max="13830" width="32.125" style="55" bestFit="1" customWidth="1"/>
    <col min="13831" max="13831" width="17.625" style="55" bestFit="1" customWidth="1"/>
    <col min="13832" max="13832" width="28.5" style="55" bestFit="1" customWidth="1"/>
    <col min="13833" max="13833" width="29.875" style="55" customWidth="1"/>
    <col min="13834" max="13834" width="23.625" style="55" customWidth="1"/>
    <col min="13835" max="13844" width="8" style="55"/>
    <col min="13845" max="13848" width="8" style="55" hidden="1" customWidth="1"/>
    <col min="13849" max="14072" width="8" style="55"/>
    <col min="14073" max="14073" width="15.625" style="55" customWidth="1"/>
    <col min="14074" max="14074" width="13.125" style="55" customWidth="1"/>
    <col min="14075" max="14075" width="28" style="55" bestFit="1" customWidth="1"/>
    <col min="14076" max="14076" width="25.375" style="55" customWidth="1"/>
    <col min="14077" max="14077" width="32.875" style="55" customWidth="1"/>
    <col min="14078" max="14078" width="8" style="55" hidden="1" customWidth="1"/>
    <col min="14079" max="14079" width="25.625" style="55" customWidth="1"/>
    <col min="14080" max="14080" width="30.625" style="55" bestFit="1" customWidth="1"/>
    <col min="14081" max="14081" width="17.625" style="55" bestFit="1" customWidth="1"/>
    <col min="14082" max="14082" width="12" style="55" bestFit="1" customWidth="1"/>
    <col min="14083" max="14083" width="28.125" style="55" bestFit="1" customWidth="1"/>
    <col min="14084" max="14084" width="26.625" style="55" bestFit="1" customWidth="1"/>
    <col min="14085" max="14085" width="32.875" style="55" customWidth="1"/>
    <col min="14086" max="14086" width="32.125" style="55" bestFit="1" customWidth="1"/>
    <col min="14087" max="14087" width="17.625" style="55" bestFit="1" customWidth="1"/>
    <col min="14088" max="14088" width="28.5" style="55" bestFit="1" customWidth="1"/>
    <col min="14089" max="14089" width="29.875" style="55" customWidth="1"/>
    <col min="14090" max="14090" width="23.625" style="55" customWidth="1"/>
    <col min="14091" max="14100" width="8" style="55"/>
    <col min="14101" max="14104" width="8" style="55" hidden="1" customWidth="1"/>
    <col min="14105" max="14328" width="8" style="55"/>
    <col min="14329" max="14329" width="15.625" style="55" customWidth="1"/>
    <col min="14330" max="14330" width="13.125" style="55" customWidth="1"/>
    <col min="14331" max="14331" width="28" style="55" bestFit="1" customWidth="1"/>
    <col min="14332" max="14332" width="25.375" style="55" customWidth="1"/>
    <col min="14333" max="14333" width="32.875" style="55" customWidth="1"/>
    <col min="14334" max="14334" width="8" style="55" hidden="1" customWidth="1"/>
    <col min="14335" max="14335" width="25.625" style="55" customWidth="1"/>
    <col min="14336" max="14336" width="30.625" style="55" bestFit="1" customWidth="1"/>
    <col min="14337" max="14337" width="17.625" style="55" bestFit="1" customWidth="1"/>
    <col min="14338" max="14338" width="12" style="55" bestFit="1" customWidth="1"/>
    <col min="14339" max="14339" width="28.125" style="55" bestFit="1" customWidth="1"/>
    <col min="14340" max="14340" width="26.625" style="55" bestFit="1" customWidth="1"/>
    <col min="14341" max="14341" width="32.875" style="55" customWidth="1"/>
    <col min="14342" max="14342" width="32.125" style="55" bestFit="1" customWidth="1"/>
    <col min="14343" max="14343" width="17.625" style="55" bestFit="1" customWidth="1"/>
    <col min="14344" max="14344" width="28.5" style="55" bestFit="1" customWidth="1"/>
    <col min="14345" max="14345" width="29.875" style="55" customWidth="1"/>
    <col min="14346" max="14346" width="23.625" style="55" customWidth="1"/>
    <col min="14347" max="14356" width="8" style="55"/>
    <col min="14357" max="14360" width="8" style="55" hidden="1" customWidth="1"/>
    <col min="14361" max="14584" width="8" style="55"/>
    <col min="14585" max="14585" width="15.625" style="55" customWidth="1"/>
    <col min="14586" max="14586" width="13.125" style="55" customWidth="1"/>
    <col min="14587" max="14587" width="28" style="55" bestFit="1" customWidth="1"/>
    <col min="14588" max="14588" width="25.375" style="55" customWidth="1"/>
    <col min="14589" max="14589" width="32.875" style="55" customWidth="1"/>
    <col min="14590" max="14590" width="8" style="55" hidden="1" customWidth="1"/>
    <col min="14591" max="14591" width="25.625" style="55" customWidth="1"/>
    <col min="14592" max="14592" width="30.625" style="55" bestFit="1" customWidth="1"/>
    <col min="14593" max="14593" width="17.625" style="55" bestFit="1" customWidth="1"/>
    <col min="14594" max="14594" width="12" style="55" bestFit="1" customWidth="1"/>
    <col min="14595" max="14595" width="28.125" style="55" bestFit="1" customWidth="1"/>
    <col min="14596" max="14596" width="26.625" style="55" bestFit="1" customWidth="1"/>
    <col min="14597" max="14597" width="32.875" style="55" customWidth="1"/>
    <col min="14598" max="14598" width="32.125" style="55" bestFit="1" customWidth="1"/>
    <col min="14599" max="14599" width="17.625" style="55" bestFit="1" customWidth="1"/>
    <col min="14600" max="14600" width="28.5" style="55" bestFit="1" customWidth="1"/>
    <col min="14601" max="14601" width="29.875" style="55" customWidth="1"/>
    <col min="14602" max="14602" width="23.625" style="55" customWidth="1"/>
    <col min="14603" max="14612" width="8" style="55"/>
    <col min="14613" max="14616" width="8" style="55" hidden="1" customWidth="1"/>
    <col min="14617" max="14840" width="8" style="55"/>
    <col min="14841" max="14841" width="15.625" style="55" customWidth="1"/>
    <col min="14842" max="14842" width="13.125" style="55" customWidth="1"/>
    <col min="14843" max="14843" width="28" style="55" bestFit="1" customWidth="1"/>
    <col min="14844" max="14844" width="25.375" style="55" customWidth="1"/>
    <col min="14845" max="14845" width="32.875" style="55" customWidth="1"/>
    <col min="14846" max="14846" width="8" style="55" hidden="1" customWidth="1"/>
    <col min="14847" max="14847" width="25.625" style="55" customWidth="1"/>
    <col min="14848" max="14848" width="30.625" style="55" bestFit="1" customWidth="1"/>
    <col min="14849" max="14849" width="17.625" style="55" bestFit="1" customWidth="1"/>
    <col min="14850" max="14850" width="12" style="55" bestFit="1" customWidth="1"/>
    <col min="14851" max="14851" width="28.125" style="55" bestFit="1" customWidth="1"/>
    <col min="14852" max="14852" width="26.625" style="55" bestFit="1" customWidth="1"/>
    <col min="14853" max="14853" width="32.875" style="55" customWidth="1"/>
    <col min="14854" max="14854" width="32.125" style="55" bestFit="1" customWidth="1"/>
    <col min="14855" max="14855" width="17.625" style="55" bestFit="1" customWidth="1"/>
    <col min="14856" max="14856" width="28.5" style="55" bestFit="1" customWidth="1"/>
    <col min="14857" max="14857" width="29.875" style="55" customWidth="1"/>
    <col min="14858" max="14858" width="23.625" style="55" customWidth="1"/>
    <col min="14859" max="14868" width="8" style="55"/>
    <col min="14869" max="14872" width="8" style="55" hidden="1" customWidth="1"/>
    <col min="14873" max="15096" width="8" style="55"/>
    <col min="15097" max="15097" width="15.625" style="55" customWidth="1"/>
    <col min="15098" max="15098" width="13.125" style="55" customWidth="1"/>
    <col min="15099" max="15099" width="28" style="55" bestFit="1" customWidth="1"/>
    <col min="15100" max="15100" width="25.375" style="55" customWidth="1"/>
    <col min="15101" max="15101" width="32.875" style="55" customWidth="1"/>
    <col min="15102" max="15102" width="8" style="55" hidden="1" customWidth="1"/>
    <col min="15103" max="15103" width="25.625" style="55" customWidth="1"/>
    <col min="15104" max="15104" width="30.625" style="55" bestFit="1" customWidth="1"/>
    <col min="15105" max="15105" width="17.625" style="55" bestFit="1" customWidth="1"/>
    <col min="15106" max="15106" width="12" style="55" bestFit="1" customWidth="1"/>
    <col min="15107" max="15107" width="28.125" style="55" bestFit="1" customWidth="1"/>
    <col min="15108" max="15108" width="26.625" style="55" bestFit="1" customWidth="1"/>
    <col min="15109" max="15109" width="32.875" style="55" customWidth="1"/>
    <col min="15110" max="15110" width="32.125" style="55" bestFit="1" customWidth="1"/>
    <col min="15111" max="15111" width="17.625" style="55" bestFit="1" customWidth="1"/>
    <col min="15112" max="15112" width="28.5" style="55" bestFit="1" customWidth="1"/>
    <col min="15113" max="15113" width="29.875" style="55" customWidth="1"/>
    <col min="15114" max="15114" width="23.625" style="55" customWidth="1"/>
    <col min="15115" max="15124" width="8" style="55"/>
    <col min="15125" max="15128" width="8" style="55" hidden="1" customWidth="1"/>
    <col min="15129" max="15352" width="8" style="55"/>
    <col min="15353" max="15353" width="15.625" style="55" customWidth="1"/>
    <col min="15354" max="15354" width="13.125" style="55" customWidth="1"/>
    <col min="15355" max="15355" width="28" style="55" bestFit="1" customWidth="1"/>
    <col min="15356" max="15356" width="25.375" style="55" customWidth="1"/>
    <col min="15357" max="15357" width="32.875" style="55" customWidth="1"/>
    <col min="15358" max="15358" width="8" style="55" hidden="1" customWidth="1"/>
    <col min="15359" max="15359" width="25.625" style="55" customWidth="1"/>
    <col min="15360" max="15360" width="30.625" style="55" bestFit="1" customWidth="1"/>
    <col min="15361" max="15361" width="17.625" style="55" bestFit="1" customWidth="1"/>
    <col min="15362" max="15362" width="12" style="55" bestFit="1" customWidth="1"/>
    <col min="15363" max="15363" width="28.125" style="55" bestFit="1" customWidth="1"/>
    <col min="15364" max="15364" width="26.625" style="55" bestFit="1" customWidth="1"/>
    <col min="15365" max="15365" width="32.875" style="55" customWidth="1"/>
    <col min="15366" max="15366" width="32.125" style="55" bestFit="1" customWidth="1"/>
    <col min="15367" max="15367" width="17.625" style="55" bestFit="1" customWidth="1"/>
    <col min="15368" max="15368" width="28.5" style="55" bestFit="1" customWidth="1"/>
    <col min="15369" max="15369" width="29.875" style="55" customWidth="1"/>
    <col min="15370" max="15370" width="23.625" style="55" customWidth="1"/>
    <col min="15371" max="15380" width="8" style="55"/>
    <col min="15381" max="15384" width="8" style="55" hidden="1" customWidth="1"/>
    <col min="15385" max="15608" width="8" style="55"/>
    <col min="15609" max="15609" width="15.625" style="55" customWidth="1"/>
    <col min="15610" max="15610" width="13.125" style="55" customWidth="1"/>
    <col min="15611" max="15611" width="28" style="55" bestFit="1" customWidth="1"/>
    <col min="15612" max="15612" width="25.375" style="55" customWidth="1"/>
    <col min="15613" max="15613" width="32.875" style="55" customWidth="1"/>
    <col min="15614" max="15614" width="8" style="55" hidden="1" customWidth="1"/>
    <col min="15615" max="15615" width="25.625" style="55" customWidth="1"/>
    <col min="15616" max="15616" width="30.625" style="55" bestFit="1" customWidth="1"/>
    <col min="15617" max="15617" width="17.625" style="55" bestFit="1" customWidth="1"/>
    <col min="15618" max="15618" width="12" style="55" bestFit="1" customWidth="1"/>
    <col min="15619" max="15619" width="28.125" style="55" bestFit="1" customWidth="1"/>
    <col min="15620" max="15620" width="26.625" style="55" bestFit="1" customWidth="1"/>
    <col min="15621" max="15621" width="32.875" style="55" customWidth="1"/>
    <col min="15622" max="15622" width="32.125" style="55" bestFit="1" customWidth="1"/>
    <col min="15623" max="15623" width="17.625" style="55" bestFit="1" customWidth="1"/>
    <col min="15624" max="15624" width="28.5" style="55" bestFit="1" customWidth="1"/>
    <col min="15625" max="15625" width="29.875" style="55" customWidth="1"/>
    <col min="15626" max="15626" width="23.625" style="55" customWidth="1"/>
    <col min="15627" max="15636" width="8" style="55"/>
    <col min="15637" max="15640" width="8" style="55" hidden="1" customWidth="1"/>
    <col min="15641" max="15864" width="8" style="55"/>
    <col min="15865" max="15865" width="15.625" style="55" customWidth="1"/>
    <col min="15866" max="15866" width="13.125" style="55" customWidth="1"/>
    <col min="15867" max="15867" width="28" style="55" bestFit="1" customWidth="1"/>
    <col min="15868" max="15868" width="25.375" style="55" customWidth="1"/>
    <col min="15869" max="15869" width="32.875" style="55" customWidth="1"/>
    <col min="15870" max="15870" width="8" style="55" hidden="1" customWidth="1"/>
    <col min="15871" max="15871" width="25.625" style="55" customWidth="1"/>
    <col min="15872" max="15872" width="30.625" style="55" bestFit="1" customWidth="1"/>
    <col min="15873" max="15873" width="17.625" style="55" bestFit="1" customWidth="1"/>
    <col min="15874" max="15874" width="12" style="55" bestFit="1" customWidth="1"/>
    <col min="15875" max="15875" width="28.125" style="55" bestFit="1" customWidth="1"/>
    <col min="15876" max="15876" width="26.625" style="55" bestFit="1" customWidth="1"/>
    <col min="15877" max="15877" width="32.875" style="55" customWidth="1"/>
    <col min="15878" max="15878" width="32.125" style="55" bestFit="1" customWidth="1"/>
    <col min="15879" max="15879" width="17.625" style="55" bestFit="1" customWidth="1"/>
    <col min="15880" max="15880" width="28.5" style="55" bestFit="1" customWidth="1"/>
    <col min="15881" max="15881" width="29.875" style="55" customWidth="1"/>
    <col min="15882" max="15882" width="23.625" style="55" customWidth="1"/>
    <col min="15883" max="15892" width="8" style="55"/>
    <col min="15893" max="15896" width="8" style="55" hidden="1" customWidth="1"/>
    <col min="15897" max="16120" width="8" style="55"/>
    <col min="16121" max="16121" width="15.625" style="55" customWidth="1"/>
    <col min="16122" max="16122" width="13.125" style="55" customWidth="1"/>
    <col min="16123" max="16123" width="28" style="55" bestFit="1" customWidth="1"/>
    <col min="16124" max="16124" width="25.375" style="55" customWidth="1"/>
    <col min="16125" max="16125" width="32.875" style="55" customWidth="1"/>
    <col min="16126" max="16126" width="8" style="55" hidden="1" customWidth="1"/>
    <col min="16127" max="16127" width="25.625" style="55" customWidth="1"/>
    <col min="16128" max="16128" width="30.625" style="55" bestFit="1" customWidth="1"/>
    <col min="16129" max="16129" width="17.625" style="55" bestFit="1" customWidth="1"/>
    <col min="16130" max="16130" width="12" style="55" bestFit="1" customWidth="1"/>
    <col min="16131" max="16131" width="28.125" style="55" bestFit="1" customWidth="1"/>
    <col min="16132" max="16132" width="26.625" style="55" bestFit="1" customWidth="1"/>
    <col min="16133" max="16133" width="32.875" style="55" customWidth="1"/>
    <col min="16134" max="16134" width="32.125" style="55" bestFit="1" customWidth="1"/>
    <col min="16135" max="16135" width="17.625" style="55" bestFit="1" customWidth="1"/>
    <col min="16136" max="16136" width="28.5" style="55" bestFit="1" customWidth="1"/>
    <col min="16137" max="16137" width="29.875" style="55" customWidth="1"/>
    <col min="16138" max="16138" width="23.625" style="55" customWidth="1"/>
    <col min="16139" max="16148" width="8" style="55"/>
    <col min="16149" max="16152" width="8" style="55" hidden="1" customWidth="1"/>
    <col min="16153" max="16384" width="8" style="55"/>
  </cols>
  <sheetData>
    <row r="1" spans="1:12" ht="30" customHeight="1">
      <c r="A1" s="57" t="s">
        <v>246</v>
      </c>
      <c r="D1" s="77"/>
      <c r="K1" s="69"/>
      <c r="L1" s="69"/>
    </row>
    <row r="2" spans="1:12" ht="44.25" customHeight="1">
      <c r="A2" s="58" t="s">
        <v>242</v>
      </c>
      <c r="B2" s="58"/>
      <c r="C2" s="58"/>
      <c r="D2" s="58"/>
      <c r="E2" s="58"/>
      <c r="F2" s="58"/>
      <c r="G2" s="58"/>
      <c r="H2" s="58"/>
      <c r="I2" s="58"/>
      <c r="J2" s="58"/>
      <c r="K2" s="58"/>
      <c r="L2" s="58"/>
    </row>
    <row r="3" spans="1:12" ht="30" customHeight="1">
      <c r="B3" s="71"/>
      <c r="K3" s="408"/>
      <c r="L3" s="408"/>
    </row>
    <row r="4" spans="1:12" ht="43.5" customHeight="1">
      <c r="K4" s="95"/>
      <c r="L4" s="112" t="s">
        <v>78</v>
      </c>
    </row>
    <row r="5" spans="1:12" ht="108" customHeight="1">
      <c r="A5" s="397" t="s">
        <v>81</v>
      </c>
      <c r="B5" s="400"/>
      <c r="C5" s="403" t="s">
        <v>82</v>
      </c>
      <c r="D5" s="404" t="s">
        <v>85</v>
      </c>
      <c r="E5" s="405" t="s">
        <v>11</v>
      </c>
      <c r="F5" s="406" t="s">
        <v>247</v>
      </c>
      <c r="G5" s="406" t="s">
        <v>249</v>
      </c>
      <c r="H5" s="406" t="s">
        <v>250</v>
      </c>
      <c r="I5" s="406" t="s">
        <v>251</v>
      </c>
      <c r="J5" s="406" t="s">
        <v>137</v>
      </c>
      <c r="K5" s="409" t="s">
        <v>252</v>
      </c>
      <c r="L5" s="414" t="s">
        <v>253</v>
      </c>
    </row>
    <row r="6" spans="1:12" ht="45" customHeight="1">
      <c r="A6" s="398">
        <v>1</v>
      </c>
      <c r="B6" s="401"/>
      <c r="C6" s="73"/>
      <c r="D6" s="79"/>
      <c r="E6" s="81"/>
      <c r="F6" s="86"/>
      <c r="G6" s="86"/>
      <c r="H6" s="86"/>
      <c r="I6" s="86"/>
      <c r="J6" s="86"/>
      <c r="K6" s="410"/>
      <c r="L6" s="415">
        <f t="shared" ref="L6:L30" si="0">IF(K6&gt;1000000,1000000,K6)</f>
        <v>0</v>
      </c>
    </row>
    <row r="7" spans="1:12" ht="45" customHeight="1">
      <c r="A7" s="398">
        <v>2</v>
      </c>
      <c r="B7" s="401"/>
      <c r="C7" s="73"/>
      <c r="D7" s="79"/>
      <c r="E7" s="81"/>
      <c r="F7" s="86"/>
      <c r="G7" s="86"/>
      <c r="H7" s="86"/>
      <c r="I7" s="86"/>
      <c r="J7" s="86"/>
      <c r="K7" s="410"/>
      <c r="L7" s="415">
        <f t="shared" si="0"/>
        <v>0</v>
      </c>
    </row>
    <row r="8" spans="1:12" ht="45" customHeight="1">
      <c r="A8" s="398">
        <v>3</v>
      </c>
      <c r="B8" s="401"/>
      <c r="C8" s="73"/>
      <c r="D8" s="79"/>
      <c r="E8" s="81"/>
      <c r="F8" s="86"/>
      <c r="G8" s="86"/>
      <c r="H8" s="86"/>
      <c r="I8" s="86"/>
      <c r="J8" s="86"/>
      <c r="K8" s="410"/>
      <c r="L8" s="415">
        <f t="shared" si="0"/>
        <v>0</v>
      </c>
    </row>
    <row r="9" spans="1:12" ht="45" customHeight="1">
      <c r="A9" s="398">
        <v>4</v>
      </c>
      <c r="B9" s="401"/>
      <c r="C9" s="73"/>
      <c r="D9" s="79"/>
      <c r="E9" s="81"/>
      <c r="F9" s="86"/>
      <c r="G9" s="86"/>
      <c r="H9" s="86"/>
      <c r="I9" s="86"/>
      <c r="J9" s="86"/>
      <c r="K9" s="410"/>
      <c r="L9" s="415">
        <f t="shared" si="0"/>
        <v>0</v>
      </c>
    </row>
    <row r="10" spans="1:12" ht="45" customHeight="1">
      <c r="A10" s="398">
        <v>5</v>
      </c>
      <c r="B10" s="401"/>
      <c r="C10" s="73"/>
      <c r="D10" s="79"/>
      <c r="E10" s="81"/>
      <c r="F10" s="86"/>
      <c r="G10" s="86"/>
      <c r="H10" s="86"/>
      <c r="I10" s="86"/>
      <c r="J10" s="86"/>
      <c r="K10" s="410"/>
      <c r="L10" s="415">
        <f t="shared" si="0"/>
        <v>0</v>
      </c>
    </row>
    <row r="11" spans="1:12" ht="45" customHeight="1">
      <c r="A11" s="398">
        <v>6</v>
      </c>
      <c r="B11" s="401"/>
      <c r="C11" s="73"/>
      <c r="D11" s="79"/>
      <c r="E11" s="81"/>
      <c r="F11" s="86"/>
      <c r="G11" s="86"/>
      <c r="H11" s="86"/>
      <c r="I11" s="86"/>
      <c r="J11" s="86"/>
      <c r="K11" s="410"/>
      <c r="L11" s="415">
        <f t="shared" si="0"/>
        <v>0</v>
      </c>
    </row>
    <row r="12" spans="1:12" ht="45" customHeight="1">
      <c r="A12" s="398">
        <v>7</v>
      </c>
      <c r="B12" s="401"/>
      <c r="C12" s="73"/>
      <c r="D12" s="79"/>
      <c r="E12" s="81"/>
      <c r="F12" s="86"/>
      <c r="G12" s="86"/>
      <c r="H12" s="86"/>
      <c r="I12" s="86"/>
      <c r="J12" s="86"/>
      <c r="K12" s="410"/>
      <c r="L12" s="415">
        <f t="shared" si="0"/>
        <v>0</v>
      </c>
    </row>
    <row r="13" spans="1:12" ht="45" customHeight="1">
      <c r="A13" s="398">
        <v>8</v>
      </c>
      <c r="B13" s="401"/>
      <c r="C13" s="73"/>
      <c r="D13" s="79"/>
      <c r="E13" s="81"/>
      <c r="F13" s="86"/>
      <c r="G13" s="86"/>
      <c r="H13" s="86"/>
      <c r="I13" s="86"/>
      <c r="J13" s="86"/>
      <c r="K13" s="410"/>
      <c r="L13" s="415">
        <f t="shared" si="0"/>
        <v>0</v>
      </c>
    </row>
    <row r="14" spans="1:12" ht="45" customHeight="1">
      <c r="A14" s="398">
        <v>9</v>
      </c>
      <c r="B14" s="401"/>
      <c r="C14" s="73"/>
      <c r="D14" s="79"/>
      <c r="E14" s="81"/>
      <c r="F14" s="86"/>
      <c r="G14" s="86"/>
      <c r="H14" s="86"/>
      <c r="I14" s="86"/>
      <c r="J14" s="86"/>
      <c r="K14" s="410"/>
      <c r="L14" s="415">
        <f t="shared" si="0"/>
        <v>0</v>
      </c>
    </row>
    <row r="15" spans="1:12" ht="45" customHeight="1">
      <c r="A15" s="398">
        <v>10</v>
      </c>
      <c r="B15" s="401"/>
      <c r="C15" s="73"/>
      <c r="D15" s="79"/>
      <c r="E15" s="81"/>
      <c r="F15" s="86"/>
      <c r="G15" s="86"/>
      <c r="H15" s="86"/>
      <c r="I15" s="86"/>
      <c r="J15" s="86"/>
      <c r="K15" s="410"/>
      <c r="L15" s="415">
        <f t="shared" si="0"/>
        <v>0</v>
      </c>
    </row>
    <row r="16" spans="1:12" ht="45" customHeight="1">
      <c r="A16" s="398">
        <v>11</v>
      </c>
      <c r="B16" s="401"/>
      <c r="C16" s="73"/>
      <c r="D16" s="79"/>
      <c r="E16" s="81"/>
      <c r="F16" s="86"/>
      <c r="G16" s="86"/>
      <c r="H16" s="86"/>
      <c r="I16" s="86"/>
      <c r="J16" s="86"/>
      <c r="K16" s="410"/>
      <c r="L16" s="415">
        <f t="shared" si="0"/>
        <v>0</v>
      </c>
    </row>
    <row r="17" spans="1:12" ht="45" customHeight="1">
      <c r="A17" s="398">
        <v>12</v>
      </c>
      <c r="B17" s="401"/>
      <c r="C17" s="73"/>
      <c r="D17" s="79"/>
      <c r="E17" s="81"/>
      <c r="F17" s="86"/>
      <c r="G17" s="86"/>
      <c r="H17" s="86"/>
      <c r="I17" s="86"/>
      <c r="J17" s="86"/>
      <c r="K17" s="410"/>
      <c r="L17" s="415">
        <f t="shared" si="0"/>
        <v>0</v>
      </c>
    </row>
    <row r="18" spans="1:12" ht="45" customHeight="1">
      <c r="A18" s="398">
        <v>13</v>
      </c>
      <c r="B18" s="401"/>
      <c r="C18" s="73"/>
      <c r="D18" s="79"/>
      <c r="E18" s="81"/>
      <c r="F18" s="86"/>
      <c r="G18" s="86"/>
      <c r="H18" s="86"/>
      <c r="I18" s="86"/>
      <c r="J18" s="86"/>
      <c r="K18" s="410"/>
      <c r="L18" s="415">
        <f t="shared" si="0"/>
        <v>0</v>
      </c>
    </row>
    <row r="19" spans="1:12" ht="45" customHeight="1">
      <c r="A19" s="398">
        <v>14</v>
      </c>
      <c r="B19" s="401"/>
      <c r="C19" s="73"/>
      <c r="D19" s="79"/>
      <c r="E19" s="81"/>
      <c r="F19" s="86"/>
      <c r="G19" s="86"/>
      <c r="H19" s="86"/>
      <c r="I19" s="86"/>
      <c r="J19" s="86"/>
      <c r="K19" s="410"/>
      <c r="L19" s="415">
        <f t="shared" si="0"/>
        <v>0</v>
      </c>
    </row>
    <row r="20" spans="1:12" ht="45" customHeight="1">
      <c r="A20" s="398">
        <v>15</v>
      </c>
      <c r="B20" s="401"/>
      <c r="C20" s="73"/>
      <c r="D20" s="79"/>
      <c r="E20" s="81"/>
      <c r="F20" s="86"/>
      <c r="G20" s="86"/>
      <c r="H20" s="86"/>
      <c r="I20" s="86"/>
      <c r="J20" s="86"/>
      <c r="K20" s="410"/>
      <c r="L20" s="415">
        <f t="shared" si="0"/>
        <v>0</v>
      </c>
    </row>
    <row r="21" spans="1:12" ht="45" customHeight="1">
      <c r="A21" s="398">
        <v>16</v>
      </c>
      <c r="B21" s="401"/>
      <c r="C21" s="73"/>
      <c r="D21" s="79"/>
      <c r="E21" s="81"/>
      <c r="F21" s="86"/>
      <c r="G21" s="86"/>
      <c r="H21" s="86"/>
      <c r="I21" s="86"/>
      <c r="J21" s="86"/>
      <c r="K21" s="410"/>
      <c r="L21" s="415">
        <f t="shared" si="0"/>
        <v>0</v>
      </c>
    </row>
    <row r="22" spans="1:12" ht="45" customHeight="1">
      <c r="A22" s="398">
        <v>17</v>
      </c>
      <c r="B22" s="401"/>
      <c r="C22" s="73"/>
      <c r="D22" s="79"/>
      <c r="E22" s="81"/>
      <c r="F22" s="86"/>
      <c r="G22" s="86"/>
      <c r="H22" s="86"/>
      <c r="I22" s="86"/>
      <c r="J22" s="86"/>
      <c r="K22" s="410"/>
      <c r="L22" s="415">
        <f t="shared" si="0"/>
        <v>0</v>
      </c>
    </row>
    <row r="23" spans="1:12" ht="45" customHeight="1">
      <c r="A23" s="398">
        <v>18</v>
      </c>
      <c r="B23" s="401"/>
      <c r="C23" s="73"/>
      <c r="D23" s="79"/>
      <c r="E23" s="81"/>
      <c r="F23" s="86"/>
      <c r="G23" s="86"/>
      <c r="H23" s="86"/>
      <c r="I23" s="86"/>
      <c r="J23" s="86"/>
      <c r="K23" s="410"/>
      <c r="L23" s="415">
        <f t="shared" si="0"/>
        <v>0</v>
      </c>
    </row>
    <row r="24" spans="1:12" ht="45" customHeight="1">
      <c r="A24" s="398">
        <v>19</v>
      </c>
      <c r="B24" s="401"/>
      <c r="C24" s="73"/>
      <c r="D24" s="79"/>
      <c r="E24" s="81"/>
      <c r="F24" s="86"/>
      <c r="G24" s="86"/>
      <c r="H24" s="86"/>
      <c r="I24" s="86"/>
      <c r="J24" s="86"/>
      <c r="K24" s="410"/>
      <c r="L24" s="415">
        <f t="shared" si="0"/>
        <v>0</v>
      </c>
    </row>
    <row r="25" spans="1:12" ht="45" customHeight="1">
      <c r="A25" s="398">
        <v>20</v>
      </c>
      <c r="B25" s="401"/>
      <c r="C25" s="73"/>
      <c r="D25" s="79"/>
      <c r="E25" s="81"/>
      <c r="F25" s="86"/>
      <c r="G25" s="86"/>
      <c r="H25" s="86"/>
      <c r="I25" s="86"/>
      <c r="J25" s="86"/>
      <c r="K25" s="410"/>
      <c r="L25" s="415">
        <f t="shared" si="0"/>
        <v>0</v>
      </c>
    </row>
    <row r="26" spans="1:12" ht="45" customHeight="1">
      <c r="A26" s="398">
        <v>21</v>
      </c>
      <c r="B26" s="401"/>
      <c r="C26" s="73"/>
      <c r="D26" s="79"/>
      <c r="E26" s="81"/>
      <c r="F26" s="86"/>
      <c r="G26" s="86"/>
      <c r="H26" s="86"/>
      <c r="I26" s="86"/>
      <c r="J26" s="86"/>
      <c r="K26" s="410"/>
      <c r="L26" s="415">
        <f t="shared" si="0"/>
        <v>0</v>
      </c>
    </row>
    <row r="27" spans="1:12" ht="45" customHeight="1">
      <c r="A27" s="398">
        <v>22</v>
      </c>
      <c r="B27" s="401"/>
      <c r="C27" s="73"/>
      <c r="D27" s="79"/>
      <c r="E27" s="81"/>
      <c r="F27" s="86"/>
      <c r="G27" s="86"/>
      <c r="H27" s="86"/>
      <c r="I27" s="86"/>
      <c r="J27" s="86"/>
      <c r="K27" s="410"/>
      <c r="L27" s="415">
        <f t="shared" si="0"/>
        <v>0</v>
      </c>
    </row>
    <row r="28" spans="1:12" ht="45" customHeight="1">
      <c r="A28" s="398">
        <v>23</v>
      </c>
      <c r="B28" s="401"/>
      <c r="C28" s="73"/>
      <c r="D28" s="79"/>
      <c r="E28" s="81"/>
      <c r="F28" s="86"/>
      <c r="G28" s="86"/>
      <c r="H28" s="86"/>
      <c r="I28" s="86"/>
      <c r="J28" s="86"/>
      <c r="K28" s="410"/>
      <c r="L28" s="415">
        <f t="shared" si="0"/>
        <v>0</v>
      </c>
    </row>
    <row r="29" spans="1:12" ht="45" customHeight="1">
      <c r="A29" s="398">
        <v>24</v>
      </c>
      <c r="B29" s="401"/>
      <c r="C29" s="73"/>
      <c r="D29" s="79"/>
      <c r="E29" s="81"/>
      <c r="F29" s="86"/>
      <c r="G29" s="86"/>
      <c r="H29" s="86"/>
      <c r="I29" s="86"/>
      <c r="J29" s="86"/>
      <c r="K29" s="410"/>
      <c r="L29" s="415">
        <f t="shared" si="0"/>
        <v>0</v>
      </c>
    </row>
    <row r="30" spans="1:12" ht="45" customHeight="1">
      <c r="A30" s="398">
        <v>25</v>
      </c>
      <c r="B30" s="401"/>
      <c r="C30" s="73"/>
      <c r="D30" s="79"/>
      <c r="E30" s="81"/>
      <c r="F30" s="86"/>
      <c r="G30" s="86"/>
      <c r="H30" s="86"/>
      <c r="I30" s="86"/>
      <c r="J30" s="86"/>
      <c r="K30" s="410"/>
      <c r="L30" s="415">
        <f t="shared" si="0"/>
        <v>0</v>
      </c>
    </row>
    <row r="31" spans="1:12" ht="45" customHeight="1">
      <c r="A31" s="399" t="s">
        <v>98</v>
      </c>
      <c r="B31" s="402"/>
      <c r="C31" s="74"/>
      <c r="D31" s="74"/>
      <c r="E31" s="82"/>
      <c r="F31" s="407"/>
      <c r="G31" s="407"/>
      <c r="H31" s="407"/>
      <c r="I31" s="407"/>
      <c r="J31" s="407"/>
      <c r="K31" s="411">
        <f>SUM(K6:K30)</f>
        <v>0</v>
      </c>
      <c r="L31" s="416">
        <f>SUM(L6:L30)</f>
        <v>0</v>
      </c>
    </row>
    <row r="32" spans="1:12" ht="45" customHeight="1">
      <c r="A32" s="62"/>
      <c r="B32" s="62"/>
      <c r="C32" s="75"/>
      <c r="D32" s="75"/>
      <c r="E32" s="75"/>
      <c r="F32" s="75"/>
      <c r="G32" s="75"/>
      <c r="H32" s="75"/>
      <c r="I32" s="75"/>
      <c r="J32" s="75"/>
      <c r="K32" s="92"/>
      <c r="L32" s="92"/>
    </row>
    <row r="33" spans="1:12" ht="45" customHeight="1">
      <c r="A33" s="68" t="s">
        <v>255</v>
      </c>
      <c r="B33" s="62"/>
      <c r="C33" s="75"/>
      <c r="D33" s="75"/>
      <c r="E33" s="75"/>
      <c r="F33" s="75"/>
      <c r="G33" s="75"/>
      <c r="H33" s="75"/>
      <c r="I33" s="75"/>
      <c r="J33" s="75"/>
      <c r="K33" s="412" t="s">
        <v>256</v>
      </c>
      <c r="L33" s="116">
        <f>L31</f>
        <v>0</v>
      </c>
    </row>
    <row r="34" spans="1:12" ht="45" customHeight="1">
      <c r="A34" s="62"/>
      <c r="B34" s="68" t="s">
        <v>75</v>
      </c>
      <c r="C34" s="75"/>
      <c r="D34" s="75"/>
      <c r="E34" s="75"/>
      <c r="F34" s="75"/>
      <c r="G34" s="75"/>
      <c r="H34" s="75"/>
      <c r="I34" s="75"/>
      <c r="J34" s="75"/>
      <c r="K34" s="413"/>
      <c r="L34" s="117">
        <f>ROUNDDOWN(L33*1/2,-3)</f>
        <v>0</v>
      </c>
    </row>
    <row r="35" spans="1:12" ht="23.1" customHeight="1">
      <c r="A35" s="64"/>
      <c r="B35" s="68" t="s">
        <v>257</v>
      </c>
      <c r="C35" s="75"/>
      <c r="D35" s="75"/>
      <c r="E35" s="75"/>
      <c r="F35" s="75"/>
      <c r="G35" s="75"/>
      <c r="H35" s="75"/>
      <c r="I35" s="75"/>
      <c r="J35" s="75"/>
      <c r="K35" s="92"/>
      <c r="L35" s="92"/>
    </row>
    <row r="36" spans="1:12" ht="23.1" customHeight="1">
      <c r="A36" s="64"/>
      <c r="B36" s="69"/>
      <c r="C36" s="76"/>
      <c r="D36" s="76"/>
      <c r="E36" s="76"/>
      <c r="F36" s="76"/>
      <c r="G36" s="76"/>
      <c r="H36" s="76"/>
      <c r="I36" s="76"/>
      <c r="J36" s="76"/>
    </row>
    <row r="37" spans="1:12" ht="23.1" customHeight="1">
      <c r="A37" s="64"/>
      <c r="B37" s="69"/>
      <c r="C37" s="76"/>
      <c r="D37" s="76"/>
      <c r="E37" s="76"/>
      <c r="F37" s="76"/>
      <c r="G37" s="76"/>
      <c r="H37" s="76"/>
      <c r="I37" s="76"/>
      <c r="J37" s="76"/>
    </row>
    <row r="38" spans="1:12" ht="23.1" customHeight="1">
      <c r="A38" s="64"/>
      <c r="B38" s="69"/>
      <c r="C38" s="76"/>
      <c r="D38" s="76"/>
      <c r="E38" s="76"/>
      <c r="F38" s="76"/>
      <c r="G38" s="76"/>
      <c r="H38" s="76"/>
      <c r="I38" s="76"/>
      <c r="J38" s="76"/>
    </row>
    <row r="39" spans="1:12" s="56" customFormat="1" ht="23.1" customHeight="1">
      <c r="A39" s="64"/>
      <c r="B39" s="69"/>
      <c r="C39" s="77"/>
      <c r="D39" s="77"/>
      <c r="E39" s="77"/>
      <c r="F39" s="77"/>
      <c r="G39" s="77"/>
      <c r="H39" s="77"/>
      <c r="I39" s="77"/>
      <c r="J39" s="77"/>
      <c r="K39" s="56"/>
      <c r="L39" s="56"/>
    </row>
    <row r="40" spans="1:12" ht="23.1" customHeight="1">
      <c r="A40" s="64"/>
      <c r="B40" s="57"/>
    </row>
    <row r="41" spans="1:12" ht="17.25" customHeight="1">
      <c r="B41" s="70"/>
    </row>
    <row r="42" spans="1:12" s="56" customFormat="1" ht="24.75" customHeight="1">
      <c r="A42" s="56"/>
      <c r="B42" s="56"/>
      <c r="C42" s="56"/>
      <c r="D42" s="56"/>
      <c r="E42" s="56"/>
      <c r="F42" s="56"/>
      <c r="G42" s="56"/>
      <c r="H42" s="56"/>
      <c r="I42" s="56"/>
      <c r="J42" s="56"/>
      <c r="K42" s="56"/>
      <c r="L42" s="56"/>
    </row>
    <row r="43" spans="1:12" s="56" customFormat="1" ht="45.75" customHeight="1">
      <c r="A43" s="56"/>
      <c r="B43" s="71"/>
      <c r="C43" s="56"/>
      <c r="D43" s="56"/>
      <c r="E43" s="56"/>
      <c r="F43" s="56"/>
      <c r="G43" s="56"/>
      <c r="H43" s="56"/>
      <c r="I43" s="56"/>
      <c r="J43" s="56"/>
      <c r="K43" s="56"/>
      <c r="L43" s="56"/>
    </row>
    <row r="44" spans="1:12" s="56" customFormat="1" ht="45" customHeight="1">
      <c r="A44" s="56"/>
      <c r="B44" s="56"/>
      <c r="C44" s="56"/>
      <c r="D44" s="56"/>
      <c r="E44" s="56"/>
      <c r="F44" s="56"/>
      <c r="G44" s="56"/>
      <c r="H44" s="56"/>
      <c r="I44" s="56"/>
      <c r="J44" s="56"/>
      <c r="K44" s="56"/>
      <c r="L44" s="56"/>
    </row>
    <row r="45" spans="1:12" s="56" customFormat="1" ht="24.75" customHeight="1">
      <c r="A45" s="56"/>
      <c r="B45" s="56"/>
      <c r="C45" s="56"/>
      <c r="D45" s="56"/>
      <c r="E45" s="56"/>
      <c r="F45" s="56"/>
      <c r="G45" s="56"/>
      <c r="H45" s="56"/>
      <c r="I45" s="56"/>
      <c r="J45" s="56"/>
      <c r="K45" s="56"/>
      <c r="L45" s="56"/>
    </row>
    <row r="46" spans="1:12" s="56" customFormat="1" ht="24.75" customHeight="1">
      <c r="A46" s="56"/>
      <c r="B46" s="56"/>
      <c r="C46" s="56"/>
      <c r="D46" s="56"/>
      <c r="E46" s="56"/>
      <c r="F46" s="56"/>
      <c r="G46" s="56"/>
      <c r="H46" s="56"/>
      <c r="I46" s="56"/>
      <c r="J46" s="56"/>
      <c r="K46" s="56"/>
      <c r="L46" s="56"/>
    </row>
    <row r="47" spans="1:12" s="56" customFormat="1" ht="24.75" customHeight="1">
      <c r="A47" s="56"/>
      <c r="B47" s="56"/>
      <c r="C47" s="56"/>
      <c r="D47" s="56"/>
      <c r="E47" s="56"/>
      <c r="F47" s="56"/>
      <c r="G47" s="56"/>
      <c r="H47" s="56"/>
      <c r="I47" s="56"/>
      <c r="J47" s="56"/>
      <c r="K47" s="56"/>
      <c r="L47" s="56"/>
    </row>
    <row r="48" spans="1:12" s="56" customFormat="1" ht="24.75" customHeight="1">
      <c r="A48" s="56"/>
      <c r="B48" s="56"/>
      <c r="C48" s="56"/>
      <c r="D48" s="56"/>
      <c r="E48" s="56"/>
      <c r="F48" s="56"/>
      <c r="G48" s="56"/>
      <c r="H48" s="56"/>
      <c r="I48" s="56"/>
      <c r="J48" s="56"/>
      <c r="K48" s="56"/>
      <c r="L48" s="56"/>
    </row>
    <row r="49" s="56" customFormat="1" ht="24.75" customHeight="1"/>
    <row r="50" s="56" customFormat="1" ht="24.75" customHeight="1"/>
  </sheetData>
  <mergeCells count="28">
    <mergeCell ref="A2:L2"/>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s>
  <phoneticPr fontId="3"/>
  <dataValidations count="3">
    <dataValidation type="list" allowBlank="1" showDropDown="0" showInputMessage="1" showErrorMessage="1" sqref="C6:C30">
      <formula1>"療養介護,生活介護,自立訓練,就労移行支援,就労継続支援A型,就労継続支援B型,就労定着支援,自立生活援助,短期入所,施設入所支援,共同生活援助,居宅介護,重度訪問介護,同行援護,行動援護,計画相談支援,地域移行支援,地域定着支援"</formula1>
    </dataValidation>
    <dataValidation type="list" allowBlank="1" showDropDown="0" showInputMessage="1" showErrorMessage="1" sqref="WVC983058:WVC983071 IQ6:IQ30 SM6:SM30 ACI6:ACI30 AME6:AME30 AWA6:AWA30 BFW6:BFW30 BPS6:BPS30 BZO6:BZO30 CJK6:CJK30 CTG6:CTG30 DDC6:DDC30 DMY6:DMY30 DWU6:DWU30 EGQ6:EGQ30 EQM6:EQM30 FAI6:FAI30 FKE6:FKE30 FUA6:FUA30 GDW6:GDW30 GNS6:GNS30 GXO6:GXO30 HHK6:HHK30 HRG6:HRG30 IBC6:IBC30 IKY6:IKY30 IUU6:IUU30 JEQ6:JEQ30 JOM6:JOM30 JYI6:JYI30 KIE6:KIE30 KSA6:KSA30 LBW6:LBW30 LLS6:LLS30 LVO6:LVO30 MFK6:MFK30 MPG6:MPG30 MZC6:MZC30 NIY6:NIY30 NSU6:NSU30 OCQ6:OCQ30 OMM6:OMM30 OWI6:OWI30 PGE6:PGE30 PQA6:PQA30 PZW6:PZW30 QJS6:QJS30 QTO6:QTO30 RDK6:RDK30 RNG6:RNG30 RXC6:RXC30 SGY6:SGY30 SQU6:SQU30 TAQ6:TAQ30 TKM6:TKM30 TUI6:TUI30 UEE6:UEE30 UOA6:UOA30 UXW6:UXW30 VHS6:VHS30 VRO6:VRO30 WBK6:WBK30 WLG6:WLG30 WVC6:WVC30 C65554:C65567 IQ65554:IQ65567 SM65554:SM65567 ACI65554:ACI65567 AME65554:AME65567 AWA65554:AWA65567 BFW65554:BFW65567 BPS65554:BPS65567 BZO65554:BZO65567 CJK65554:CJK65567 CTG65554:CTG65567 DDC65554:DDC65567 DMY65554:DMY65567 DWU65554:DWU65567 EGQ65554:EGQ65567 EQM65554:EQM65567 FAI65554:FAI65567 FKE65554:FKE65567 FUA65554:FUA65567 GDW65554:GDW65567 GNS65554:GNS65567 GXO65554:GXO65567 HHK65554:HHK65567 HRG65554:HRG65567 IBC65554:IBC65567 IKY65554:IKY65567 IUU65554:IUU65567 JEQ65554:JEQ65567 JOM65554:JOM65567 JYI65554:JYI65567 KIE65554:KIE65567 KSA65554:KSA65567 LBW65554:LBW65567 LLS65554:LLS65567 LVO65554:LVO65567 MFK65554:MFK65567 MPG65554:MPG65567 MZC65554:MZC65567 NIY65554:NIY65567 NSU65554:NSU65567 OCQ65554:OCQ65567 OMM65554:OMM65567 OWI65554:OWI65567 PGE65554:PGE65567 PQA65554:PQA65567 PZW65554:PZW65567 QJS65554:QJS65567 QTO65554:QTO65567 RDK65554:RDK65567 RNG65554:RNG65567 RXC65554:RXC65567 SGY65554:SGY65567 SQU65554:SQU65567 TAQ65554:TAQ65567 TKM65554:TKM65567 TUI65554:TUI65567 UEE65554:UEE65567 UOA65554:UOA65567 UXW65554:UXW65567 VHS65554:VHS65567 VRO65554:VRO65567 WBK65554:WBK65567 WLG65554:WLG65567 WVC65554:WVC65567 C131090:C131103 IQ131090:IQ131103 SM131090:SM131103 ACI131090:ACI131103 AME131090:AME131103 AWA131090:AWA131103 BFW131090:BFW131103 BPS131090:BPS131103 BZO131090:BZO131103 CJK131090:CJK131103 CTG131090:CTG131103 DDC131090:DDC131103 DMY131090:DMY131103 DWU131090:DWU131103 EGQ131090:EGQ131103 EQM131090:EQM131103 FAI131090:FAI131103 FKE131090:FKE131103 FUA131090:FUA131103 GDW131090:GDW131103 GNS131090:GNS131103 GXO131090:GXO131103 HHK131090:HHK131103 HRG131090:HRG131103 IBC131090:IBC131103 IKY131090:IKY131103 IUU131090:IUU131103 JEQ131090:JEQ131103 JOM131090:JOM131103 JYI131090:JYI131103 KIE131090:KIE131103 KSA131090:KSA131103 LBW131090:LBW131103 LLS131090:LLS131103 LVO131090:LVO131103 MFK131090:MFK131103 MPG131090:MPG131103 MZC131090:MZC131103 NIY131090:NIY131103 NSU131090:NSU131103 OCQ131090:OCQ131103 OMM131090:OMM131103 OWI131090:OWI131103 PGE131090:PGE131103 PQA131090:PQA131103 PZW131090:PZW131103 QJS131090:QJS131103 QTO131090:QTO131103 RDK131090:RDK131103 RNG131090:RNG131103 RXC131090:RXC131103 SGY131090:SGY131103 SQU131090:SQU131103 TAQ131090:TAQ131103 TKM131090:TKM131103 TUI131090:TUI131103 UEE131090:UEE131103 UOA131090:UOA131103 UXW131090:UXW131103 VHS131090:VHS131103 VRO131090:VRO131103 WBK131090:WBK131103 WLG131090:WLG131103 WVC131090:WVC131103 C196626:C196639 IQ196626:IQ196639 SM196626:SM196639 ACI196626:ACI196639 AME196626:AME196639 AWA196626:AWA196639 BFW196626:BFW196639 BPS196626:BPS196639 BZO196626:BZO196639 CJK196626:CJK196639 CTG196626:CTG196639 DDC196626:DDC196639 DMY196626:DMY196639 DWU196626:DWU196639 EGQ196626:EGQ196639 EQM196626:EQM196639 FAI196626:FAI196639 FKE196626:FKE196639 FUA196626:FUA196639 GDW196626:GDW196639 GNS196626:GNS196639 GXO196626:GXO196639 HHK196626:HHK196639 HRG196626:HRG196639 IBC196626:IBC196639 IKY196626:IKY196639 IUU196626:IUU196639 JEQ196626:JEQ196639 JOM196626:JOM196639 JYI196626:JYI196639 KIE196626:KIE196639 KSA196626:KSA196639 LBW196626:LBW196639 LLS196626:LLS196639 LVO196626:LVO196639 MFK196626:MFK196639 MPG196626:MPG196639 MZC196626:MZC196639 NIY196626:NIY196639 NSU196626:NSU196639 OCQ196626:OCQ196639 OMM196626:OMM196639 OWI196626:OWI196639 PGE196626:PGE196639 PQA196626:PQA196639 PZW196626:PZW196639 QJS196626:QJS196639 QTO196626:QTO196639 RDK196626:RDK196639 RNG196626:RNG196639 RXC196626:RXC196639 SGY196626:SGY196639 SQU196626:SQU196639 TAQ196626:TAQ196639 TKM196626:TKM196639 TUI196626:TUI196639 UEE196626:UEE196639 UOA196626:UOA196639 UXW196626:UXW196639 VHS196626:VHS196639 VRO196626:VRO196639 WBK196626:WBK196639 WLG196626:WLG196639 WVC196626:WVC196639 C262162:C262175 IQ262162:IQ262175 SM262162:SM262175 ACI262162:ACI262175 AME262162:AME262175 AWA262162:AWA262175 BFW262162:BFW262175 BPS262162:BPS262175 BZO262162:BZO262175 CJK262162:CJK262175 CTG262162:CTG262175 DDC262162:DDC262175 DMY262162:DMY262175 DWU262162:DWU262175 EGQ262162:EGQ262175 EQM262162:EQM262175 FAI262162:FAI262175 FKE262162:FKE262175 FUA262162:FUA262175 GDW262162:GDW262175 GNS262162:GNS262175 GXO262162:GXO262175 HHK262162:HHK262175 HRG262162:HRG262175 IBC262162:IBC262175 IKY262162:IKY262175 IUU262162:IUU262175 JEQ262162:JEQ262175 JOM262162:JOM262175 JYI262162:JYI262175 KIE262162:KIE262175 KSA262162:KSA262175 LBW262162:LBW262175 LLS262162:LLS262175 LVO262162:LVO262175 MFK262162:MFK262175 MPG262162:MPG262175 MZC262162:MZC262175 NIY262162:NIY262175 NSU262162:NSU262175 OCQ262162:OCQ262175 OMM262162:OMM262175 OWI262162:OWI262175 PGE262162:PGE262175 PQA262162:PQA262175 PZW262162:PZW262175 QJS262162:QJS262175 QTO262162:QTO262175 RDK262162:RDK262175 RNG262162:RNG262175 RXC262162:RXC262175 SGY262162:SGY262175 SQU262162:SQU262175 TAQ262162:TAQ262175 TKM262162:TKM262175 TUI262162:TUI262175 UEE262162:UEE262175 UOA262162:UOA262175 UXW262162:UXW262175 VHS262162:VHS262175 VRO262162:VRO262175 WBK262162:WBK262175 WLG262162:WLG262175 WVC262162:WVC262175 C327698:C327711 IQ327698:IQ327711 SM327698:SM327711 ACI327698:ACI327711 AME327698:AME327711 AWA327698:AWA327711 BFW327698:BFW327711 BPS327698:BPS327711 BZO327698:BZO327711 CJK327698:CJK327711 CTG327698:CTG327711 DDC327698:DDC327711 DMY327698:DMY327711 DWU327698:DWU327711 EGQ327698:EGQ327711 EQM327698:EQM327711 FAI327698:FAI327711 FKE327698:FKE327711 FUA327698:FUA327711 GDW327698:GDW327711 GNS327698:GNS327711 GXO327698:GXO327711 HHK327698:HHK327711 HRG327698:HRG327711 IBC327698:IBC327711 IKY327698:IKY327711 IUU327698:IUU327711 JEQ327698:JEQ327711 JOM327698:JOM327711 JYI327698:JYI327711 KIE327698:KIE327711 KSA327698:KSA327711 LBW327698:LBW327711 LLS327698:LLS327711 LVO327698:LVO327711 MFK327698:MFK327711 MPG327698:MPG327711 MZC327698:MZC327711 NIY327698:NIY327711 NSU327698:NSU327711 OCQ327698:OCQ327711 OMM327698:OMM327711 OWI327698:OWI327711 PGE327698:PGE327711 PQA327698:PQA327711 PZW327698:PZW327711 QJS327698:QJS327711 QTO327698:QTO327711 RDK327698:RDK327711 RNG327698:RNG327711 RXC327698:RXC327711 SGY327698:SGY327711 SQU327698:SQU327711 TAQ327698:TAQ327711 TKM327698:TKM327711 TUI327698:TUI327711 UEE327698:UEE327711 UOA327698:UOA327711 UXW327698:UXW327711 VHS327698:VHS327711 VRO327698:VRO327711 WBK327698:WBK327711 WLG327698:WLG327711 WVC327698:WVC327711 C393234:C393247 IQ393234:IQ393247 SM393234:SM393247 ACI393234:ACI393247 AME393234:AME393247 AWA393234:AWA393247 BFW393234:BFW393247 BPS393234:BPS393247 BZO393234:BZO393247 CJK393234:CJK393247 CTG393234:CTG393247 DDC393234:DDC393247 DMY393234:DMY393247 DWU393234:DWU393247 EGQ393234:EGQ393247 EQM393234:EQM393247 FAI393234:FAI393247 FKE393234:FKE393247 FUA393234:FUA393247 GDW393234:GDW393247 GNS393234:GNS393247 GXO393234:GXO393247 HHK393234:HHK393247 HRG393234:HRG393247 IBC393234:IBC393247 IKY393234:IKY393247 IUU393234:IUU393247 JEQ393234:JEQ393247 JOM393234:JOM393247 JYI393234:JYI393247 KIE393234:KIE393247 KSA393234:KSA393247 LBW393234:LBW393247 LLS393234:LLS393247 LVO393234:LVO393247 MFK393234:MFK393247 MPG393234:MPG393247 MZC393234:MZC393247 NIY393234:NIY393247 NSU393234:NSU393247 OCQ393234:OCQ393247 OMM393234:OMM393247 OWI393234:OWI393247 PGE393234:PGE393247 PQA393234:PQA393247 PZW393234:PZW393247 QJS393234:QJS393247 QTO393234:QTO393247 RDK393234:RDK393247 RNG393234:RNG393247 RXC393234:RXC393247 SGY393234:SGY393247 SQU393234:SQU393247 TAQ393234:TAQ393247 TKM393234:TKM393247 TUI393234:TUI393247 UEE393234:UEE393247 UOA393234:UOA393247 UXW393234:UXW393247 VHS393234:VHS393247 VRO393234:VRO393247 WBK393234:WBK393247 WLG393234:WLG393247 WVC393234:WVC393247 C458770:C458783 IQ458770:IQ458783 SM458770:SM458783 ACI458770:ACI458783 AME458770:AME458783 AWA458770:AWA458783 BFW458770:BFW458783 BPS458770:BPS458783 BZO458770:BZO458783 CJK458770:CJK458783 CTG458770:CTG458783 DDC458770:DDC458783 DMY458770:DMY458783 DWU458770:DWU458783 EGQ458770:EGQ458783 EQM458770:EQM458783 FAI458770:FAI458783 FKE458770:FKE458783 FUA458770:FUA458783 GDW458770:GDW458783 GNS458770:GNS458783 GXO458770:GXO458783 HHK458770:HHK458783 HRG458770:HRG458783 IBC458770:IBC458783 IKY458770:IKY458783 IUU458770:IUU458783 JEQ458770:JEQ458783 JOM458770:JOM458783 JYI458770:JYI458783 KIE458770:KIE458783 KSA458770:KSA458783 LBW458770:LBW458783 LLS458770:LLS458783 LVO458770:LVO458783 MFK458770:MFK458783 MPG458770:MPG458783 MZC458770:MZC458783 NIY458770:NIY458783 NSU458770:NSU458783 OCQ458770:OCQ458783 OMM458770:OMM458783 OWI458770:OWI458783 PGE458770:PGE458783 PQA458770:PQA458783 PZW458770:PZW458783 QJS458770:QJS458783 QTO458770:QTO458783 RDK458770:RDK458783 RNG458770:RNG458783 RXC458770:RXC458783 SGY458770:SGY458783 SQU458770:SQU458783 TAQ458770:TAQ458783 TKM458770:TKM458783 TUI458770:TUI458783 UEE458770:UEE458783 UOA458770:UOA458783 UXW458770:UXW458783 VHS458770:VHS458783 VRO458770:VRO458783 WBK458770:WBK458783 WLG458770:WLG458783 WVC458770:WVC458783 C524306:C524319 IQ524306:IQ524319 SM524306:SM524319 ACI524306:ACI524319 AME524306:AME524319 AWA524306:AWA524319 BFW524306:BFW524319 BPS524306:BPS524319 BZO524306:BZO524319 CJK524306:CJK524319 CTG524306:CTG524319 DDC524306:DDC524319 DMY524306:DMY524319 DWU524306:DWU524319 EGQ524306:EGQ524319 EQM524306:EQM524319 FAI524306:FAI524319 FKE524306:FKE524319 FUA524306:FUA524319 GDW524306:GDW524319 GNS524306:GNS524319 GXO524306:GXO524319 HHK524306:HHK524319 HRG524306:HRG524319 IBC524306:IBC524319 IKY524306:IKY524319 IUU524306:IUU524319 JEQ524306:JEQ524319 JOM524306:JOM524319 JYI524306:JYI524319 KIE524306:KIE524319 KSA524306:KSA524319 LBW524306:LBW524319 LLS524306:LLS524319 LVO524306:LVO524319 MFK524306:MFK524319 MPG524306:MPG524319 MZC524306:MZC524319 NIY524306:NIY524319 NSU524306:NSU524319 OCQ524306:OCQ524319 OMM524306:OMM524319 OWI524306:OWI524319 PGE524306:PGE524319 PQA524306:PQA524319 PZW524306:PZW524319 QJS524306:QJS524319 QTO524306:QTO524319 RDK524306:RDK524319 RNG524306:RNG524319 RXC524306:RXC524319 SGY524306:SGY524319 SQU524306:SQU524319 TAQ524306:TAQ524319 TKM524306:TKM524319 TUI524306:TUI524319 UEE524306:UEE524319 UOA524306:UOA524319 UXW524306:UXW524319 VHS524306:VHS524319 VRO524306:VRO524319 WBK524306:WBK524319 WLG524306:WLG524319 WVC524306:WVC524319 C589842:C589855 IQ589842:IQ589855 SM589842:SM589855 ACI589842:ACI589855 AME589842:AME589855 AWA589842:AWA589855 BFW589842:BFW589855 BPS589842:BPS589855 BZO589842:BZO589855 CJK589842:CJK589855 CTG589842:CTG589855 DDC589842:DDC589855 DMY589842:DMY589855 DWU589842:DWU589855 EGQ589842:EGQ589855 EQM589842:EQM589855 FAI589842:FAI589855 FKE589842:FKE589855 FUA589842:FUA589855 GDW589842:GDW589855 GNS589842:GNS589855 GXO589842:GXO589855 HHK589842:HHK589855 HRG589842:HRG589855 IBC589842:IBC589855 IKY589842:IKY589855 IUU589842:IUU589855 JEQ589842:JEQ589855 JOM589842:JOM589855 JYI589842:JYI589855 KIE589842:KIE589855 KSA589842:KSA589855 LBW589842:LBW589855 LLS589842:LLS589855 LVO589842:LVO589855 MFK589842:MFK589855 MPG589842:MPG589855 MZC589842:MZC589855 NIY589842:NIY589855 NSU589842:NSU589855 OCQ589842:OCQ589855 OMM589842:OMM589855 OWI589842:OWI589855 PGE589842:PGE589855 PQA589842:PQA589855 PZW589842:PZW589855 QJS589842:QJS589855 QTO589842:QTO589855 RDK589842:RDK589855 RNG589842:RNG589855 RXC589842:RXC589855 SGY589842:SGY589855 SQU589842:SQU589855 TAQ589842:TAQ589855 TKM589842:TKM589855 TUI589842:TUI589855 UEE589842:UEE589855 UOA589842:UOA589855 UXW589842:UXW589855 VHS589842:VHS589855 VRO589842:VRO589855 WBK589842:WBK589855 WLG589842:WLG589855 WVC589842:WVC589855 C655378:C655391 IQ655378:IQ655391 SM655378:SM655391 ACI655378:ACI655391 AME655378:AME655391 AWA655378:AWA655391 BFW655378:BFW655391 BPS655378:BPS655391 BZO655378:BZO655391 CJK655378:CJK655391 CTG655378:CTG655391 DDC655378:DDC655391 DMY655378:DMY655391 DWU655378:DWU655391 EGQ655378:EGQ655391 EQM655378:EQM655391 FAI655378:FAI655391 FKE655378:FKE655391 FUA655378:FUA655391 GDW655378:GDW655391 GNS655378:GNS655391 GXO655378:GXO655391 HHK655378:HHK655391 HRG655378:HRG655391 IBC655378:IBC655391 IKY655378:IKY655391 IUU655378:IUU655391 JEQ655378:JEQ655391 JOM655378:JOM655391 JYI655378:JYI655391 KIE655378:KIE655391 KSA655378:KSA655391 LBW655378:LBW655391 LLS655378:LLS655391 LVO655378:LVO655391 MFK655378:MFK655391 MPG655378:MPG655391 MZC655378:MZC655391 NIY655378:NIY655391 NSU655378:NSU655391 OCQ655378:OCQ655391 OMM655378:OMM655391 OWI655378:OWI655391 PGE655378:PGE655391 PQA655378:PQA655391 PZW655378:PZW655391 QJS655378:QJS655391 QTO655378:QTO655391 RDK655378:RDK655391 RNG655378:RNG655391 RXC655378:RXC655391 SGY655378:SGY655391 SQU655378:SQU655391 TAQ655378:TAQ655391 TKM655378:TKM655391 TUI655378:TUI655391 UEE655378:UEE655391 UOA655378:UOA655391 UXW655378:UXW655391 VHS655378:VHS655391 VRO655378:VRO655391 WBK655378:WBK655391 WLG655378:WLG655391 WVC655378:WVC655391 C720914:C720927 IQ720914:IQ720927 SM720914:SM720927 ACI720914:ACI720927 AME720914:AME720927 AWA720914:AWA720927 BFW720914:BFW720927 BPS720914:BPS720927 BZO720914:BZO720927 CJK720914:CJK720927 CTG720914:CTG720927 DDC720914:DDC720927 DMY720914:DMY720927 DWU720914:DWU720927 EGQ720914:EGQ720927 EQM720914:EQM720927 FAI720914:FAI720927 FKE720914:FKE720927 FUA720914:FUA720927 GDW720914:GDW720927 GNS720914:GNS720927 GXO720914:GXO720927 HHK720914:HHK720927 HRG720914:HRG720927 IBC720914:IBC720927 IKY720914:IKY720927 IUU720914:IUU720927 JEQ720914:JEQ720927 JOM720914:JOM720927 JYI720914:JYI720927 KIE720914:KIE720927 KSA720914:KSA720927 LBW720914:LBW720927 LLS720914:LLS720927 LVO720914:LVO720927 MFK720914:MFK720927 MPG720914:MPG720927 MZC720914:MZC720927 NIY720914:NIY720927 NSU720914:NSU720927 OCQ720914:OCQ720927 OMM720914:OMM720927 OWI720914:OWI720927 PGE720914:PGE720927 PQA720914:PQA720927 PZW720914:PZW720927 QJS720914:QJS720927 QTO720914:QTO720927 RDK720914:RDK720927 RNG720914:RNG720927 RXC720914:RXC720927 SGY720914:SGY720927 SQU720914:SQU720927 TAQ720914:TAQ720927 TKM720914:TKM720927 TUI720914:TUI720927 UEE720914:UEE720927 UOA720914:UOA720927 UXW720914:UXW720927 VHS720914:VHS720927 VRO720914:VRO720927 WBK720914:WBK720927 WLG720914:WLG720927 WVC720914:WVC720927 C786450:C786463 IQ786450:IQ786463 SM786450:SM786463 ACI786450:ACI786463 AME786450:AME786463 AWA786450:AWA786463 BFW786450:BFW786463 BPS786450:BPS786463 BZO786450:BZO786463 CJK786450:CJK786463 CTG786450:CTG786463 DDC786450:DDC786463 DMY786450:DMY786463 DWU786450:DWU786463 EGQ786450:EGQ786463 EQM786450:EQM786463 FAI786450:FAI786463 FKE786450:FKE786463 FUA786450:FUA786463 GDW786450:GDW786463 GNS786450:GNS786463 GXO786450:GXO786463 HHK786450:HHK786463 HRG786450:HRG786463 IBC786450:IBC786463 IKY786450:IKY786463 IUU786450:IUU786463 JEQ786450:JEQ786463 JOM786450:JOM786463 JYI786450:JYI786463 KIE786450:KIE786463 KSA786450:KSA786463 LBW786450:LBW786463 LLS786450:LLS786463 LVO786450:LVO786463 MFK786450:MFK786463 MPG786450:MPG786463 MZC786450:MZC786463 NIY786450:NIY786463 NSU786450:NSU786463 OCQ786450:OCQ786463 OMM786450:OMM786463 OWI786450:OWI786463 PGE786450:PGE786463 PQA786450:PQA786463 PZW786450:PZW786463 QJS786450:QJS786463 QTO786450:QTO786463 RDK786450:RDK786463 RNG786450:RNG786463 RXC786450:RXC786463 SGY786450:SGY786463 SQU786450:SQU786463 TAQ786450:TAQ786463 TKM786450:TKM786463 TUI786450:TUI786463 UEE786450:UEE786463 UOA786450:UOA786463 UXW786450:UXW786463 VHS786450:VHS786463 VRO786450:VRO786463 WBK786450:WBK786463 WLG786450:WLG786463 WVC786450:WVC786463 C851986:C851999 IQ851986:IQ851999 SM851986:SM851999 ACI851986:ACI851999 AME851986:AME851999 AWA851986:AWA851999 BFW851986:BFW851999 BPS851986:BPS851999 BZO851986:BZO851999 CJK851986:CJK851999 CTG851986:CTG851999 DDC851986:DDC851999 DMY851986:DMY851999 DWU851986:DWU851999 EGQ851986:EGQ851999 EQM851986:EQM851999 FAI851986:FAI851999 FKE851986:FKE851999 FUA851986:FUA851999 GDW851986:GDW851999 GNS851986:GNS851999 GXO851986:GXO851999 HHK851986:HHK851999 HRG851986:HRG851999 IBC851986:IBC851999 IKY851986:IKY851999 IUU851986:IUU851999 JEQ851986:JEQ851999 JOM851986:JOM851999 JYI851986:JYI851999 KIE851986:KIE851999 KSA851986:KSA851999 LBW851986:LBW851999 LLS851986:LLS851999 LVO851986:LVO851999 MFK851986:MFK851999 MPG851986:MPG851999 MZC851986:MZC851999 NIY851986:NIY851999 NSU851986:NSU851999 OCQ851986:OCQ851999 OMM851986:OMM851999 OWI851986:OWI851999 PGE851986:PGE851999 PQA851986:PQA851999 PZW851986:PZW851999 QJS851986:QJS851999 QTO851986:QTO851999 RDK851986:RDK851999 RNG851986:RNG851999 RXC851986:RXC851999 SGY851986:SGY851999 SQU851986:SQU851999 TAQ851986:TAQ851999 TKM851986:TKM851999 TUI851986:TUI851999 UEE851986:UEE851999 UOA851986:UOA851999 UXW851986:UXW851999 VHS851986:VHS851999 VRO851986:VRO851999 WBK851986:WBK851999 WLG851986:WLG851999 WVC851986:WVC851999 C917522:C917535 IQ917522:IQ917535 SM917522:SM917535 ACI917522:ACI917535 AME917522:AME917535 AWA917522:AWA917535 BFW917522:BFW917535 BPS917522:BPS917535 BZO917522:BZO917535 CJK917522:CJK917535 CTG917522:CTG917535 DDC917522:DDC917535 DMY917522:DMY917535 DWU917522:DWU917535 EGQ917522:EGQ917535 EQM917522:EQM917535 FAI917522:FAI917535 FKE917522:FKE917535 FUA917522:FUA917535 GDW917522:GDW917535 GNS917522:GNS917535 GXO917522:GXO917535 HHK917522:HHK917535 HRG917522:HRG917535 IBC917522:IBC917535 IKY917522:IKY917535 IUU917522:IUU917535 JEQ917522:JEQ917535 JOM917522:JOM917535 JYI917522:JYI917535 KIE917522:KIE917535 KSA917522:KSA917535 LBW917522:LBW917535 LLS917522:LLS917535 LVO917522:LVO917535 MFK917522:MFK917535 MPG917522:MPG917535 MZC917522:MZC917535 NIY917522:NIY917535 NSU917522:NSU917535 OCQ917522:OCQ917535 OMM917522:OMM917535 OWI917522:OWI917535 PGE917522:PGE917535 PQA917522:PQA917535 PZW917522:PZW917535 QJS917522:QJS917535 QTO917522:QTO917535 RDK917522:RDK917535 RNG917522:RNG917535 RXC917522:RXC917535 SGY917522:SGY917535 SQU917522:SQU917535 TAQ917522:TAQ917535 TKM917522:TKM917535 TUI917522:TUI917535 UEE917522:UEE917535 UOA917522:UOA917535 UXW917522:UXW917535 VHS917522:VHS917535 VRO917522:VRO917535 WBK917522:WBK917535 WLG917522:WLG917535 WVC917522:WVC917535 C983058:C983071 IQ983058:IQ983071 SM983058:SM983071 ACI983058:ACI983071 AME983058:AME983071 AWA983058:AWA983071 BFW983058:BFW983071 BPS983058:BPS983071 BZO983058:BZO983071 CJK983058:CJK983071 CTG983058:CTG983071 DDC983058:DDC983071 DMY983058:DMY983071 DWU983058:DWU983071 EGQ983058:EGQ983071 EQM983058:EQM983071 FAI983058:FAI983071 FKE983058:FKE983071 FUA983058:FUA983071 GDW983058:GDW983071 GNS983058:GNS983071 GXO983058:GXO983071 HHK983058:HHK983071 HRG983058:HRG983071 IBC983058:IBC983071 IKY983058:IKY983071 IUU983058:IUU983071 JEQ983058:JEQ983071 JOM983058:JOM983071 JYI983058:JYI983071 KIE983058:KIE983071 KSA983058:KSA983071 LBW983058:LBW983071 LLS983058:LLS983071 LVO983058:LVO983071 MFK983058:MFK983071 MPG983058:MPG983071 MZC983058:MZC983071 NIY983058:NIY983071 NSU983058:NSU983071 OCQ983058:OCQ983071 OMM983058:OMM983071 OWI983058:OWI983071 PGE983058:PGE983071 PQA983058:PQA983071 PZW983058:PZW983071 QJS983058:QJS983071 QTO983058:QTO983071 RDK983058:RDK983071 RNG983058:RNG983071 RXC983058:RXC983071 SGY983058:SGY983071 SQU983058:SQU983071 TAQ983058:TAQ983071 TKM983058:TKM983071 TUI983058:TUI983071 UEE983058:UEE983071 UOA983058:UOA983071 UXW983058:UXW983071 VHS983058:VHS983071 VRO983058:VRO983071 WBK983058:WBK983071 WLG983058:WLG983071">
      <formula1>"障害者支援施設,グループホーム,居宅介護,重度訪問介護,短期入所,重度障害者等包括支援,障害児入所施設"</formula1>
    </dataValidation>
    <dataValidation type="list" allowBlank="1" showDropDown="0" showInputMessage="1" showErrorMessage="1" sqref="IV6:IV30 SR6:SR30 ACN6:ACN30 AMJ6:AMJ30 AWF6:AWF30 BGB6:BGB30 BPX6:BPX30 BZT6:BZT30 CJP6:CJP30 CTL6:CTL30 DDH6:DDH30 DND6:DND30 DWZ6:DWZ30 EGV6:EGV30 EQR6:EQR30 FAN6:FAN30 FKJ6:FKJ30 FUF6:FUF30 GEB6:GEB30 GNX6:GNX30 GXT6:GXT30 HHP6:HHP30 HRL6:HRL30 IBH6:IBH30 ILD6:ILD30 IUZ6:IUZ30 JEV6:JEV30 JOR6:JOR30 JYN6:JYN30 KIJ6:KIJ30 KSF6:KSF30 LCB6:LCB30 LLX6:LLX30 LVT6:LVT30 MFP6:MFP30 MPL6:MPL30 MZH6:MZH30 NJD6:NJD30 NSZ6:NSZ30 OCV6:OCV30 OMR6:OMR30 OWN6:OWN30 PGJ6:PGJ30 PQF6:PQF30 QAB6:QAB30 QJX6:QJX30 QTT6:QTT30 RDP6:RDP30 RNL6:RNL30 RXH6:RXH30 SHD6:SHD30 SQZ6:SQZ30 TAV6:TAV30 TKR6:TKR30 TUN6:TUN30 UEJ6:UEJ30 UOF6:UOF30 UYB6:UYB30 VHX6:VHX30 VRT6:VRT30 WBP6:WBP30 WLL6:WLL30 WVH6:WVH30 IV65554:IV65567 SR65554:SR65567 ACN65554:ACN65567 AMJ65554:AMJ65567 AWF65554:AWF65567 BGB65554:BGB65567 BPX65554:BPX65567 BZT65554:BZT65567 CJP65554:CJP65567 CTL65554:CTL65567 DDH65554:DDH65567 DND65554:DND65567 DWZ65554:DWZ65567 EGV65554:EGV65567 EQR65554:EQR65567 FAN65554:FAN65567 FKJ65554:FKJ65567 FUF65554:FUF65567 GEB65554:GEB65567 GNX65554:GNX65567 GXT65554:GXT65567 HHP65554:HHP65567 HRL65554:HRL65567 IBH65554:IBH65567 ILD65554:ILD65567 IUZ65554:IUZ65567 JEV65554:JEV65567 JOR65554:JOR65567 JYN65554:JYN65567 KIJ65554:KIJ65567 KSF65554:KSF65567 LCB65554:LCB65567 LLX65554:LLX65567 LVT65554:LVT65567 MFP65554:MFP65567 MPL65554:MPL65567 MZH65554:MZH65567 NJD65554:NJD65567 NSZ65554:NSZ65567 OCV65554:OCV65567 OMR65554:OMR65567 OWN65554:OWN65567 PGJ65554:PGJ65567 PQF65554:PQF65567 QAB65554:QAB65567 QJX65554:QJX65567 QTT65554:QTT65567 RDP65554:RDP65567 RNL65554:RNL65567 RXH65554:RXH65567 SHD65554:SHD65567 SQZ65554:SQZ65567 TAV65554:TAV65567 TKR65554:TKR65567 TUN65554:TUN65567 UEJ65554:UEJ65567 UOF65554:UOF65567 UYB65554:UYB65567 VHX65554:VHX65567 VRT65554:VRT65567 WBP65554:WBP65567 WLL65554:WLL65567 WVH65554:WVH65567 IV131090:IV131103 SR131090:SR131103 ACN131090:ACN131103 AMJ131090:AMJ131103 AWF131090:AWF131103 BGB131090:BGB131103 BPX131090:BPX131103 BZT131090:BZT131103 CJP131090:CJP131103 CTL131090:CTL131103 DDH131090:DDH131103 DND131090:DND131103 DWZ131090:DWZ131103 EGV131090:EGV131103 EQR131090:EQR131103 FAN131090:FAN131103 FKJ131090:FKJ131103 FUF131090:FUF131103 GEB131090:GEB131103 GNX131090:GNX131103 GXT131090:GXT131103 HHP131090:HHP131103 HRL131090:HRL131103 IBH131090:IBH131103 ILD131090:ILD131103 IUZ131090:IUZ131103 JEV131090:JEV131103 JOR131090:JOR131103 JYN131090:JYN131103 KIJ131090:KIJ131103 KSF131090:KSF131103 LCB131090:LCB131103 LLX131090:LLX131103 LVT131090:LVT131103 MFP131090:MFP131103 MPL131090:MPL131103 MZH131090:MZH131103 NJD131090:NJD131103 NSZ131090:NSZ131103 OCV131090:OCV131103 OMR131090:OMR131103 OWN131090:OWN131103 PGJ131090:PGJ131103 PQF131090:PQF131103 QAB131090:QAB131103 QJX131090:QJX131103 QTT131090:QTT131103 RDP131090:RDP131103 RNL131090:RNL131103 RXH131090:RXH131103 SHD131090:SHD131103 SQZ131090:SQZ131103 TAV131090:TAV131103 TKR131090:TKR131103 TUN131090:TUN131103 UEJ131090:UEJ131103 UOF131090:UOF131103 UYB131090:UYB131103 VHX131090:VHX131103 VRT131090:VRT131103 WBP131090:WBP131103 WLL131090:WLL131103 WVH131090:WVH131103 IV196626:IV196639 SR196626:SR196639 ACN196626:ACN196639 AMJ196626:AMJ196639 AWF196626:AWF196639 BGB196626:BGB196639 BPX196626:BPX196639 BZT196626:BZT196639 CJP196626:CJP196639 CTL196626:CTL196639 DDH196626:DDH196639 DND196626:DND196639 DWZ196626:DWZ196639 EGV196626:EGV196639 EQR196626:EQR196639 FAN196626:FAN196639 FKJ196626:FKJ196639 FUF196626:FUF196639 GEB196626:GEB196639 GNX196626:GNX196639 GXT196626:GXT196639 HHP196626:HHP196639 HRL196626:HRL196639 IBH196626:IBH196639 ILD196626:ILD196639 IUZ196626:IUZ196639 JEV196626:JEV196639 JOR196626:JOR196639 JYN196626:JYN196639 KIJ196626:KIJ196639 KSF196626:KSF196639 LCB196626:LCB196639 LLX196626:LLX196639 LVT196626:LVT196639 MFP196626:MFP196639 MPL196626:MPL196639 MZH196626:MZH196639 NJD196626:NJD196639 NSZ196626:NSZ196639 OCV196626:OCV196639 OMR196626:OMR196639 OWN196626:OWN196639 PGJ196626:PGJ196639 PQF196626:PQF196639 QAB196626:QAB196639 QJX196626:QJX196639 QTT196626:QTT196639 RDP196626:RDP196639 RNL196626:RNL196639 RXH196626:RXH196639 SHD196626:SHD196639 SQZ196626:SQZ196639 TAV196626:TAV196639 TKR196626:TKR196639 TUN196626:TUN196639 UEJ196626:UEJ196639 UOF196626:UOF196639 UYB196626:UYB196639 VHX196626:VHX196639 VRT196626:VRT196639 WBP196626:WBP196639 WLL196626:WLL196639 WVH196626:WVH196639 IV262162:IV262175 SR262162:SR262175 ACN262162:ACN262175 AMJ262162:AMJ262175 AWF262162:AWF262175 BGB262162:BGB262175 BPX262162:BPX262175 BZT262162:BZT262175 CJP262162:CJP262175 CTL262162:CTL262175 DDH262162:DDH262175 DND262162:DND262175 DWZ262162:DWZ262175 EGV262162:EGV262175 EQR262162:EQR262175 FAN262162:FAN262175 FKJ262162:FKJ262175 FUF262162:FUF262175 GEB262162:GEB262175 GNX262162:GNX262175 GXT262162:GXT262175 HHP262162:HHP262175 HRL262162:HRL262175 IBH262162:IBH262175 ILD262162:ILD262175 IUZ262162:IUZ262175 JEV262162:JEV262175 JOR262162:JOR262175 JYN262162:JYN262175 KIJ262162:KIJ262175 KSF262162:KSF262175 LCB262162:LCB262175 LLX262162:LLX262175 LVT262162:LVT262175 MFP262162:MFP262175 MPL262162:MPL262175 MZH262162:MZH262175 NJD262162:NJD262175 NSZ262162:NSZ262175 OCV262162:OCV262175 OMR262162:OMR262175 OWN262162:OWN262175 PGJ262162:PGJ262175 PQF262162:PQF262175 QAB262162:QAB262175 QJX262162:QJX262175 QTT262162:QTT262175 RDP262162:RDP262175 RNL262162:RNL262175 RXH262162:RXH262175 SHD262162:SHD262175 SQZ262162:SQZ262175 TAV262162:TAV262175 TKR262162:TKR262175 TUN262162:TUN262175 UEJ262162:UEJ262175 UOF262162:UOF262175 UYB262162:UYB262175 VHX262162:VHX262175 VRT262162:VRT262175 WBP262162:WBP262175 WLL262162:WLL262175 WVH262162:WVH262175 IV327698:IV327711 SR327698:SR327711 ACN327698:ACN327711 AMJ327698:AMJ327711 AWF327698:AWF327711 BGB327698:BGB327711 BPX327698:BPX327711 BZT327698:BZT327711 CJP327698:CJP327711 CTL327698:CTL327711 DDH327698:DDH327711 DND327698:DND327711 DWZ327698:DWZ327711 EGV327698:EGV327711 EQR327698:EQR327711 FAN327698:FAN327711 FKJ327698:FKJ327711 FUF327698:FUF327711 GEB327698:GEB327711 GNX327698:GNX327711 GXT327698:GXT327711 HHP327698:HHP327711 HRL327698:HRL327711 IBH327698:IBH327711 ILD327698:ILD327711 IUZ327698:IUZ327711 JEV327698:JEV327711 JOR327698:JOR327711 JYN327698:JYN327711 KIJ327698:KIJ327711 KSF327698:KSF327711 LCB327698:LCB327711 LLX327698:LLX327711 LVT327698:LVT327711 MFP327698:MFP327711 MPL327698:MPL327711 MZH327698:MZH327711 NJD327698:NJD327711 NSZ327698:NSZ327711 OCV327698:OCV327711 OMR327698:OMR327711 OWN327698:OWN327711 PGJ327698:PGJ327711 PQF327698:PQF327711 QAB327698:QAB327711 QJX327698:QJX327711 QTT327698:QTT327711 RDP327698:RDP327711 RNL327698:RNL327711 RXH327698:RXH327711 SHD327698:SHD327711 SQZ327698:SQZ327711 TAV327698:TAV327711 TKR327698:TKR327711 TUN327698:TUN327711 UEJ327698:UEJ327711 UOF327698:UOF327711 UYB327698:UYB327711 VHX327698:VHX327711 VRT327698:VRT327711 WBP327698:WBP327711 WLL327698:WLL327711 WVH327698:WVH327711 IV393234:IV393247 SR393234:SR393247 ACN393234:ACN393247 AMJ393234:AMJ393247 AWF393234:AWF393247 BGB393234:BGB393247 BPX393234:BPX393247 BZT393234:BZT393247 CJP393234:CJP393247 CTL393234:CTL393247 DDH393234:DDH393247 DND393234:DND393247 DWZ393234:DWZ393247 EGV393234:EGV393247 EQR393234:EQR393247 FAN393234:FAN393247 FKJ393234:FKJ393247 FUF393234:FUF393247 GEB393234:GEB393247 GNX393234:GNX393247 GXT393234:GXT393247 HHP393234:HHP393247 HRL393234:HRL393247 IBH393234:IBH393247 ILD393234:ILD393247 IUZ393234:IUZ393247 JEV393234:JEV393247 JOR393234:JOR393247 JYN393234:JYN393247 KIJ393234:KIJ393247 KSF393234:KSF393247 LCB393234:LCB393247 LLX393234:LLX393247 LVT393234:LVT393247 MFP393234:MFP393247 MPL393234:MPL393247 MZH393234:MZH393247 NJD393234:NJD393247 NSZ393234:NSZ393247 OCV393234:OCV393247 OMR393234:OMR393247 OWN393234:OWN393247 PGJ393234:PGJ393247 PQF393234:PQF393247 QAB393234:QAB393247 QJX393234:QJX393247 QTT393234:QTT393247 RDP393234:RDP393247 RNL393234:RNL393247 RXH393234:RXH393247 SHD393234:SHD393247 SQZ393234:SQZ393247 TAV393234:TAV393247 TKR393234:TKR393247 TUN393234:TUN393247 UEJ393234:UEJ393247 UOF393234:UOF393247 UYB393234:UYB393247 VHX393234:VHX393247 VRT393234:VRT393247 WBP393234:WBP393247 WLL393234:WLL393247 WVH393234:WVH393247 IV458770:IV458783 SR458770:SR458783 ACN458770:ACN458783 AMJ458770:AMJ458783 AWF458770:AWF458783 BGB458770:BGB458783 BPX458770:BPX458783 BZT458770:BZT458783 CJP458770:CJP458783 CTL458770:CTL458783 DDH458770:DDH458783 DND458770:DND458783 DWZ458770:DWZ458783 EGV458770:EGV458783 EQR458770:EQR458783 FAN458770:FAN458783 FKJ458770:FKJ458783 FUF458770:FUF458783 GEB458770:GEB458783 GNX458770:GNX458783 GXT458770:GXT458783 HHP458770:HHP458783 HRL458770:HRL458783 IBH458770:IBH458783 ILD458770:ILD458783 IUZ458770:IUZ458783 JEV458770:JEV458783 JOR458770:JOR458783 JYN458770:JYN458783 KIJ458770:KIJ458783 KSF458770:KSF458783 LCB458770:LCB458783 LLX458770:LLX458783 LVT458770:LVT458783 MFP458770:MFP458783 MPL458770:MPL458783 MZH458770:MZH458783 NJD458770:NJD458783 NSZ458770:NSZ458783 OCV458770:OCV458783 OMR458770:OMR458783 OWN458770:OWN458783 PGJ458770:PGJ458783 PQF458770:PQF458783 QAB458770:QAB458783 QJX458770:QJX458783 QTT458770:QTT458783 RDP458770:RDP458783 RNL458770:RNL458783 RXH458770:RXH458783 SHD458770:SHD458783 SQZ458770:SQZ458783 TAV458770:TAV458783 TKR458770:TKR458783 TUN458770:TUN458783 UEJ458770:UEJ458783 UOF458770:UOF458783 UYB458770:UYB458783 VHX458770:VHX458783 VRT458770:VRT458783 WBP458770:WBP458783 WLL458770:WLL458783 WVH458770:WVH458783 IV524306:IV524319 SR524306:SR524319 ACN524306:ACN524319 AMJ524306:AMJ524319 AWF524306:AWF524319 BGB524306:BGB524319 BPX524306:BPX524319 BZT524306:BZT524319 CJP524306:CJP524319 CTL524306:CTL524319 DDH524306:DDH524319 DND524306:DND524319 DWZ524306:DWZ524319 EGV524306:EGV524319 EQR524306:EQR524319 FAN524306:FAN524319 FKJ524306:FKJ524319 FUF524306:FUF524319 GEB524306:GEB524319 GNX524306:GNX524319 GXT524306:GXT524319 HHP524306:HHP524319 HRL524306:HRL524319 IBH524306:IBH524319 ILD524306:ILD524319 IUZ524306:IUZ524319 JEV524306:JEV524319 JOR524306:JOR524319 JYN524306:JYN524319 KIJ524306:KIJ524319 KSF524306:KSF524319 LCB524306:LCB524319 LLX524306:LLX524319 LVT524306:LVT524319 MFP524306:MFP524319 MPL524306:MPL524319 MZH524306:MZH524319 NJD524306:NJD524319 NSZ524306:NSZ524319 OCV524306:OCV524319 OMR524306:OMR524319 OWN524306:OWN524319 PGJ524306:PGJ524319 PQF524306:PQF524319 QAB524306:QAB524319 QJX524306:QJX524319 QTT524306:QTT524319 RDP524306:RDP524319 RNL524306:RNL524319 RXH524306:RXH524319 SHD524306:SHD524319 SQZ524306:SQZ524319 TAV524306:TAV524319 TKR524306:TKR524319 TUN524306:TUN524319 UEJ524306:UEJ524319 UOF524306:UOF524319 UYB524306:UYB524319 VHX524306:VHX524319 VRT524306:VRT524319 WBP524306:WBP524319 WLL524306:WLL524319 WVH524306:WVH524319 IV589842:IV589855 SR589842:SR589855 ACN589842:ACN589855 AMJ589842:AMJ589855 AWF589842:AWF589855 BGB589842:BGB589855 BPX589842:BPX589855 BZT589842:BZT589855 CJP589842:CJP589855 CTL589842:CTL589855 DDH589842:DDH589855 DND589842:DND589855 DWZ589842:DWZ589855 EGV589842:EGV589855 EQR589842:EQR589855 FAN589842:FAN589855 FKJ589842:FKJ589855 FUF589842:FUF589855 GEB589842:GEB589855 GNX589842:GNX589855 GXT589842:GXT589855 HHP589842:HHP589855 HRL589842:HRL589855 IBH589842:IBH589855 ILD589842:ILD589855 IUZ589842:IUZ589855 JEV589842:JEV589855 JOR589842:JOR589855 JYN589842:JYN589855 KIJ589842:KIJ589855 KSF589842:KSF589855 LCB589842:LCB589855 LLX589842:LLX589855 LVT589842:LVT589855 MFP589842:MFP589855 MPL589842:MPL589855 MZH589842:MZH589855 NJD589842:NJD589855 NSZ589842:NSZ589855 OCV589842:OCV589855 OMR589842:OMR589855 OWN589842:OWN589855 PGJ589842:PGJ589855 PQF589842:PQF589855 QAB589842:QAB589855 QJX589842:QJX589855 QTT589842:QTT589855 RDP589842:RDP589855 RNL589842:RNL589855 RXH589842:RXH589855 SHD589842:SHD589855 SQZ589842:SQZ589855 TAV589842:TAV589855 TKR589842:TKR589855 TUN589842:TUN589855 UEJ589842:UEJ589855 UOF589842:UOF589855 UYB589842:UYB589855 VHX589842:VHX589855 VRT589842:VRT589855 WBP589842:WBP589855 WLL589842:WLL589855 WVH589842:WVH589855 IV655378:IV655391 SR655378:SR655391 ACN655378:ACN655391 AMJ655378:AMJ655391 AWF655378:AWF655391 BGB655378:BGB655391 BPX655378:BPX655391 BZT655378:BZT655391 CJP655378:CJP655391 CTL655378:CTL655391 DDH655378:DDH655391 DND655378:DND655391 DWZ655378:DWZ655391 EGV655378:EGV655391 EQR655378:EQR655391 FAN655378:FAN655391 FKJ655378:FKJ655391 FUF655378:FUF655391 GEB655378:GEB655391 GNX655378:GNX655391 GXT655378:GXT655391 HHP655378:HHP655391 HRL655378:HRL655391 IBH655378:IBH655391 ILD655378:ILD655391 IUZ655378:IUZ655391 JEV655378:JEV655391 JOR655378:JOR655391 JYN655378:JYN655391 KIJ655378:KIJ655391 KSF655378:KSF655391 LCB655378:LCB655391 LLX655378:LLX655391 LVT655378:LVT655391 MFP655378:MFP655391 MPL655378:MPL655391 MZH655378:MZH655391 NJD655378:NJD655391 NSZ655378:NSZ655391 OCV655378:OCV655391 OMR655378:OMR655391 OWN655378:OWN655391 PGJ655378:PGJ655391 PQF655378:PQF655391 QAB655378:QAB655391 QJX655378:QJX655391 QTT655378:QTT655391 RDP655378:RDP655391 RNL655378:RNL655391 RXH655378:RXH655391 SHD655378:SHD655391 SQZ655378:SQZ655391 TAV655378:TAV655391 TKR655378:TKR655391 TUN655378:TUN655391 UEJ655378:UEJ655391 UOF655378:UOF655391 UYB655378:UYB655391 VHX655378:VHX655391 VRT655378:VRT655391 WBP655378:WBP655391 WLL655378:WLL655391 WVH655378:WVH655391 IV720914:IV720927 SR720914:SR720927 ACN720914:ACN720927 AMJ720914:AMJ720927 AWF720914:AWF720927 BGB720914:BGB720927 BPX720914:BPX720927 BZT720914:BZT720927 CJP720914:CJP720927 CTL720914:CTL720927 DDH720914:DDH720927 DND720914:DND720927 DWZ720914:DWZ720927 EGV720914:EGV720927 EQR720914:EQR720927 FAN720914:FAN720927 FKJ720914:FKJ720927 FUF720914:FUF720927 GEB720914:GEB720927 GNX720914:GNX720927 GXT720914:GXT720927 HHP720914:HHP720927 HRL720914:HRL720927 IBH720914:IBH720927 ILD720914:ILD720927 IUZ720914:IUZ720927 JEV720914:JEV720927 JOR720914:JOR720927 JYN720914:JYN720927 KIJ720914:KIJ720927 KSF720914:KSF720927 LCB720914:LCB720927 LLX720914:LLX720927 LVT720914:LVT720927 MFP720914:MFP720927 MPL720914:MPL720927 MZH720914:MZH720927 NJD720914:NJD720927 NSZ720914:NSZ720927 OCV720914:OCV720927 OMR720914:OMR720927 OWN720914:OWN720927 PGJ720914:PGJ720927 PQF720914:PQF720927 QAB720914:QAB720927 QJX720914:QJX720927 QTT720914:QTT720927 RDP720914:RDP720927 RNL720914:RNL720927 RXH720914:RXH720927 SHD720914:SHD720927 SQZ720914:SQZ720927 TAV720914:TAV720927 TKR720914:TKR720927 TUN720914:TUN720927 UEJ720914:UEJ720927 UOF720914:UOF720927 UYB720914:UYB720927 VHX720914:VHX720927 VRT720914:VRT720927 WBP720914:WBP720927 WLL720914:WLL720927 WVH720914:WVH720927 IV786450:IV786463 SR786450:SR786463 ACN786450:ACN786463 AMJ786450:AMJ786463 AWF786450:AWF786463 BGB786450:BGB786463 BPX786450:BPX786463 BZT786450:BZT786463 CJP786450:CJP786463 CTL786450:CTL786463 DDH786450:DDH786463 DND786450:DND786463 DWZ786450:DWZ786463 EGV786450:EGV786463 EQR786450:EQR786463 FAN786450:FAN786463 FKJ786450:FKJ786463 FUF786450:FUF786463 GEB786450:GEB786463 GNX786450:GNX786463 GXT786450:GXT786463 HHP786450:HHP786463 HRL786450:HRL786463 IBH786450:IBH786463 ILD786450:ILD786463 IUZ786450:IUZ786463 JEV786450:JEV786463 JOR786450:JOR786463 JYN786450:JYN786463 KIJ786450:KIJ786463 KSF786450:KSF786463 LCB786450:LCB786463 LLX786450:LLX786463 LVT786450:LVT786463 MFP786450:MFP786463 MPL786450:MPL786463 MZH786450:MZH786463 NJD786450:NJD786463 NSZ786450:NSZ786463 OCV786450:OCV786463 OMR786450:OMR786463 OWN786450:OWN786463 PGJ786450:PGJ786463 PQF786450:PQF786463 QAB786450:QAB786463 QJX786450:QJX786463 QTT786450:QTT786463 RDP786450:RDP786463 RNL786450:RNL786463 RXH786450:RXH786463 SHD786450:SHD786463 SQZ786450:SQZ786463 TAV786450:TAV786463 TKR786450:TKR786463 TUN786450:TUN786463 UEJ786450:UEJ786463 UOF786450:UOF786463 UYB786450:UYB786463 VHX786450:VHX786463 VRT786450:VRT786463 WBP786450:WBP786463 WLL786450:WLL786463 WVH786450:WVH786463 IV851986:IV851999 SR851986:SR851999 ACN851986:ACN851999 AMJ851986:AMJ851999 AWF851986:AWF851999 BGB851986:BGB851999 BPX851986:BPX851999 BZT851986:BZT851999 CJP851986:CJP851999 CTL851986:CTL851999 DDH851986:DDH851999 DND851986:DND851999 DWZ851986:DWZ851999 EGV851986:EGV851999 EQR851986:EQR851999 FAN851986:FAN851999 FKJ851986:FKJ851999 FUF851986:FUF851999 GEB851986:GEB851999 GNX851986:GNX851999 GXT851986:GXT851999 HHP851986:HHP851999 HRL851986:HRL851999 IBH851986:IBH851999 ILD851986:ILD851999 IUZ851986:IUZ851999 JEV851986:JEV851999 JOR851986:JOR851999 JYN851986:JYN851999 KIJ851986:KIJ851999 KSF851986:KSF851999 LCB851986:LCB851999 LLX851986:LLX851999 LVT851986:LVT851999 MFP851986:MFP851999 MPL851986:MPL851999 MZH851986:MZH851999 NJD851986:NJD851999 NSZ851986:NSZ851999 OCV851986:OCV851999 OMR851986:OMR851999 OWN851986:OWN851999 PGJ851986:PGJ851999 PQF851986:PQF851999 QAB851986:QAB851999 QJX851986:QJX851999 QTT851986:QTT851999 RDP851986:RDP851999 RNL851986:RNL851999 RXH851986:RXH851999 SHD851986:SHD851999 SQZ851986:SQZ851999 TAV851986:TAV851999 TKR851986:TKR851999 TUN851986:TUN851999 UEJ851986:UEJ851999 UOF851986:UOF851999 UYB851986:UYB851999 VHX851986:VHX851999 VRT851986:VRT851999 WBP851986:WBP851999 WLL851986:WLL851999 WVH851986:WVH851999 IV917522:IV917535 SR917522:SR917535 ACN917522:ACN917535 AMJ917522:AMJ917535 AWF917522:AWF917535 BGB917522:BGB917535 BPX917522:BPX917535 BZT917522:BZT917535 CJP917522:CJP917535 CTL917522:CTL917535 DDH917522:DDH917535 DND917522:DND917535 DWZ917522:DWZ917535 EGV917522:EGV917535 EQR917522:EQR917535 FAN917522:FAN917535 FKJ917522:FKJ917535 FUF917522:FUF917535 GEB917522:GEB917535 GNX917522:GNX917535 GXT917522:GXT917535 HHP917522:HHP917535 HRL917522:HRL917535 IBH917522:IBH917535 ILD917522:ILD917535 IUZ917522:IUZ917535 JEV917522:JEV917535 JOR917522:JOR917535 JYN917522:JYN917535 KIJ917522:KIJ917535 KSF917522:KSF917535 LCB917522:LCB917535 LLX917522:LLX917535 LVT917522:LVT917535 MFP917522:MFP917535 MPL917522:MPL917535 MZH917522:MZH917535 NJD917522:NJD917535 NSZ917522:NSZ917535 OCV917522:OCV917535 OMR917522:OMR917535 OWN917522:OWN917535 PGJ917522:PGJ917535 PQF917522:PQF917535 QAB917522:QAB917535 QJX917522:QJX917535 QTT917522:QTT917535 RDP917522:RDP917535 RNL917522:RNL917535 RXH917522:RXH917535 SHD917522:SHD917535 SQZ917522:SQZ917535 TAV917522:TAV917535 TKR917522:TKR917535 TUN917522:TUN917535 UEJ917522:UEJ917535 UOF917522:UOF917535 UYB917522:UYB917535 VHX917522:VHX917535 VRT917522:VRT917535 WBP917522:WBP917535 WLL917522:WLL917535 WVH917522:WVH917535 IV983058:IV983071 SR983058:SR983071 ACN983058:ACN983071 AMJ983058:AMJ983071 AWF983058:AWF983071 BGB983058:BGB983071 BPX983058:BPX983071 BZT983058:BZT983071 CJP983058:CJP983071 CTL983058:CTL983071 DDH983058:DDH983071 DND983058:DND983071 DWZ983058:DWZ983071 EGV983058:EGV983071 EQR983058:EQR983071 FAN983058:FAN983071 FKJ983058:FKJ983071 FUF983058:FUF983071 GEB983058:GEB983071 GNX983058:GNX983071 GXT983058:GXT983071 HHP983058:HHP983071 HRL983058:HRL983071 IBH983058:IBH983071 ILD983058:ILD983071 IUZ983058:IUZ983071 JEV983058:JEV983071 JOR983058:JOR983071 JYN983058:JYN983071 KIJ983058:KIJ983071 KSF983058:KSF983071 LCB983058:LCB983071 LLX983058:LLX983071 LVT983058:LVT983071 MFP983058:MFP983071 MPL983058:MPL983071 MZH983058:MZH983071 NJD983058:NJD983071 NSZ983058:NSZ983071 OCV983058:OCV983071 OMR983058:OMR983071 OWN983058:OWN983071 PGJ983058:PGJ983071 PQF983058:PQF983071 QAB983058:QAB983071 QJX983058:QJX983071 QTT983058:QTT983071 RDP983058:RDP983071 RNL983058:RNL983071 RXH983058:RXH983071 SHD983058:SHD983071 SQZ983058:SQZ983071 TAV983058:TAV983071 TKR983058:TKR983071 TUN983058:TUN983071 UEJ983058:UEJ983071 UOF983058:UOF983071 UYB983058:UYB983071 VHX983058:VHX983071 VRT983058:VRT983071 WBP983058:WBP983071 WLL983058:WLL983071 WVH983058:WVH983071">
      <formula1>"移乗介護,移動支援,排泄支援,見守り・コミュニケーション,入浴支援"</formula1>
    </dataValidation>
  </dataValidations>
  <printOptions horizontalCentered="1"/>
  <pageMargins left="0.19685039370078741" right="0.19685039370078741" top="0.39370078740157483" bottom="0.39370078740157483" header="0.51181102362204722" footer="0.51181102362204722"/>
  <pageSetup paperSize="9" scale="30" fitToWidth="1" fitToHeight="1" orientation="landscape" usePrinterDefaults="1" horizontalDpi="300" verticalDpi="300" r:id="rId1"/>
  <headerFooter alignWithMargins="0"/>
  <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a1a5d4788f9ad038195f184f59cbe8c5">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a415a90dd5818373bf7a0c58fd41e082"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5382818-772A-4FEE-9148-87A90CD095B4}"/>
</file>

<file path=customXml/itemProps2.xml><?xml version="1.0" encoding="utf-8"?>
<ds:datastoreItem xmlns:ds="http://schemas.openxmlformats.org/officeDocument/2006/customXml" ds:itemID="{C4328561-D06F-4E56-9BA1-A7E5297D17D6}">
  <ds:schemaRefs>
    <ds:schemaRef ds:uri="http://schemas.microsoft.com/sharepoint/v3/contenttype/forms"/>
  </ds:schemaRefs>
</ds:datastoreItem>
</file>

<file path=customXml/itemProps3.xml><?xml version="1.0" encoding="utf-8"?>
<ds:datastoreItem xmlns:ds="http://schemas.openxmlformats.org/officeDocument/2006/customXml" ds:itemID="{1D20C8F5-B162-4CF1-A83B-94B08B40DCEB}">
  <ds:schemaRefs>
    <ds:schemaRef ds:uri="3b7b391f-316a-4bc7-a585-b2bcaf106fac"/>
    <ds:schemaRef ds:uri="http://schemas.microsoft.com/office/infopath/2007/PartnerControls"/>
    <ds:schemaRef ds:uri="http://purl.org/dc/dcmitype/"/>
    <ds:schemaRef ds:uri="http://schemas.microsoft.com/office/2006/metadata/properties"/>
    <ds:schemaRef ds:uri="263dbbe5-076b-4606-a03b-9598f5f2f35a"/>
    <ds:schemaRef ds:uri="http://schemas.openxmlformats.org/package/2006/metadata/core-properties"/>
    <ds:schemaRef ds:uri="http://purl.org/dc/elements/1.1/"/>
    <ds:schemaRef ds:uri="http://schemas.microsoft.com/office/2006/documentManagement/types"/>
    <ds:schemaRef ds:uri="http://www.w3.org/XML/1998/namespace"/>
    <ds:schemaRef ds:uri="http://purl.org/dc/te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16</vt:i4>
      </vt:variant>
    </vt:vector>
  </HeadingPairs>
  <TitlesOfParts>
    <vt:vector size="16" baseType="lpstr">
      <vt:lpstr>Sheet1</vt:lpstr>
      <vt:lpstr>別紙2-１-1　事業計画書（総括）</vt:lpstr>
      <vt:lpstr>別紙2-１-2(1) 介護ロボット等導入支援　総表（直接補助）</vt:lpstr>
      <vt:lpstr>別紙2-１-2(2) 介護ロボット等導入支援　総表（間接補助）</vt:lpstr>
      <vt:lpstr>別紙2-１-２(3)　介護ロボット等導入支援 事業計画書</vt:lpstr>
      <vt:lpstr>別紙2-１-２(4)　介護ロボット等導入支援 積算内訳書</vt:lpstr>
      <vt:lpstr>別紙2-１-２(5) 導入促進（体験会等）事業計画書</vt:lpstr>
      <vt:lpstr>別紙２-１-２(6) 導入促進（コンサルタント等）事業計画書</vt:lpstr>
      <vt:lpstr>別紙2-１-３(1)　ICT導入支援　総表（直接補助）</vt:lpstr>
      <vt:lpstr>別紙2-１-３(2)　ICT導入支援　総表（間接補助）</vt:lpstr>
      <vt:lpstr xml:space="preserve">別紙2-１-３(3)　ICT導入支援事業計画書 </vt:lpstr>
      <vt:lpstr>別紙2-１-３(4)　ICT導入モデル積算内訳書</vt:lpstr>
      <vt:lpstr>別紙2-１-４(1)　パッケージ型導入支援　総表（直接補助）</vt:lpstr>
      <vt:lpstr>別紙2-１-４(2)　パッケージ型導入支援　総表（間接補助）</vt:lpstr>
      <vt:lpstr xml:space="preserve">別紙2-１-４(3)　パッケージ型導入支援 事業計画 </vt:lpstr>
      <vt:lpstr>別紙2-１-４(4)　パッケージ型導入支援 積算内訳</vt:lpstr>
    </vt:vector>
  </TitlesOfParts>
  <Company>厚生労働省</Company>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厚生労働省ネットワークシステム</dc:creator>
  <cp:lastModifiedBy>520902</cp:lastModifiedBy>
  <dcterms:created xsi:type="dcterms:W3CDTF">2006-04-10T04:26:56Z</dcterms:created>
  <dcterms:modified xsi:type="dcterms:W3CDTF">2025-08-31T13:37:26Z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0x010100C01E761D7F10AC4AA5F2ABE28D747455</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2025-08-31T13:37:26Z</vt:filetime>
  </property>
</Properties>
</file>