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別紙)" sheetId="1" r:id="rId1"/>
  </sheets>
  <definedNames>
    <definedName name="職員数">'(別紙)'!$J$44:$J$47</definedName>
    <definedName name="介護ロボット">'(別紙)'!$C$44:$C$55</definedName>
    <definedName name="パッケージ型">'(別紙)'!$G$44:$G$45</definedName>
    <definedName name="改善支援">'(別紙)'!$H$44:$H$45</definedName>
    <definedName name="ICT">'(別紙)'!$F$44:$F$48</definedName>
    <definedName name="_xlnm.Print_Area" localSheetId="0">'(別紙)'!$A$1:$M$41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<sst xmlns="http://schemas.openxmlformats.org/spreadsheetml/2006/main" xmlns:r="http://schemas.openxmlformats.org/officeDocument/2006/relationships" count="82" uniqueCount="82">
  <si>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改善支援</t>
    <rPh sb="0" eb="2">
      <t>かいぜん</t>
    </rPh>
    <rPh sb="2" eb="4">
      <t>しえん</t>
    </rPh>
    <phoneticPr fontId="4" type="Hiragana"/>
  </si>
  <si>
    <t>E=（A-B-C)*D</t>
  </si>
  <si>
    <t>選定額（小計）</t>
    <rPh sb="0" eb="2">
      <t>せんてい</t>
    </rPh>
    <rPh sb="2" eb="3">
      <t>がく</t>
    </rPh>
    <rPh sb="4" eb="6">
      <t>しょうけい</t>
    </rPh>
    <phoneticPr fontId="4" type="Hiragana"/>
  </si>
  <si>
    <t>補助率</t>
    <rPh sb="0" eb="3">
      <t>ほじょりつ</t>
    </rPh>
    <phoneticPr fontId="4" type="Hiragana"/>
  </si>
  <si>
    <t>職員数には、訪問介護員・看護師等の直接処遇職員だけでなく、補助対象となるICT機器等の活用が見込まれる管理者や生活相談員等の職員も算入して差し支えありません。</t>
  </si>
  <si>
    <t>選定額（G）は、1,000円未満を切捨てた金額とします。</t>
    <rPh sb="0" eb="2">
      <t>せんてい</t>
    </rPh>
    <phoneticPr fontId="4" type="Hiragana"/>
  </si>
  <si>
    <t>B.その他
〈限度額100万円/機器〉</t>
    <rPh sb="4" eb="5">
      <t>た</t>
    </rPh>
    <rPh sb="7" eb="10">
      <t>げんどがく</t>
    </rPh>
    <rPh sb="13" eb="15">
      <t>まんえん</t>
    </rPh>
    <rPh sb="16" eb="18">
      <t>きき</t>
    </rPh>
    <phoneticPr fontId="4" type="Hiragana"/>
  </si>
  <si>
    <t>※１</t>
  </si>
  <si>
    <t>⑤入浴支援
〈限度額100万円/機器〉</t>
  </si>
  <si>
    <t>⑥介護業務支援</t>
  </si>
  <si>
    <t>導入機器名称</t>
    <rPh sb="0" eb="2">
      <t>どうにゅう</t>
    </rPh>
    <rPh sb="2" eb="4">
      <t>きき</t>
    </rPh>
    <rPh sb="4" eb="6">
      <t>めいしょう</t>
    </rPh>
    <phoneticPr fontId="4" type="Hiragana"/>
  </si>
  <si>
    <t>合計　</t>
    <rPh sb="0" eb="2">
      <t>ごうけい</t>
    </rPh>
    <phoneticPr fontId="4" type="Hiragana"/>
  </si>
  <si>
    <r>
      <t>⑨認知症生活支援・認知症ケア支援</t>
    </r>
    <r>
      <rPr>
        <sz val="10"/>
        <color auto="1"/>
        <rFont val="BIZ UDゴシック"/>
      </rPr>
      <t xml:space="preserve">
〈限度額30万円/機器〉</t>
    </r>
  </si>
  <si>
    <t>担当者：</t>
    <rPh sb="0" eb="3">
      <t>タントウシャ</t>
    </rPh>
    <phoneticPr fontId="14"/>
  </si>
  <si>
    <t>A.重点分野に該当する介護テクノロジー</t>
    <rPh sb="2" eb="4">
      <t>じゅうてん</t>
    </rPh>
    <rPh sb="4" eb="6">
      <t>ぶんや</t>
    </rPh>
    <rPh sb="7" eb="9">
      <t>がいとう</t>
    </rPh>
    <rPh sb="11" eb="13">
      <t>かいご</t>
    </rPh>
    <phoneticPr fontId="4" type="Hiragana"/>
  </si>
  <si>
    <t>②移動支援
〈限度額30万円/機器〉</t>
    <rPh sb="1" eb="3">
      <t>いどう</t>
    </rPh>
    <rPh sb="3" eb="5">
      <t>しえん</t>
    </rPh>
    <rPh sb="7" eb="10">
      <t>げんどがく</t>
    </rPh>
    <rPh sb="12" eb="14">
      <t>まんえん</t>
    </rPh>
    <rPh sb="15" eb="17">
      <t>きき</t>
    </rPh>
    <phoneticPr fontId="4" type="Hiragana"/>
  </si>
  <si>
    <t>電話番号：</t>
    <rPh sb="0" eb="2">
      <t>デンワ</t>
    </rPh>
    <rPh sb="2" eb="4">
      <t>バンゴウ</t>
    </rPh>
    <phoneticPr fontId="14"/>
  </si>
  <si>
    <t>メールアドレス：</t>
  </si>
  <si>
    <t>対象経費</t>
    <rPh sb="0" eb="2">
      <t>たいしょう</t>
    </rPh>
    <rPh sb="2" eb="4">
      <t>けいひ</t>
    </rPh>
    <phoneticPr fontId="4" type="Hiragana"/>
  </si>
  <si>
    <t>事業区分</t>
    <rPh sb="0" eb="2">
      <t>じぎょう</t>
    </rPh>
    <rPh sb="2" eb="4">
      <t>くぶん</t>
    </rPh>
    <phoneticPr fontId="4" type="Hiragana"/>
  </si>
  <si>
    <t>C.パッケージ型導入支援
〈限度額合計1,000万円〉</t>
    <rPh sb="7" eb="8">
      <t>がた</t>
    </rPh>
    <rPh sb="8" eb="10">
      <t>どうにゅう</t>
    </rPh>
    <rPh sb="10" eb="12">
      <t>しえん</t>
    </rPh>
    <rPh sb="14" eb="17">
      <t>げんどがく</t>
    </rPh>
    <rPh sb="17" eb="19">
      <t>ごうけい</t>
    </rPh>
    <rPh sb="24" eb="26">
      <t>まんえん</t>
    </rPh>
    <phoneticPr fontId="4" type="Hiragana"/>
  </si>
  <si>
    <t>補助対象機器・事業ごとに記載してください。行が不足する場合は追加して構いませんが、数式やリストが適切に反映されない場合があります。</t>
  </si>
  <si>
    <t>⑨認知症生活支援・認知症ケア支援
〈限度額30万円/機器〉</t>
    <rPh sb="1" eb="4">
      <t>にんちしょう</t>
    </rPh>
    <rPh sb="4" eb="6">
      <t>せいかつ</t>
    </rPh>
    <rPh sb="6" eb="8">
      <t>しえん</t>
    </rPh>
    <rPh sb="9" eb="12">
      <t>にんちしょう</t>
    </rPh>
    <rPh sb="14" eb="16">
      <t>しえん</t>
    </rPh>
    <rPh sb="18" eb="21">
      <t>げんどがく</t>
    </rPh>
    <rPh sb="23" eb="25">
      <t>まんえん</t>
    </rPh>
    <rPh sb="26" eb="28">
      <t>きき</t>
    </rPh>
    <phoneticPr fontId="4" type="Hiragana"/>
  </si>
  <si>
    <t>サービス種別</t>
    <rPh sb="4" eb="6">
      <t>しゅべつ</t>
    </rPh>
    <phoneticPr fontId="4" type="Hiragana"/>
  </si>
  <si>
    <t>導入台数</t>
    <rPh sb="0" eb="2">
      <t>どうにゅう</t>
    </rPh>
    <rPh sb="2" eb="4">
      <t>だいすう</t>
    </rPh>
    <phoneticPr fontId="4" type="Hiragana"/>
  </si>
  <si>
    <t>黄色のセルの該当部分に入力してください。なお、⑥介護業務支援の該当がある場合については、⑥－１と⑥－２のうち当てはまる方どちらか片方を選択して入力してください。</t>
    <rPh sb="0" eb="2">
      <t>きいろ</t>
    </rPh>
    <rPh sb="6" eb="8">
      <t>がいとう</t>
    </rPh>
    <rPh sb="8" eb="10">
      <t>ぶぶん</t>
    </rPh>
    <rPh sb="11" eb="13">
      <t>にゅうりょく</t>
    </rPh>
    <rPh sb="24" eb="26">
      <t>かいご</t>
    </rPh>
    <rPh sb="26" eb="28">
      <t>ぎょうむ</t>
    </rPh>
    <rPh sb="28" eb="30">
      <t>しえん</t>
    </rPh>
    <rPh sb="31" eb="33">
      <t>がいとう</t>
    </rPh>
    <rPh sb="36" eb="38">
      <t>ばあい</t>
    </rPh>
    <rPh sb="54" eb="55">
      <t>あ</t>
    </rPh>
    <rPh sb="59" eb="60">
      <t>ほう</t>
    </rPh>
    <rPh sb="64" eb="66">
      <t>かたほう</t>
    </rPh>
    <rPh sb="67" eb="69">
      <t>せんたく</t>
    </rPh>
    <rPh sb="71" eb="73">
      <t>にゅうりょく</t>
    </rPh>
    <phoneticPr fontId="4" type="Hiragana"/>
  </si>
  <si>
    <t>⑤入浴支援
〈限度額100万円/機器〉</t>
    <rPh sb="1" eb="3">
      <t>にゅうよく</t>
    </rPh>
    <rPh sb="3" eb="5">
      <t>しえん</t>
    </rPh>
    <rPh sb="7" eb="10">
      <t>げんどがく</t>
    </rPh>
    <rPh sb="13" eb="15">
      <t>まんえん</t>
    </rPh>
    <rPh sb="16" eb="18">
      <t>きき</t>
    </rPh>
    <phoneticPr fontId="4" type="Hiragana"/>
  </si>
  <si>
    <t>施設・事業所名称</t>
    <rPh sb="0" eb="2">
      <t>しせつ</t>
    </rPh>
    <rPh sb="3" eb="6">
      <t>じぎょうしょ</t>
    </rPh>
    <rPh sb="6" eb="8">
      <t>めいしょう</t>
    </rPh>
    <phoneticPr fontId="4" type="Hiragana"/>
  </si>
  <si>
    <t>⑥－２：
⑥－１に該当しない
介護ソフトや機器</t>
  </si>
  <si>
    <t>職員数（※１）</t>
    <rPh sb="0" eb="1">
      <t>しょく</t>
    </rPh>
    <rPh sb="1" eb="2">
      <t>いん</t>
    </rPh>
    <rPh sb="2" eb="3">
      <t>すう</t>
    </rPh>
    <phoneticPr fontId="4" type="Hiragana"/>
  </si>
  <si>
    <t>区分</t>
    <rPh sb="0" eb="2">
      <t>くぶん</t>
    </rPh>
    <phoneticPr fontId="4" type="Hiragana"/>
  </si>
  <si>
    <t>②移動支援
〈限度額30万円/機器〉</t>
  </si>
  <si>
    <t>D.（A～Cの導入と一体的に行う）業務改善支援
〈限度額48万円〉</t>
    <rPh sb="7" eb="9">
      <t>どうにゅう</t>
    </rPh>
    <rPh sb="10" eb="13">
      <t>いったいてき</t>
    </rPh>
    <rPh sb="14" eb="15">
      <t>おこな</t>
    </rPh>
    <rPh sb="17" eb="19">
      <t>ぎょうむ</t>
    </rPh>
    <rPh sb="19" eb="21">
      <t>かいぜん</t>
    </rPh>
    <rPh sb="21" eb="23">
      <t>しえん</t>
    </rPh>
    <rPh sb="25" eb="28">
      <t>げんどがく</t>
    </rPh>
    <rPh sb="30" eb="32">
      <t>まんえん</t>
    </rPh>
    <phoneticPr fontId="4" type="Hiragana"/>
  </si>
  <si>
    <t>⑦機能訓練支援
〈限度額30万円/機器〉</t>
  </si>
  <si>
    <t>選定額（合計）
h</t>
    <rPh sb="0" eb="3">
      <t>せんて</t>
    </rPh>
    <rPh sb="4" eb="6">
      <t>ごうけい</t>
    </rPh>
    <phoneticPr fontId="4" type="Hiragana"/>
  </si>
  <si>
    <t>B</t>
  </si>
  <si>
    <t>⑥－１：
価格が職員数に応じて変動する介護ソフト</t>
    <rPh sb="5" eb="7">
      <t>かかく</t>
    </rPh>
    <rPh sb="8" eb="11">
      <t>しょくいんすう</t>
    </rPh>
    <rPh sb="12" eb="13">
      <t>おう</t>
    </rPh>
    <rPh sb="15" eb="17">
      <t>へんどう</t>
    </rPh>
    <rPh sb="19" eb="21">
      <t>かいご</t>
    </rPh>
    <phoneticPr fontId="4" type="Hiragana"/>
  </si>
  <si>
    <t>※２</t>
  </si>
  <si>
    <t>※３</t>
  </si>
  <si>
    <t>※４</t>
  </si>
  <si>
    <t>F</t>
  </si>
  <si>
    <t>※５</t>
  </si>
  <si>
    <t>支援の内容</t>
    <rPh sb="0" eb="2">
      <t>しえん</t>
    </rPh>
    <rPh sb="3" eb="5">
      <t>ないよう</t>
    </rPh>
    <phoneticPr fontId="4" type="Hiragana"/>
  </si>
  <si>
    <t>①移乗支援
〈限度額100万円/機器〉</t>
    <rPh sb="1" eb="3">
      <t>いじょう</t>
    </rPh>
    <rPh sb="3" eb="5">
      <t>しえん</t>
    </rPh>
    <rPh sb="7" eb="10">
      <t>げんどがく</t>
    </rPh>
    <rPh sb="13" eb="15">
      <t>まんえん</t>
    </rPh>
    <rPh sb="16" eb="18">
      <t>きき</t>
    </rPh>
    <phoneticPr fontId="4" type="Hiragana"/>
  </si>
  <si>
    <t>介護事業所番号</t>
    <rPh sb="0" eb="5">
      <t>かいごじぎょうしょ</t>
    </rPh>
    <rPh sb="5" eb="7">
      <t>ばんごう</t>
    </rPh>
    <phoneticPr fontId="4" type="Hiragana"/>
  </si>
  <si>
    <t>③排泄支援
〈限度額30万円/機器〉</t>
    <rPh sb="1" eb="3">
      <t>はいせつ</t>
    </rPh>
    <rPh sb="3" eb="5">
      <t>しえん</t>
    </rPh>
    <rPh sb="7" eb="10">
      <t>げんどがく</t>
    </rPh>
    <rPh sb="12" eb="14">
      <t>まんえん</t>
    </rPh>
    <rPh sb="15" eb="17">
      <t>きき</t>
    </rPh>
    <phoneticPr fontId="4" type="Hiragana"/>
  </si>
  <si>
    <t>④見守り・コミュニケーション
〈限度額30万円/機器〉</t>
    <rPh sb="1" eb="3">
      <t>みまも</t>
    </rPh>
    <rPh sb="16" eb="19">
      <t>げんどがく</t>
    </rPh>
    <rPh sb="21" eb="23">
      <t>まんえん</t>
    </rPh>
    <rPh sb="24" eb="26">
      <t>きき</t>
    </rPh>
    <phoneticPr fontId="4" type="Hiragana"/>
  </si>
  <si>
    <t>⑥介護
　業務
　支援</t>
    <rPh sb="1" eb="3">
      <t>かいご</t>
    </rPh>
    <rPh sb="5" eb="7">
      <t>ぎょうむ</t>
    </rPh>
    <rPh sb="9" eb="11">
      <t>しえん</t>
    </rPh>
    <phoneticPr fontId="4" type="Hiragana"/>
  </si>
  <si>
    <t>補助上限額
i</t>
    <rPh sb="0" eb="2">
      <t>ほじょ</t>
    </rPh>
    <rPh sb="2" eb="5">
      <t>じょうげんがく</t>
    </rPh>
    <phoneticPr fontId="4" type="Hiragana"/>
  </si>
  <si>
    <t>⑦機能訓練支援
〈限度額30万円/機器〉</t>
    <rPh sb="1" eb="3">
      <t>きのう</t>
    </rPh>
    <rPh sb="3" eb="5">
      <t>くんれん</t>
    </rPh>
    <rPh sb="5" eb="7">
      <t>しえん</t>
    </rPh>
    <rPh sb="9" eb="12">
      <t>げんどがく</t>
    </rPh>
    <rPh sb="14" eb="16">
      <t>まんえん</t>
    </rPh>
    <rPh sb="17" eb="19">
      <t>きき</t>
    </rPh>
    <phoneticPr fontId="4" type="Hiragana"/>
  </si>
  <si>
    <t>31名以上</t>
    <rPh sb="2" eb="3">
      <t>めい</t>
    </rPh>
    <rPh sb="3" eb="5">
      <t>いじょう</t>
    </rPh>
    <phoneticPr fontId="4" type="Hiragana"/>
  </si>
  <si>
    <t>⑥－２：
⑥－１に該当しない介護ソフトや機器</t>
    <rPh sb="9" eb="11">
      <t>がいとう</t>
    </rPh>
    <rPh sb="14" eb="16">
      <t>かいご</t>
    </rPh>
    <rPh sb="20" eb="22">
      <t>きき</t>
    </rPh>
    <phoneticPr fontId="4" type="Hiragana"/>
  </si>
  <si>
    <t>⑧食事・栄養管理支援
〈限度額30万円/機器〉</t>
    <rPh sb="1" eb="3">
      <t>しょくじ</t>
    </rPh>
    <rPh sb="4" eb="6">
      <t>えいよう</t>
    </rPh>
    <rPh sb="6" eb="8">
      <t>かんり</t>
    </rPh>
    <rPh sb="8" eb="10">
      <t>しえん</t>
    </rPh>
    <rPh sb="12" eb="15">
      <t>げんどがく</t>
    </rPh>
    <rPh sb="17" eb="19">
      <t>まんえん</t>
    </rPh>
    <rPh sb="20" eb="22">
      <t>きき</t>
    </rPh>
    <phoneticPr fontId="4" type="Hiragana"/>
  </si>
  <si>
    <t>⑧食事・栄養管理支援
〈限度額30万円/機器〉</t>
  </si>
  <si>
    <t>③排泄支援
〈限度額30万円/機器〉</t>
  </si>
  <si>
    <t>④見守り・コミュニケーション
〈限度額30万円/機器〉</t>
  </si>
  <si>
    <t>B.その他
〈限度額100万円/機器〉</t>
  </si>
  <si>
    <t>4/5</t>
  </si>
  <si>
    <t>C.パッケージ型導入支援
〈限度額合計1,000万円〉</t>
  </si>
  <si>
    <t>単価２</t>
    <rPh sb="0" eb="2">
      <t>たんか</t>
    </rPh>
    <phoneticPr fontId="4" type="Hiragana"/>
  </si>
  <si>
    <t>D.（A～Cの導入と一体的に行う）業務改善支援
〈限度額48万円〉</t>
  </si>
  <si>
    <t>事業費</t>
    <rPh sb="0" eb="3">
      <t>じぎょうひ</t>
    </rPh>
    <phoneticPr fontId="4" type="Hiragana"/>
  </si>
  <si>
    <t>A</t>
  </si>
  <si>
    <t>補助対象外経費</t>
    <rPh sb="0" eb="2">
      <t>ほじょ</t>
    </rPh>
    <rPh sb="2" eb="5">
      <t>たいしょうがい</t>
    </rPh>
    <rPh sb="5" eb="7">
      <t>けいひ</t>
    </rPh>
    <phoneticPr fontId="4" type="Hiragana"/>
  </si>
  <si>
    <t>寄付金その他収入</t>
    <rPh sb="0" eb="3">
      <t>きふきん</t>
    </rPh>
    <rPh sb="5" eb="6">
      <t>た</t>
    </rPh>
    <rPh sb="6" eb="8">
      <t>しゅうにゅう</t>
    </rPh>
    <phoneticPr fontId="4" type="Hiragana"/>
  </si>
  <si>
    <t>C</t>
  </si>
  <si>
    <t>第三者による支援</t>
    <rPh sb="0" eb="3">
      <t>だいさんしゃ</t>
    </rPh>
    <rPh sb="6" eb="8">
      <t>しえん</t>
    </rPh>
    <phoneticPr fontId="4" type="Hiragana"/>
  </si>
  <si>
    <t>研修・相談</t>
    <rPh sb="0" eb="2">
      <t>けんしゅう</t>
    </rPh>
    <rPh sb="3" eb="5">
      <t>そうだん</t>
    </rPh>
    <phoneticPr fontId="4" type="Hiragana"/>
  </si>
  <si>
    <t>D</t>
  </si>
  <si>
    <t>職員数</t>
    <rPh sb="0" eb="3">
      <t>しょくいんすう</t>
    </rPh>
    <phoneticPr fontId="4" type="Hiragana"/>
  </si>
  <si>
    <t>１名以上10名以下</t>
    <rPh sb="1" eb="2">
      <t>めい</t>
    </rPh>
    <rPh sb="2" eb="4">
      <t>いじょう</t>
    </rPh>
    <rPh sb="6" eb="7">
      <t>めい</t>
    </rPh>
    <rPh sb="7" eb="9">
      <t>いか</t>
    </rPh>
    <phoneticPr fontId="4" type="Hiragana"/>
  </si>
  <si>
    <t>11名以上20名以下</t>
    <rPh sb="2" eb="3">
      <t>めい</t>
    </rPh>
    <rPh sb="3" eb="5">
      <t>いじょう</t>
    </rPh>
    <rPh sb="7" eb="8">
      <t>めい</t>
    </rPh>
    <rPh sb="8" eb="10">
      <t>いか</t>
    </rPh>
    <phoneticPr fontId="4" type="Hiragana"/>
  </si>
  <si>
    <t>21名以上30名以下</t>
    <rPh sb="2" eb="3">
      <t>めい</t>
    </rPh>
    <rPh sb="3" eb="5">
      <t>いじょう</t>
    </rPh>
    <rPh sb="7" eb="10">
      <t>めいいか</t>
    </rPh>
    <phoneticPr fontId="4" type="Hiragana"/>
  </si>
  <si>
    <t>基準額</t>
    <rPh sb="0" eb="3">
      <t>きじゅんがく</t>
    </rPh>
    <phoneticPr fontId="4" type="Hiragana"/>
  </si>
  <si>
    <t>（単位：円）</t>
    <rPh sb="1" eb="3">
      <t>たんい</t>
    </rPh>
    <rPh sb="4" eb="5">
      <t>えん</t>
    </rPh>
    <phoneticPr fontId="4" type="Hiragana"/>
  </si>
  <si>
    <r>
      <t xml:space="preserve">選定額（小計）
</t>
    </r>
    <r>
      <rPr>
        <sz val="6"/>
        <color auto="1"/>
        <rFont val="BIZ UDゴシック"/>
      </rPr>
      <t>（※2）</t>
    </r>
    <rPh sb="0" eb="2">
      <t>せんてい</t>
    </rPh>
    <rPh sb="2" eb="3">
      <t>がく</t>
    </rPh>
    <rPh sb="4" eb="6">
      <t>しょうけい</t>
    </rPh>
    <phoneticPr fontId="4" type="Hiragana"/>
  </si>
  <si>
    <t>G</t>
  </si>
  <si>
    <t>令和８年度「介護事業所デジタル化支援事業費補助金」活用意向調査票</t>
  </si>
  <si>
    <t>（別紙）</t>
    <rPh sb="1" eb="3">
      <t>べっし</t>
    </rPh>
    <phoneticPr fontId="4" type="Hiragana"/>
  </si>
  <si>
    <t>申請予定額
j</t>
    <rPh sb="0" eb="2">
      <t>しんせい</t>
    </rPh>
    <rPh sb="2" eb="4">
      <t>よてい</t>
    </rPh>
    <rPh sb="4" eb="5">
      <t>がく</t>
    </rPh>
    <phoneticPr fontId="4" type="Hiragana"/>
  </si>
  <si>
    <t>複数の事業所を申請予定の場合、この調査票を事業所数作成してください。</t>
    <rPh sb="9" eb="11">
      <t>よてい</t>
    </rPh>
    <rPh sb="17" eb="20">
      <t>ちょうさひょう</t>
    </rPh>
    <phoneticPr fontId="4" type="Hiragana"/>
  </si>
  <si>
    <t>法人名</t>
    <rPh sb="0" eb="2">
      <t>ほうじん</t>
    </rPh>
    <rPh sb="2" eb="3">
      <t>めい</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</si>
</sst>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auto="1"/>
      <name val="ＭＳ Ｐゴシック"/>
      <family val="3"/>
    </font>
    <font>
      <sz val="11"/>
      <color auto="1"/>
      <name val="ＭＳ Ｐゴシック"/>
      <family val="3"/>
    </font>
    <font>
      <sz val="10"/>
      <color theme="1"/>
      <name val="BIZ UDゴシック"/>
    </font>
    <font>
      <sz val="11"/>
      <color theme="1"/>
      <name val="Yu Gothic"/>
      <family val="3"/>
    </font>
    <font>
      <sz val="5"/>
      <color auto="1"/>
      <name val="BIZ UDゴシック"/>
      <family val="3"/>
    </font>
    <font>
      <sz val="10"/>
      <color auto="1"/>
      <name val="BIZ UDゴシック"/>
      <family val="3"/>
    </font>
    <font>
      <sz val="9"/>
      <color auto="1"/>
      <name val="Yu Gothic"/>
      <family val="3"/>
    </font>
    <font>
      <sz val="12"/>
      <color auto="1"/>
      <name val="BIZ UDゴシック"/>
      <family val="3"/>
    </font>
    <font>
      <sz val="9"/>
      <color auto="1"/>
      <name val="BIZ UDゴシック"/>
      <family val="3"/>
    </font>
    <font>
      <sz val="8"/>
      <color auto="1"/>
      <name val="BIZ UDゴシック"/>
      <family val="3"/>
    </font>
    <font>
      <sz val="12"/>
      <color theme="1"/>
      <name val="ＭＳ Ｐゴシック"/>
      <family val="3"/>
    </font>
    <font>
      <sz val="6"/>
      <color auto="1"/>
      <name val="BIZ UDゴシック"/>
      <family val="3"/>
    </font>
    <font>
      <sz val="18"/>
      <color theme="1"/>
      <name val="ＭＳ Ｐゴシック"/>
      <family val="3"/>
    </font>
    <font>
      <sz val="10"/>
      <color theme="1"/>
      <name val="ＭＳ Ｐゴシック"/>
      <family val="3"/>
    </font>
    <font>
      <sz val="6"/>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0" tint="-5.e-002"/>
        <bgColor indexed="64"/>
      </patternFill>
    </fill>
    <fill>
      <patternFill patternType="solid">
        <fgColor rgb="FFFFFFBE"/>
        <bgColor indexed="64"/>
      </patternFill>
    </fill>
  </fills>
  <borders count="26">
    <border>
      <left/>
      <right/>
      <top/>
      <bottom/>
      <diagonal/>
    </border>
    <border>
      <left style="thin">
        <color theme="1" tint="0.5"/>
      </left>
      <right/>
      <top style="thin">
        <color theme="1" tint="0.5"/>
      </top>
      <bottom style="thin">
        <color theme="1" tint="0.5"/>
      </bottom>
      <diagonal/>
    </border>
    <border>
      <left style="thin">
        <color theme="1" tint="0.5"/>
      </left>
      <right style="thin">
        <color theme="1" tint="0.5"/>
      </right>
      <top style="thin">
        <color theme="1" tint="0.5"/>
      </top>
      <bottom style="thin">
        <color theme="1" tint="0.5"/>
      </bottom>
      <diagonal/>
    </border>
    <border>
      <left style="thin">
        <color theme="1" tint="0.5"/>
      </left>
      <right/>
      <top style="thin">
        <color theme="1" tint="0.5"/>
      </top>
      <bottom/>
      <diagonal/>
    </border>
    <border>
      <left style="thin">
        <color theme="1" tint="0.5"/>
      </left>
      <right/>
      <top/>
      <bottom style="thin">
        <color theme="1" tint="0.5"/>
      </bottom>
      <diagonal/>
    </border>
    <border>
      <left style="thin">
        <color theme="1" tint="0.5"/>
      </left>
      <right style="thin">
        <color theme="1" tint="0.5"/>
      </right>
      <top style="thin">
        <color theme="1" tint="0.5"/>
      </top>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right/>
      <top style="thin">
        <color theme="1" tint="0.5"/>
      </top>
      <bottom style="thin">
        <color indexed="64"/>
      </bottom>
      <diagonal/>
    </border>
    <border>
      <left style="thin">
        <color theme="1" tint="0.5"/>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int="0.5"/>
      </top>
      <bottom style="thin">
        <color theme="1" tint="0.5"/>
      </bottom>
      <diagonal/>
    </border>
    <border>
      <left/>
      <right/>
      <top style="thin">
        <color theme="1" tint="0.5"/>
      </top>
      <bottom/>
      <diagonal/>
    </border>
    <border>
      <left/>
      <right/>
      <top/>
      <bottom style="thin">
        <color theme="1" tint="0.5"/>
      </bottom>
      <diagonal/>
    </border>
    <border>
      <left/>
      <right/>
      <top style="thin">
        <color indexed="64"/>
      </top>
      <bottom/>
      <diagonal/>
    </border>
    <border>
      <left/>
      <right/>
      <top style="thin">
        <color indexed="64"/>
      </top>
      <bottom style="thin">
        <color indexed="64"/>
      </bottom>
      <diagonal/>
    </border>
    <border>
      <left/>
      <right style="thin">
        <color theme="1" tint="0.5"/>
      </right>
      <top style="thin">
        <color theme="1" tint="0.5"/>
      </top>
      <bottom style="thin">
        <color theme="1" tint="0.5"/>
      </bottom>
      <diagonal/>
    </border>
    <border>
      <left/>
      <right style="thin">
        <color theme="1" tint="0.5"/>
      </right>
      <top style="thin">
        <color theme="1" tint="0.5"/>
      </top>
      <bottom/>
      <diagonal/>
    </border>
    <border>
      <left/>
      <right style="thin">
        <color theme="1" tint="0.5"/>
      </right>
      <top/>
      <bottom style="thin">
        <color theme="1" tint="0.5"/>
      </bottom>
      <diagonal/>
    </border>
    <border>
      <left/>
      <right style="thin">
        <color theme="1" tint="0.5"/>
      </right>
      <top style="thin">
        <color indexed="64"/>
      </top>
      <bottom/>
      <diagonal/>
    </border>
    <border>
      <left/>
      <right style="thin">
        <color indexed="64"/>
      </right>
      <top style="thin">
        <color indexed="64"/>
      </top>
      <bottom style="thin">
        <color indexed="64"/>
      </bottom>
      <diagonal/>
    </border>
    <border>
      <left style="thin">
        <color theme="1" tint="0.5"/>
      </left>
      <right/>
      <top/>
      <bottom/>
      <diagonal/>
    </border>
    <border diagonalUp="1">
      <left style="thin">
        <color theme="1" tint="0.5"/>
      </left>
      <right style="thin">
        <color theme="1" tint="0.5"/>
      </right>
      <top style="thin">
        <color theme="1" tint="0.5"/>
      </top>
      <bottom style="thin">
        <color theme="1" tint="0.5"/>
      </bottom>
      <diagonal style="thin">
        <color theme="1" tint="0.5"/>
      </diagonal>
    </border>
    <border>
      <left/>
      <right style="thin">
        <color theme="1" tint="0.5"/>
      </right>
      <top/>
      <bottom/>
      <diagonal/>
    </border>
    <border>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cellStyleXfs>
  <cellXfs count="82">
    <xf numFmtId="0" fontId="0" fillId="0" borderId="0" xfId="0">
      <alignment vertical="center"/>
    </xf>
    <xf numFmtId="0" fontId="5" fillId="0" borderId="0" xfId="3" applyFont="1" applyAlignment="1">
      <alignment vertical="center"/>
    </xf>
    <xf numFmtId="0" fontId="6" fillId="0" borderId="0" xfId="3" applyNumberFormat="1" applyFont="1" applyAlignment="1">
      <alignment vertical="center"/>
    </xf>
    <xf numFmtId="0" fontId="7" fillId="0" borderId="0" xfId="3" applyFont="1" applyBorder="1" applyAlignment="1">
      <alignment horizontal="center" vertical="center"/>
    </xf>
    <xf numFmtId="0" fontId="7" fillId="0" borderId="0" xfId="3" applyFont="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0" xfId="3" applyFont="1" applyAlignment="1">
      <alignment horizontal="center" vertical="center"/>
    </xf>
    <xf numFmtId="0" fontId="5" fillId="2" borderId="3" xfId="3" applyFont="1" applyFill="1" applyBorder="1" applyAlignment="1">
      <alignment horizontal="center" vertical="center"/>
    </xf>
    <xf numFmtId="0" fontId="5" fillId="2" borderId="4" xfId="3" applyFont="1" applyFill="1" applyBorder="1" applyAlignment="1">
      <alignment horizontal="center" vertical="center"/>
    </xf>
    <xf numFmtId="0" fontId="5" fillId="3" borderId="5" xfId="3" applyFont="1" applyFill="1" applyBorder="1" applyAlignment="1">
      <alignment horizontal="center" vertical="center" wrapText="1" shrinkToFit="1"/>
    </xf>
    <xf numFmtId="0" fontId="5" fillId="3" borderId="6" xfId="3" applyFont="1" applyFill="1" applyBorder="1" applyAlignment="1">
      <alignment horizontal="center" vertical="center" wrapText="1" shrinkToFit="1"/>
    </xf>
    <xf numFmtId="0" fontId="5" fillId="3" borderId="7" xfId="3" applyFont="1" applyFill="1" applyBorder="1" applyAlignment="1">
      <alignment horizontal="center" vertical="center" wrapText="1" shrinkToFit="1"/>
    </xf>
    <xf numFmtId="0" fontId="5" fillId="3" borderId="1" xfId="3" applyFont="1" applyFill="1" applyBorder="1" applyAlignment="1">
      <alignment horizontal="center" vertical="center" wrapText="1" shrinkToFit="1"/>
    </xf>
    <xf numFmtId="0" fontId="5" fillId="0" borderId="1" xfId="3" applyFont="1" applyBorder="1" applyAlignment="1">
      <alignment horizontal="right" vertical="center"/>
    </xf>
    <xf numFmtId="0" fontId="5" fillId="0" borderId="8" xfId="3" applyFont="1" applyFill="1" applyBorder="1" applyAlignment="1">
      <alignment horizontal="center" vertical="center" wrapText="1" shrinkToFit="1"/>
    </xf>
    <xf numFmtId="0" fontId="5" fillId="2" borderId="9" xfId="3" applyFont="1" applyFill="1" applyBorder="1" applyAlignment="1">
      <alignment horizontal="center" vertical="center"/>
    </xf>
    <xf numFmtId="0" fontId="5" fillId="0" borderId="10" xfId="3" applyFont="1" applyFill="1" applyBorder="1" applyAlignment="1">
      <alignment horizontal="center" vertical="center" wrapText="1"/>
    </xf>
    <xf numFmtId="38" fontId="5" fillId="0" borderId="11" xfId="2" applyFont="1" applyBorder="1" applyAlignment="1">
      <alignment horizontal="right" vertical="center"/>
    </xf>
    <xf numFmtId="0" fontId="8" fillId="0" borderId="0" xfId="3" applyFont="1" applyAlignment="1">
      <alignment horizontal="right" vertical="top"/>
    </xf>
    <xf numFmtId="0" fontId="5" fillId="0" borderId="12" xfId="3" applyFont="1" applyBorder="1" applyAlignment="1">
      <alignment horizontal="center" vertical="center"/>
    </xf>
    <xf numFmtId="0" fontId="5" fillId="2" borderId="13" xfId="3" applyFont="1" applyFill="1" applyBorder="1" applyAlignment="1">
      <alignment horizontal="center" vertical="center"/>
    </xf>
    <xf numFmtId="0" fontId="5" fillId="2" borderId="14" xfId="3" applyFont="1" applyFill="1" applyBorder="1" applyAlignment="1">
      <alignment horizontal="center" vertical="center"/>
    </xf>
    <xf numFmtId="0" fontId="5" fillId="3" borderId="12" xfId="3" applyFont="1" applyFill="1" applyBorder="1" applyAlignment="1">
      <alignment horizontal="center" vertical="center" wrapText="1" shrinkToFit="1"/>
    </xf>
    <xf numFmtId="0" fontId="5" fillId="0" borderId="12" xfId="3" applyFont="1" applyBorder="1" applyAlignment="1">
      <alignment horizontal="right" vertical="center"/>
    </xf>
    <xf numFmtId="0" fontId="5" fillId="2" borderId="15" xfId="3" applyFont="1" applyFill="1" applyBorder="1" applyAlignment="1">
      <alignment horizontal="center" vertical="center"/>
    </xf>
    <xf numFmtId="0" fontId="5" fillId="0" borderId="10" xfId="3" applyFont="1" applyFill="1" applyBorder="1" applyAlignment="1">
      <alignment horizontal="center" vertical="center"/>
    </xf>
    <xf numFmtId="38" fontId="5" fillId="0" borderId="16" xfId="2" applyFont="1" applyBorder="1" applyAlignment="1">
      <alignment horizontal="right" vertical="center"/>
    </xf>
    <xf numFmtId="0" fontId="8" fillId="0" borderId="0" xfId="3" applyFont="1" applyBorder="1" applyAlignment="1">
      <alignment vertical="top"/>
    </xf>
    <xf numFmtId="0" fontId="5" fillId="0" borderId="17" xfId="3" applyFont="1" applyBorder="1" applyAlignment="1">
      <alignment horizontal="center" vertical="center"/>
    </xf>
    <xf numFmtId="0" fontId="5" fillId="2" borderId="18" xfId="3" applyFont="1" applyFill="1" applyBorder="1" applyAlignment="1">
      <alignment horizontal="center" vertical="center"/>
    </xf>
    <xf numFmtId="0" fontId="5" fillId="2" borderId="19" xfId="3" applyFont="1" applyFill="1" applyBorder="1" applyAlignment="1">
      <alignment horizontal="center" vertical="center"/>
    </xf>
    <xf numFmtId="0" fontId="5" fillId="3" borderId="17" xfId="3" applyFont="1" applyFill="1" applyBorder="1" applyAlignment="1">
      <alignment horizontal="center" vertical="center" wrapText="1" shrinkToFit="1"/>
    </xf>
    <xf numFmtId="0" fontId="5" fillId="3" borderId="2" xfId="3" applyFont="1" applyFill="1" applyBorder="1" applyAlignment="1">
      <alignment horizontal="left" vertical="center" wrapText="1" shrinkToFit="1"/>
    </xf>
    <xf numFmtId="0" fontId="5" fillId="2" borderId="20" xfId="3" applyFont="1" applyFill="1" applyBorder="1" applyAlignment="1">
      <alignment horizontal="center" vertical="center"/>
    </xf>
    <xf numFmtId="38" fontId="5" fillId="0" borderId="21" xfId="2" applyFont="1" applyBorder="1" applyAlignment="1">
      <alignment horizontal="right" vertical="center"/>
    </xf>
    <xf numFmtId="0" fontId="5" fillId="0" borderId="2" xfId="3" applyFont="1" applyBorder="1" applyAlignment="1">
      <alignment vertical="center"/>
    </xf>
    <xf numFmtId="0" fontId="5" fillId="0" borderId="2" xfId="3" applyFont="1" applyBorder="1" applyAlignment="1">
      <alignment vertical="center" wrapText="1"/>
    </xf>
    <xf numFmtId="0" fontId="9" fillId="0" borderId="2" xfId="3" applyFont="1" applyBorder="1" applyAlignment="1">
      <alignment vertical="center" wrapText="1"/>
    </xf>
    <xf numFmtId="0" fontId="5" fillId="4" borderId="1" xfId="3" applyFont="1" applyFill="1" applyBorder="1" applyAlignment="1" applyProtection="1">
      <alignment horizontal="left" vertical="center"/>
      <protection locked="0"/>
    </xf>
    <xf numFmtId="0" fontId="5" fillId="4" borderId="2" xfId="3" applyFont="1" applyFill="1" applyBorder="1" applyAlignment="1" applyProtection="1">
      <alignment horizontal="left" vertical="center"/>
      <protection locked="0"/>
    </xf>
    <xf numFmtId="0" fontId="5" fillId="0" borderId="0" xfId="3" applyFont="1" applyFill="1" applyAlignment="1" applyProtection="1">
      <alignment horizontal="left" vertical="center"/>
      <protection locked="0"/>
    </xf>
    <xf numFmtId="0" fontId="5" fillId="2" borderId="2" xfId="3" applyFont="1" applyFill="1" applyBorder="1" applyAlignment="1">
      <alignment horizontal="center" vertical="center"/>
    </xf>
    <xf numFmtId="0" fontId="5" fillId="4" borderId="2" xfId="3" applyFont="1" applyFill="1" applyBorder="1" applyAlignment="1" applyProtection="1">
      <alignment vertical="center" shrinkToFit="1"/>
      <protection locked="0"/>
    </xf>
    <xf numFmtId="0" fontId="5" fillId="0" borderId="8" xfId="3" applyFont="1" applyFill="1" applyBorder="1" applyAlignment="1" applyProtection="1">
      <alignment vertical="center" shrinkToFit="1"/>
      <protection locked="0"/>
    </xf>
    <xf numFmtId="0" fontId="5" fillId="2" borderId="22" xfId="3" applyFont="1" applyFill="1" applyBorder="1" applyAlignment="1">
      <alignment horizontal="center" vertical="center"/>
    </xf>
    <xf numFmtId="0" fontId="5" fillId="4" borderId="1" xfId="3" applyFont="1" applyFill="1" applyBorder="1" applyAlignment="1" applyProtection="1">
      <alignment horizontal="center" vertical="center" shrinkToFit="1"/>
      <protection locked="0"/>
    </xf>
    <xf numFmtId="0" fontId="5" fillId="0" borderId="0" xfId="3" applyFont="1" applyBorder="1" applyAlignment="1">
      <alignment vertical="center"/>
    </xf>
    <xf numFmtId="38" fontId="5" fillId="0" borderId="2" xfId="2" applyFont="1" applyBorder="1" applyAlignment="1">
      <alignment vertical="center"/>
    </xf>
    <xf numFmtId="38" fontId="5" fillId="0" borderId="23" xfId="2" applyFont="1" applyBorder="1" applyAlignment="1">
      <alignment vertical="center"/>
    </xf>
    <xf numFmtId="0" fontId="5" fillId="4" borderId="12" xfId="3" applyFont="1" applyFill="1" applyBorder="1" applyAlignment="1" applyProtection="1">
      <alignment horizontal="left" vertical="center"/>
      <protection locked="0"/>
    </xf>
    <xf numFmtId="0" fontId="5" fillId="2" borderId="2" xfId="3" applyFont="1" applyFill="1" applyBorder="1" applyAlignment="1">
      <alignment horizontal="center" vertical="center" wrapText="1"/>
    </xf>
    <xf numFmtId="38" fontId="5" fillId="4" borderId="2" xfId="2" applyFont="1" applyFill="1" applyBorder="1" applyAlignment="1" applyProtection="1">
      <alignment vertical="center"/>
      <protection locked="0"/>
    </xf>
    <xf numFmtId="38" fontId="5" fillId="0" borderId="23" xfId="2" applyFont="1" applyFill="1" applyBorder="1" applyAlignment="1" applyProtection="1">
      <alignment vertical="center"/>
      <protection locked="0"/>
    </xf>
    <xf numFmtId="0" fontId="5" fillId="0" borderId="23" xfId="3" applyFont="1" applyFill="1" applyBorder="1" applyAlignment="1" applyProtection="1">
      <alignment vertical="center"/>
      <protection locked="0"/>
    </xf>
    <xf numFmtId="0" fontId="5" fillId="0" borderId="8" xfId="3" applyFont="1" applyFill="1" applyBorder="1" applyAlignment="1" applyProtection="1">
      <alignment vertical="center"/>
      <protection locked="0"/>
    </xf>
    <xf numFmtId="0" fontId="5" fillId="2" borderId="24" xfId="3" applyFont="1" applyFill="1" applyBorder="1" applyAlignment="1">
      <alignment horizontal="center" vertical="center"/>
    </xf>
    <xf numFmtId="0" fontId="5" fillId="4" borderId="17" xfId="3" applyFont="1" applyFill="1" applyBorder="1" applyAlignment="1" applyProtection="1">
      <alignment horizontal="center" vertical="center" shrinkToFit="1"/>
      <protection locked="0"/>
    </xf>
    <xf numFmtId="0" fontId="5" fillId="2" borderId="5" xfId="3" applyFont="1" applyFill="1" applyBorder="1" applyAlignment="1">
      <alignment horizontal="center" vertical="center" wrapText="1"/>
    </xf>
    <xf numFmtId="0" fontId="8" fillId="2" borderId="7" xfId="3" applyFont="1" applyFill="1" applyBorder="1" applyAlignment="1">
      <alignment horizontal="center" vertical="center"/>
    </xf>
    <xf numFmtId="38" fontId="5" fillId="0" borderId="8" xfId="2" applyFont="1" applyFill="1" applyBorder="1" applyAlignment="1" applyProtection="1">
      <alignment vertical="center"/>
      <protection locked="0"/>
    </xf>
    <xf numFmtId="0" fontId="5" fillId="2" borderId="6" xfId="3" applyFont="1" applyFill="1" applyBorder="1" applyAlignment="1">
      <alignment horizontal="center" vertical="center" wrapText="1"/>
    </xf>
    <xf numFmtId="0" fontId="5" fillId="4" borderId="2" xfId="3" applyFont="1" applyFill="1" applyBorder="1" applyAlignment="1" applyProtection="1">
      <alignment vertical="center"/>
      <protection locked="0"/>
    </xf>
    <xf numFmtId="0" fontId="5" fillId="0" borderId="24" xfId="3" applyFont="1" applyBorder="1" applyAlignment="1">
      <alignment vertical="center"/>
    </xf>
    <xf numFmtId="0" fontId="5" fillId="4" borderId="17" xfId="3" applyFont="1" applyFill="1" applyBorder="1" applyAlignment="1" applyProtection="1">
      <alignment horizontal="left" vertical="center"/>
      <protection locked="0"/>
    </xf>
    <xf numFmtId="0" fontId="5" fillId="0" borderId="0" xfId="3" applyFont="1" applyFill="1" applyBorder="1" applyAlignment="1">
      <alignment horizontal="center" vertical="center"/>
    </xf>
    <xf numFmtId="0" fontId="9" fillId="0" borderId="2" xfId="3" applyFont="1" applyBorder="1" applyAlignment="1">
      <alignment vertical="center"/>
    </xf>
    <xf numFmtId="49" fontId="5" fillId="0" borderId="5" xfId="3" applyNumberFormat="1" applyFont="1" applyBorder="1" applyAlignment="1">
      <alignment horizontal="center" vertical="center"/>
    </xf>
    <xf numFmtId="49" fontId="5" fillId="0" borderId="6" xfId="3" applyNumberFormat="1" applyFont="1" applyBorder="1" applyAlignment="1">
      <alignment horizontal="center" vertical="center"/>
    </xf>
    <xf numFmtId="49" fontId="5" fillId="0" borderId="7" xfId="3" applyNumberFormat="1" applyFont="1" applyBorder="1" applyAlignment="1">
      <alignment horizontal="center" vertical="center"/>
    </xf>
    <xf numFmtId="49" fontId="5" fillId="0" borderId="8" xfId="3" applyNumberFormat="1" applyFont="1" applyFill="1" applyBorder="1" applyAlignment="1">
      <alignment horizontal="center" vertical="center"/>
    </xf>
    <xf numFmtId="49" fontId="5" fillId="0" borderId="2" xfId="3" applyNumberFormat="1" applyFont="1" applyBorder="1" applyAlignment="1">
      <alignment horizontal="center" vertical="center"/>
    </xf>
    <xf numFmtId="0" fontId="10" fillId="0" borderId="0" xfId="0" applyFont="1" applyAlignment="1">
      <alignment horizontal="right" vertical="center"/>
    </xf>
    <xf numFmtId="38" fontId="5" fillId="0" borderId="8" xfId="2" applyFont="1" applyFill="1" applyBorder="1" applyAlignment="1">
      <alignment vertical="center"/>
    </xf>
    <xf numFmtId="0" fontId="11" fillId="0" borderId="2" xfId="3" applyFont="1" applyBorder="1" applyAlignment="1">
      <alignment vertical="center" wrapText="1"/>
    </xf>
    <xf numFmtId="0" fontId="12" fillId="0" borderId="0" xfId="0" applyFont="1" applyFill="1" applyAlignment="1" applyProtection="1">
      <alignment horizontal="right" vertical="center"/>
      <protection locked="0"/>
    </xf>
    <xf numFmtId="0" fontId="12" fillId="0" borderId="25" xfId="0" applyFont="1" applyFill="1" applyBorder="1" applyAlignment="1" applyProtection="1">
      <alignment horizontal="center" vertical="center"/>
      <protection locked="0"/>
    </xf>
    <xf numFmtId="0" fontId="13" fillId="4" borderId="10" xfId="0" applyFont="1" applyFill="1" applyBorder="1" applyAlignment="1" applyProtection="1">
      <alignment horizontal="left" vertical="center"/>
      <protection locked="0"/>
    </xf>
    <xf numFmtId="0" fontId="5" fillId="0" borderId="17" xfId="3" applyFont="1" applyBorder="1" applyAlignment="1">
      <alignment horizontal="right" vertical="center"/>
    </xf>
    <xf numFmtId="38" fontId="5" fillId="0" borderId="2" xfId="2" applyFont="1" applyFill="1" applyBorder="1" applyAlignment="1">
      <alignment horizontal="right" vertical="center"/>
    </xf>
    <xf numFmtId="0" fontId="5" fillId="0" borderId="0" xfId="3" applyFont="1" applyAlignment="1">
      <alignment horizontal="right" vertical="center"/>
    </xf>
    <xf numFmtId="0" fontId="5" fillId="2" borderId="0" xfId="3" applyFont="1" applyFill="1" applyBorder="1" applyAlignment="1">
      <alignment horizontal="center" vertical="center"/>
    </xf>
  </cellXfs>
  <cellStyles count="4">
    <cellStyle name="桁区切り_03-10_別紙２（障害福祉分野のロボット等導入支援事業）" xfId="1"/>
    <cellStyle name="桁区切り_4_別紙様式" xfId="2"/>
    <cellStyle name="標準" xfId="0" builtinId="0"/>
    <cellStyle name="標準_4_別紙様式"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M55"/>
  <sheetViews>
    <sheetView showGridLines="0" tabSelected="1" view="pageBreakPreview" zoomScale="130" zoomScaleSheetLayoutView="130" workbookViewId="0">
      <selection activeCell="J3" sqref="J3"/>
    </sheetView>
  </sheetViews>
  <sheetFormatPr defaultRowHeight="15" customHeight="1"/>
  <cols>
    <col min="1" max="1" width="7.875" style="1" customWidth="1"/>
    <col min="2" max="2" width="5.875" style="1" customWidth="1"/>
    <col min="3" max="3" width="35.25" style="1" customWidth="1"/>
    <col min="4" max="4" width="17.75" style="1" customWidth="1"/>
    <col min="5" max="5" width="5.375" style="1" customWidth="1"/>
    <col min="6" max="8" width="11.75" style="1" customWidth="1"/>
    <col min="9" max="9" width="5.5" style="1" customWidth="1"/>
    <col min="10" max="12" width="13.5" style="1" customWidth="1"/>
    <col min="13" max="13" width="1.375" style="1" customWidth="1"/>
    <col min="14" max="14" width="9" style="1" customWidth="1"/>
    <col min="15" max="15" width="10.875" style="1" customWidth="1"/>
    <col min="16" max="16" width="12.375" style="1" customWidth="1"/>
    <col min="17" max="17" width="11.25" style="1" customWidth="1"/>
    <col min="18" max="16384" width="9" style="1" customWidth="1"/>
  </cols>
  <sheetData>
    <row r="1" spans="1:13" ht="15" customHeight="1">
      <c r="A1" s="1" t="s">
        <v>78</v>
      </c>
    </row>
    <row r="2" spans="1:13" ht="14.25">
      <c r="A2" s="3" t="s">
        <v>77</v>
      </c>
      <c r="B2" s="3"/>
      <c r="C2" s="3"/>
      <c r="D2" s="3"/>
      <c r="E2" s="3"/>
      <c r="F2" s="3"/>
      <c r="G2" s="3"/>
      <c r="H2" s="3"/>
      <c r="I2" s="3"/>
      <c r="J2" s="3"/>
      <c r="K2" s="3"/>
      <c r="L2" s="3"/>
    </row>
    <row r="3" spans="1:13" ht="3.75" customHeight="1">
      <c r="A3" s="4"/>
      <c r="B3" s="4"/>
      <c r="C3" s="4"/>
      <c r="D3" s="4"/>
      <c r="E3" s="4"/>
      <c r="F3" s="4"/>
      <c r="G3" s="4"/>
      <c r="H3" s="4"/>
      <c r="I3" s="4"/>
      <c r="J3" s="4"/>
      <c r="K3" s="4"/>
      <c r="L3" s="4"/>
    </row>
    <row r="4" spans="1:13" ht="15" customHeight="1">
      <c r="A4" s="5" t="s">
        <v>81</v>
      </c>
      <c r="B4" s="20"/>
      <c r="C4" s="29"/>
      <c r="D4" s="39"/>
      <c r="E4" s="50"/>
      <c r="F4" s="50"/>
      <c r="G4" s="50"/>
      <c r="H4" s="64"/>
      <c r="J4" s="72"/>
      <c r="K4" s="75"/>
      <c r="L4" s="75"/>
      <c r="M4" s="75"/>
    </row>
    <row r="5" spans="1:13" ht="15" customHeight="1">
      <c r="A5" s="6" t="s">
        <v>27</v>
      </c>
      <c r="B5" s="6"/>
      <c r="C5" s="6"/>
      <c r="D5" s="40"/>
      <c r="E5" s="40"/>
      <c r="F5" s="40"/>
      <c r="G5" s="40"/>
      <c r="H5" s="40"/>
      <c r="J5" s="72"/>
      <c r="K5" s="76"/>
      <c r="L5" s="76"/>
      <c r="M5" s="76"/>
    </row>
    <row r="6" spans="1:13" ht="15" customHeight="1">
      <c r="A6" s="6" t="s">
        <v>23</v>
      </c>
      <c r="B6" s="6"/>
      <c r="C6" s="6"/>
      <c r="D6" s="40"/>
      <c r="E6" s="40"/>
      <c r="F6" s="40"/>
      <c r="G6" s="40"/>
      <c r="H6" s="40"/>
      <c r="J6" s="72" t="s">
        <v>13</v>
      </c>
      <c r="K6" s="77"/>
      <c r="L6" s="77"/>
      <c r="M6" s="77"/>
    </row>
    <row r="7" spans="1:13" ht="15" customHeight="1">
      <c r="A7" s="6" t="s">
        <v>44</v>
      </c>
      <c r="B7" s="6"/>
      <c r="C7" s="6"/>
      <c r="D7" s="39"/>
      <c r="E7" s="50"/>
      <c r="F7" s="50"/>
      <c r="G7" s="50"/>
      <c r="H7" s="64"/>
      <c r="J7" s="72" t="s">
        <v>16</v>
      </c>
      <c r="K7" s="77"/>
      <c r="L7" s="77"/>
      <c r="M7" s="77"/>
    </row>
    <row r="8" spans="1:13" ht="15" customHeight="1">
      <c r="A8" s="6" t="s">
        <v>29</v>
      </c>
      <c r="B8" s="6"/>
      <c r="C8" s="6"/>
      <c r="D8" s="40"/>
      <c r="E8" s="40"/>
      <c r="F8" s="40"/>
      <c r="G8" s="40"/>
      <c r="H8" s="40"/>
      <c r="J8" s="72" t="s">
        <v>17</v>
      </c>
      <c r="K8" s="77"/>
      <c r="L8" s="77"/>
      <c r="M8" s="77"/>
    </row>
    <row r="9" spans="1:13" ht="6" customHeight="1"/>
    <row r="10" spans="1:13" ht="15" customHeight="1">
      <c r="A10" s="7"/>
      <c r="B10" s="7"/>
      <c r="C10" s="7"/>
      <c r="D10" s="41"/>
      <c r="E10" s="41"/>
      <c r="F10" s="41"/>
      <c r="G10" s="41"/>
      <c r="H10" s="41"/>
      <c r="L10" s="80" t="s">
        <v>74</v>
      </c>
    </row>
    <row r="11" spans="1:13" ht="24">
      <c r="A11" s="8" t="s">
        <v>30</v>
      </c>
      <c r="B11" s="21"/>
      <c r="C11" s="30"/>
      <c r="D11" s="42" t="s">
        <v>10</v>
      </c>
      <c r="E11" s="51" t="s">
        <v>24</v>
      </c>
      <c r="F11" s="58" t="s">
        <v>61</v>
      </c>
      <c r="G11" s="58" t="s">
        <v>63</v>
      </c>
      <c r="H11" s="58" t="s">
        <v>64</v>
      </c>
      <c r="I11" s="58" t="s">
        <v>3</v>
      </c>
      <c r="J11" s="58" t="s">
        <v>18</v>
      </c>
      <c r="K11" s="58" t="s">
        <v>73</v>
      </c>
      <c r="L11" s="58" t="s">
        <v>75</v>
      </c>
    </row>
    <row r="12" spans="1:13" s="2" customFormat="1" ht="15.75">
      <c r="A12" s="9"/>
      <c r="B12" s="22"/>
      <c r="C12" s="31"/>
      <c r="D12" s="42"/>
      <c r="E12" s="51"/>
      <c r="F12" s="59" t="s">
        <v>62</v>
      </c>
      <c r="G12" s="59" t="s">
        <v>35</v>
      </c>
      <c r="H12" s="59" t="s">
        <v>65</v>
      </c>
      <c r="I12" s="59" t="s">
        <v>68</v>
      </c>
      <c r="J12" s="59" t="s">
        <v>1</v>
      </c>
      <c r="K12" s="59" t="s">
        <v>40</v>
      </c>
      <c r="L12" s="59" t="s">
        <v>76</v>
      </c>
    </row>
    <row r="13" spans="1:13" ht="30" customHeight="1">
      <c r="A13" s="10" t="s">
        <v>14</v>
      </c>
      <c r="B13" s="13" t="s">
        <v>43</v>
      </c>
      <c r="C13" s="32"/>
      <c r="D13" s="43"/>
      <c r="E13" s="52"/>
      <c r="F13" s="52"/>
      <c r="G13" s="52"/>
      <c r="H13" s="52"/>
      <c r="I13" s="67" t="s">
        <v>57</v>
      </c>
      <c r="J13" s="48">
        <f t="shared" ref="J13:J24" si="0">INT((F13-G13-H13)*4/5)</f>
        <v>0</v>
      </c>
      <c r="K13" s="48">
        <f>IF(J13&gt;0,VLOOKUP(B13,$C$44:$D$55,2,FALSE)*E13,0)</f>
        <v>0</v>
      </c>
      <c r="L13" s="48">
        <f t="shared" ref="L13:L24" si="1">IF(K13&gt;J13,ROUNDDOWN(J13,-3),ROUNDDOWN(K13,-3))</f>
        <v>0</v>
      </c>
    </row>
    <row r="14" spans="1:13" ht="30" customHeight="1">
      <c r="A14" s="11"/>
      <c r="B14" s="13" t="s">
        <v>15</v>
      </c>
      <c r="C14" s="32"/>
      <c r="D14" s="43"/>
      <c r="E14" s="52"/>
      <c r="F14" s="52"/>
      <c r="G14" s="52"/>
      <c r="H14" s="52"/>
      <c r="I14" s="68"/>
      <c r="J14" s="48">
        <f t="shared" si="0"/>
        <v>0</v>
      </c>
      <c r="K14" s="48">
        <f>IF(J14&gt;0,VLOOKUP(B14,$C$44:$D$55,2,FALSE)*E14,0)</f>
        <v>0</v>
      </c>
      <c r="L14" s="48">
        <f t="shared" si="1"/>
        <v>0</v>
      </c>
    </row>
    <row r="15" spans="1:13" ht="30" customHeight="1">
      <c r="A15" s="11"/>
      <c r="B15" s="13" t="s">
        <v>45</v>
      </c>
      <c r="C15" s="32"/>
      <c r="D15" s="43"/>
      <c r="E15" s="52"/>
      <c r="F15" s="52"/>
      <c r="G15" s="52"/>
      <c r="H15" s="52"/>
      <c r="I15" s="68"/>
      <c r="J15" s="48">
        <f t="shared" si="0"/>
        <v>0</v>
      </c>
      <c r="K15" s="48">
        <f>IF(J15&gt;0,VLOOKUP(B15,$C$44:$D$55,2,FALSE)*E15,0)</f>
        <v>0</v>
      </c>
      <c r="L15" s="48">
        <f t="shared" si="1"/>
        <v>0</v>
      </c>
    </row>
    <row r="16" spans="1:13" ht="30" customHeight="1">
      <c r="A16" s="11"/>
      <c r="B16" s="13" t="s">
        <v>46</v>
      </c>
      <c r="C16" s="32"/>
      <c r="D16" s="43"/>
      <c r="E16" s="52"/>
      <c r="F16" s="52"/>
      <c r="G16" s="52"/>
      <c r="H16" s="52"/>
      <c r="I16" s="68"/>
      <c r="J16" s="48">
        <f t="shared" si="0"/>
        <v>0</v>
      </c>
      <c r="K16" s="48">
        <f>IF(J16&gt;0,VLOOKUP(B16,$C$44:$D$55,2,FALSE)*E16,0)</f>
        <v>0</v>
      </c>
      <c r="L16" s="48">
        <f t="shared" si="1"/>
        <v>0</v>
      </c>
    </row>
    <row r="17" spans="1:13" ht="30" customHeight="1">
      <c r="A17" s="11"/>
      <c r="B17" s="13" t="s">
        <v>26</v>
      </c>
      <c r="C17" s="32"/>
      <c r="D17" s="43"/>
      <c r="E17" s="52"/>
      <c r="F17" s="52"/>
      <c r="G17" s="52"/>
      <c r="H17" s="52"/>
      <c r="I17" s="68"/>
      <c r="J17" s="48">
        <f t="shared" si="0"/>
        <v>0</v>
      </c>
      <c r="K17" s="48">
        <f>IF(J17&gt;0,VLOOKUP(B17,$C$44:$D$55,2,FALSE)*E17,0)</f>
        <v>0</v>
      </c>
      <c r="L17" s="48">
        <f t="shared" si="1"/>
        <v>0</v>
      </c>
    </row>
    <row r="18" spans="1:13" ht="30" customHeight="1">
      <c r="A18" s="11"/>
      <c r="B18" s="10" t="s">
        <v>47</v>
      </c>
      <c r="C18" s="33" t="s">
        <v>36</v>
      </c>
      <c r="D18" s="43"/>
      <c r="E18" s="53"/>
      <c r="F18" s="52"/>
      <c r="G18" s="52"/>
      <c r="H18" s="52"/>
      <c r="I18" s="68"/>
      <c r="J18" s="48">
        <f t="shared" si="0"/>
        <v>0</v>
      </c>
      <c r="K18" s="48">
        <f>IF(AND($J$18&gt;0,$D$8&lt;&gt;""),VLOOKUP($D$8,$J$44:$K$47,2,FALSE),0)</f>
        <v>0</v>
      </c>
      <c r="L18" s="48">
        <f t="shared" si="1"/>
        <v>0</v>
      </c>
    </row>
    <row r="19" spans="1:13" ht="30" customHeight="1">
      <c r="A19" s="11"/>
      <c r="B19" s="12"/>
      <c r="C19" s="33" t="s">
        <v>51</v>
      </c>
      <c r="D19" s="43"/>
      <c r="E19" s="53"/>
      <c r="F19" s="52"/>
      <c r="G19" s="52"/>
      <c r="H19" s="52"/>
      <c r="I19" s="68"/>
      <c r="J19" s="48">
        <f t="shared" si="0"/>
        <v>0</v>
      </c>
      <c r="K19" s="48">
        <f>IF(J19&gt;0,K48,0)</f>
        <v>0</v>
      </c>
      <c r="L19" s="48">
        <f t="shared" si="1"/>
        <v>0</v>
      </c>
    </row>
    <row r="20" spans="1:13" ht="30" customHeight="1">
      <c r="A20" s="11"/>
      <c r="B20" s="13" t="s">
        <v>49</v>
      </c>
      <c r="C20" s="32"/>
      <c r="D20" s="43"/>
      <c r="E20" s="52"/>
      <c r="F20" s="52"/>
      <c r="G20" s="52"/>
      <c r="H20" s="52"/>
      <c r="I20" s="68"/>
      <c r="J20" s="48">
        <f t="shared" si="0"/>
        <v>0</v>
      </c>
      <c r="K20" s="48">
        <f>IF(J20&gt;0,VLOOKUP(B20,$C$44:$D$55,2,FALSE)*E20,0)</f>
        <v>0</v>
      </c>
      <c r="L20" s="48">
        <f t="shared" si="1"/>
        <v>0</v>
      </c>
    </row>
    <row r="21" spans="1:13" ht="30" customHeight="1">
      <c r="A21" s="11"/>
      <c r="B21" s="13" t="s">
        <v>52</v>
      </c>
      <c r="C21" s="32"/>
      <c r="D21" s="43"/>
      <c r="E21" s="52"/>
      <c r="F21" s="52"/>
      <c r="G21" s="52"/>
      <c r="H21" s="52"/>
      <c r="I21" s="68"/>
      <c r="J21" s="48">
        <f t="shared" si="0"/>
        <v>0</v>
      </c>
      <c r="K21" s="48">
        <f>IF(J21&gt;0,VLOOKUP(B21,$C$44:$D$55,2,FALSE)*E21,0)</f>
        <v>0</v>
      </c>
      <c r="L21" s="48">
        <f t="shared" si="1"/>
        <v>0</v>
      </c>
    </row>
    <row r="22" spans="1:13" ht="30" customHeight="1">
      <c r="A22" s="12"/>
      <c r="B22" s="13" t="s">
        <v>22</v>
      </c>
      <c r="C22" s="32"/>
      <c r="D22" s="43"/>
      <c r="E22" s="52"/>
      <c r="F22" s="52"/>
      <c r="G22" s="52"/>
      <c r="H22" s="52"/>
      <c r="I22" s="68"/>
      <c r="J22" s="48">
        <f t="shared" si="0"/>
        <v>0</v>
      </c>
      <c r="K22" s="48">
        <f>IF(J22&gt;0,VLOOKUP(B22,$C$44:$D$55,2,FALSE)*E22,0)</f>
        <v>0</v>
      </c>
      <c r="L22" s="48">
        <f t="shared" si="1"/>
        <v>0</v>
      </c>
    </row>
    <row r="23" spans="1:13" ht="30" customHeight="1">
      <c r="A23" s="13" t="s">
        <v>6</v>
      </c>
      <c r="B23" s="23"/>
      <c r="C23" s="32"/>
      <c r="D23" s="43"/>
      <c r="E23" s="52"/>
      <c r="F23" s="52"/>
      <c r="G23" s="52"/>
      <c r="H23" s="52"/>
      <c r="I23" s="68"/>
      <c r="J23" s="48">
        <f t="shared" si="0"/>
        <v>0</v>
      </c>
      <c r="K23" s="48">
        <f>IF(J23&gt;0,VLOOKUP(A23,$C$44:$D$55,2,FALSE)*E23,0)</f>
        <v>0</v>
      </c>
      <c r="L23" s="48">
        <f t="shared" si="1"/>
        <v>0</v>
      </c>
    </row>
    <row r="24" spans="1:13" ht="30" customHeight="1">
      <c r="A24" s="13" t="s">
        <v>32</v>
      </c>
      <c r="B24" s="23"/>
      <c r="C24" s="32"/>
      <c r="D24" s="43"/>
      <c r="E24" s="54"/>
      <c r="F24" s="52"/>
      <c r="G24" s="52"/>
      <c r="H24" s="52"/>
      <c r="I24" s="69"/>
      <c r="J24" s="48">
        <f t="shared" si="0"/>
        <v>0</v>
      </c>
      <c r="K24" s="48">
        <f>IF(J24&gt;0,D55,0)</f>
        <v>0</v>
      </c>
      <c r="L24" s="48">
        <f t="shared" si="1"/>
        <v>0</v>
      </c>
    </row>
    <row r="25" spans="1:13" ht="19.5" customHeight="1">
      <c r="A25" s="14" t="s">
        <v>11</v>
      </c>
      <c r="B25" s="24"/>
      <c r="C25" s="24"/>
      <c r="D25" s="24"/>
      <c r="E25" s="24"/>
      <c r="F25" s="24"/>
      <c r="G25" s="24"/>
      <c r="H25" s="24"/>
      <c r="I25" s="24"/>
      <c r="J25" s="24"/>
      <c r="K25" s="78"/>
      <c r="L25" s="48">
        <f>SUM(L13:L24)</f>
        <v>0</v>
      </c>
    </row>
    <row r="26" spans="1:13" ht="11.25" customHeight="1">
      <c r="A26" s="15"/>
      <c r="B26" s="15"/>
      <c r="C26" s="15"/>
      <c r="D26" s="44"/>
      <c r="E26" s="55"/>
      <c r="F26" s="60"/>
      <c r="G26" s="60"/>
      <c r="H26" s="60"/>
      <c r="I26" s="70"/>
      <c r="J26" s="73"/>
      <c r="K26" s="73"/>
      <c r="L26" s="73"/>
    </row>
    <row r="27" spans="1:13" ht="24">
      <c r="A27" s="16" t="s">
        <v>19</v>
      </c>
      <c r="B27" s="25"/>
      <c r="C27" s="34"/>
      <c r="D27" s="45" t="s">
        <v>42</v>
      </c>
      <c r="E27" s="56"/>
      <c r="F27" s="61" t="s">
        <v>61</v>
      </c>
      <c r="G27" s="61" t="s">
        <v>63</v>
      </c>
      <c r="H27" s="61" t="s">
        <v>64</v>
      </c>
      <c r="I27" s="61" t="s">
        <v>3</v>
      </c>
      <c r="J27" s="61" t="s">
        <v>18</v>
      </c>
      <c r="K27" s="61" t="s">
        <v>73</v>
      </c>
      <c r="L27" s="61" t="s">
        <v>2</v>
      </c>
    </row>
    <row r="28" spans="1:13" s="2" customFormat="1" ht="11.25" customHeight="1">
      <c r="A28" s="9"/>
      <c r="B28" s="22"/>
      <c r="C28" s="31"/>
      <c r="D28" s="9"/>
      <c r="E28" s="31"/>
      <c r="F28" s="59" t="s">
        <v>62</v>
      </c>
      <c r="G28" s="59" t="s">
        <v>35</v>
      </c>
      <c r="H28" s="59" t="s">
        <v>65</v>
      </c>
      <c r="I28" s="59" t="s">
        <v>68</v>
      </c>
      <c r="J28" s="59" t="s">
        <v>1</v>
      </c>
      <c r="K28" s="59" t="s">
        <v>40</v>
      </c>
      <c r="L28" s="59" t="s">
        <v>76</v>
      </c>
    </row>
    <row r="29" spans="1:13" ht="31.5" customHeight="1">
      <c r="A29" s="13" t="s">
        <v>20</v>
      </c>
      <c r="B29" s="23"/>
      <c r="C29" s="32"/>
      <c r="D29" s="46"/>
      <c r="E29" s="57"/>
      <c r="F29" s="52"/>
      <c r="G29" s="62"/>
      <c r="H29" s="62"/>
      <c r="I29" s="71" t="s">
        <v>57</v>
      </c>
      <c r="J29" s="48">
        <f>INT((F29-G29-H29)*4/5)</f>
        <v>0</v>
      </c>
      <c r="K29" s="79">
        <f>IF(J29&gt;0,D54,0)</f>
        <v>0</v>
      </c>
      <c r="L29" s="79">
        <f>IF(K29&gt;J29,ROUNDDOWN(J29,-3),ROUNDDOWN(K29,-3))</f>
        <v>0</v>
      </c>
    </row>
    <row r="30" spans="1:13" ht="19.5" customHeight="1"/>
    <row r="31" spans="1:13" ht="30" customHeight="1">
      <c r="A31" s="17" t="s">
        <v>34</v>
      </c>
      <c r="B31" s="26"/>
      <c r="C31" s="26"/>
      <c r="D31" s="17" t="s">
        <v>48</v>
      </c>
      <c r="E31" s="17"/>
      <c r="F31" s="17" t="s">
        <v>79</v>
      </c>
      <c r="G31" s="17"/>
      <c r="H31" s="65"/>
      <c r="I31" s="65"/>
      <c r="J31" s="65"/>
      <c r="K31" s="65"/>
      <c r="L31" s="65"/>
      <c r="M31" s="81"/>
    </row>
    <row r="32" spans="1:13" ht="30" customHeight="1">
      <c r="A32" s="18">
        <f>L25+L29</f>
        <v>0</v>
      </c>
      <c r="B32" s="27"/>
      <c r="C32" s="35"/>
      <c r="D32" s="18">
        <v>10000000</v>
      </c>
      <c r="E32" s="35"/>
      <c r="F32" s="18">
        <f>IF(A32&lt;D32,A32,D32)</f>
        <v>0</v>
      </c>
      <c r="G32" s="35"/>
    </row>
    <row r="33" spans="1:12" ht="30" customHeight="1"/>
    <row r="34" spans="1:12" ht="3.75" customHeight="1"/>
    <row r="35" spans="1:12" ht="12">
      <c r="A35" s="19" t="s">
        <v>7</v>
      </c>
      <c r="B35" s="28" t="s">
        <v>4</v>
      </c>
      <c r="C35" s="28"/>
      <c r="D35" s="28"/>
      <c r="E35" s="28"/>
      <c r="F35" s="28"/>
      <c r="G35" s="28"/>
      <c r="H35" s="28"/>
      <c r="I35" s="28"/>
      <c r="J35" s="28"/>
      <c r="K35" s="28"/>
      <c r="L35" s="28"/>
    </row>
    <row r="36" spans="1:12" ht="12">
      <c r="A36" s="19" t="s">
        <v>37</v>
      </c>
      <c r="B36" s="28" t="s">
        <v>5</v>
      </c>
      <c r="C36" s="28"/>
      <c r="D36" s="28"/>
      <c r="E36" s="28"/>
      <c r="F36" s="28"/>
      <c r="G36" s="28"/>
      <c r="H36" s="28"/>
      <c r="I36" s="28"/>
      <c r="J36" s="28"/>
      <c r="K36" s="28"/>
      <c r="L36" s="28"/>
    </row>
    <row r="37" spans="1:12" ht="12">
      <c r="A37" s="19" t="s">
        <v>38</v>
      </c>
      <c r="B37" s="28" t="s">
        <v>25</v>
      </c>
      <c r="C37" s="28"/>
      <c r="D37" s="28"/>
      <c r="E37" s="28"/>
      <c r="F37" s="28"/>
      <c r="G37" s="28"/>
      <c r="H37" s="28"/>
      <c r="I37" s="28"/>
      <c r="J37" s="28"/>
      <c r="K37" s="28"/>
      <c r="L37" s="28"/>
    </row>
    <row r="38" spans="1:12" ht="12">
      <c r="A38" s="19" t="s">
        <v>39</v>
      </c>
      <c r="B38" s="28" t="s">
        <v>21</v>
      </c>
      <c r="C38" s="28"/>
      <c r="D38" s="28"/>
      <c r="E38" s="28"/>
      <c r="F38" s="28"/>
      <c r="G38" s="28"/>
      <c r="H38" s="28"/>
      <c r="I38" s="28"/>
      <c r="J38" s="28"/>
      <c r="K38" s="28"/>
      <c r="L38" s="28"/>
    </row>
    <row r="39" spans="1:12" ht="12">
      <c r="A39" s="19" t="s">
        <v>41</v>
      </c>
      <c r="B39" s="28" t="s">
        <v>80</v>
      </c>
      <c r="C39" s="28"/>
      <c r="D39" s="28"/>
      <c r="E39" s="28"/>
      <c r="F39" s="28"/>
      <c r="G39" s="28"/>
      <c r="H39" s="28"/>
      <c r="I39" s="28"/>
      <c r="J39" s="28"/>
      <c r="K39" s="28"/>
      <c r="L39" s="28"/>
    </row>
    <row r="40" spans="1:12" ht="15" customHeight="1"/>
    <row r="42" spans="1:12" ht="15" customHeight="1">
      <c r="D42" s="47"/>
      <c r="E42" s="47"/>
      <c r="F42" s="47"/>
    </row>
    <row r="43" spans="1:12" ht="30" customHeight="1">
      <c r="C43" s="36" t="s">
        <v>30</v>
      </c>
      <c r="D43" s="36" t="s">
        <v>59</v>
      </c>
      <c r="F43" s="47"/>
      <c r="G43" s="63"/>
      <c r="H43" s="36" t="s">
        <v>0</v>
      </c>
      <c r="J43" s="36" t="s">
        <v>69</v>
      </c>
      <c r="K43" s="36" t="s">
        <v>59</v>
      </c>
    </row>
    <row r="44" spans="1:12" ht="30" customHeight="1">
      <c r="C44" s="37" t="s">
        <v>43</v>
      </c>
      <c r="D44" s="48">
        <v>1000000</v>
      </c>
      <c r="F44" s="47"/>
      <c r="G44" s="63"/>
      <c r="H44" s="66" t="s">
        <v>66</v>
      </c>
      <c r="J44" s="36" t="s">
        <v>70</v>
      </c>
      <c r="K44" s="48">
        <v>1000000</v>
      </c>
    </row>
    <row r="45" spans="1:12" ht="30" customHeight="1">
      <c r="C45" s="37" t="s">
        <v>31</v>
      </c>
      <c r="D45" s="48">
        <v>300000</v>
      </c>
      <c r="F45" s="47"/>
      <c r="G45" s="63"/>
      <c r="H45" s="36" t="s">
        <v>67</v>
      </c>
      <c r="J45" s="36" t="s">
        <v>71</v>
      </c>
      <c r="K45" s="48">
        <v>500000</v>
      </c>
    </row>
    <row r="46" spans="1:12" ht="30" customHeight="1">
      <c r="C46" s="37" t="s">
        <v>54</v>
      </c>
      <c r="D46" s="48">
        <v>300000</v>
      </c>
      <c r="F46" s="47"/>
      <c r="G46" s="47"/>
      <c r="J46" s="36" t="s">
        <v>72</v>
      </c>
      <c r="K46" s="48">
        <v>2000000</v>
      </c>
    </row>
    <row r="47" spans="1:12" ht="30" customHeight="1">
      <c r="C47" s="37" t="s">
        <v>55</v>
      </c>
      <c r="D47" s="48">
        <v>300000</v>
      </c>
      <c r="F47" s="47"/>
      <c r="G47" s="47"/>
      <c r="J47" s="36" t="s">
        <v>50</v>
      </c>
      <c r="K47" s="48">
        <v>2500000</v>
      </c>
    </row>
    <row r="48" spans="1:12" ht="30" customHeight="1">
      <c r="C48" s="37" t="s">
        <v>8</v>
      </c>
      <c r="D48" s="48">
        <v>1000000</v>
      </c>
      <c r="F48" s="47"/>
      <c r="G48" s="47"/>
      <c r="J48" s="74" t="s">
        <v>28</v>
      </c>
      <c r="K48" s="48">
        <v>2500000</v>
      </c>
    </row>
    <row r="49" spans="3:4" ht="30" customHeight="1">
      <c r="C49" s="36" t="s">
        <v>9</v>
      </c>
      <c r="D49" s="49"/>
    </row>
    <row r="50" spans="3:4" ht="30" customHeight="1">
      <c r="C50" s="37" t="s">
        <v>33</v>
      </c>
      <c r="D50" s="48">
        <v>300000</v>
      </c>
    </row>
    <row r="51" spans="3:4" ht="30" customHeight="1">
      <c r="C51" s="37" t="s">
        <v>53</v>
      </c>
      <c r="D51" s="48">
        <v>300000</v>
      </c>
    </row>
    <row r="52" spans="3:4" ht="30" customHeight="1">
      <c r="C52" s="38" t="s">
        <v>12</v>
      </c>
      <c r="D52" s="48">
        <v>300000</v>
      </c>
    </row>
    <row r="53" spans="3:4" ht="30" customHeight="1">
      <c r="C53" s="37" t="s">
        <v>56</v>
      </c>
      <c r="D53" s="48">
        <v>1000000</v>
      </c>
    </row>
    <row r="54" spans="3:4" ht="30" customHeight="1">
      <c r="C54" s="37" t="s">
        <v>58</v>
      </c>
      <c r="D54" s="48">
        <v>10000000</v>
      </c>
    </row>
    <row r="55" spans="3:4" ht="30" customHeight="1">
      <c r="C55" s="37" t="s">
        <v>60</v>
      </c>
      <c r="D55" s="48">
        <v>480000</v>
      </c>
    </row>
    <row r="56" spans="3:4" ht="15" customHeight="1"/>
  </sheetData>
  <mergeCells count="47">
    <mergeCell ref="A2:L2"/>
    <mergeCell ref="A4:C4"/>
    <mergeCell ref="D4:H4"/>
    <mergeCell ref="A5:C5"/>
    <mergeCell ref="D5:H5"/>
    <mergeCell ref="K5:M5"/>
    <mergeCell ref="A6:C6"/>
    <mergeCell ref="D6:H6"/>
    <mergeCell ref="K6:M6"/>
    <mergeCell ref="A7:C7"/>
    <mergeCell ref="D7:H7"/>
    <mergeCell ref="K7:M7"/>
    <mergeCell ref="A8:C8"/>
    <mergeCell ref="D8:H8"/>
    <mergeCell ref="K8:M8"/>
    <mergeCell ref="B13:C13"/>
    <mergeCell ref="B14:C14"/>
    <mergeCell ref="B15:C15"/>
    <mergeCell ref="B16:C16"/>
    <mergeCell ref="B17:C17"/>
    <mergeCell ref="B20:C20"/>
    <mergeCell ref="B21:C21"/>
    <mergeCell ref="B22:C22"/>
    <mergeCell ref="A23:C23"/>
    <mergeCell ref="A24:C24"/>
    <mergeCell ref="A25:K25"/>
    <mergeCell ref="A29:C29"/>
    <mergeCell ref="D29:E29"/>
    <mergeCell ref="A31:C31"/>
    <mergeCell ref="D31:E31"/>
    <mergeCell ref="F31:G31"/>
    <mergeCell ref="A32:C32"/>
    <mergeCell ref="D32:E32"/>
    <mergeCell ref="F32:G32"/>
    <mergeCell ref="B35:L35"/>
    <mergeCell ref="B36:L36"/>
    <mergeCell ref="B37:L37"/>
    <mergeCell ref="B38:L38"/>
    <mergeCell ref="B39:L39"/>
    <mergeCell ref="A11:C12"/>
    <mergeCell ref="D11:D12"/>
    <mergeCell ref="E11:E12"/>
    <mergeCell ref="B18:B19"/>
    <mergeCell ref="A27:C28"/>
    <mergeCell ref="D27:E28"/>
    <mergeCell ref="A13:A22"/>
    <mergeCell ref="I13:I24"/>
  </mergeCells>
  <phoneticPr fontId="4" type="Hiragana"/>
  <dataValidations count="2">
    <dataValidation type="list" allowBlank="1" showDropDown="0" showInputMessage="1" showErrorMessage="1" sqref="D10:H10 D8:H8">
      <formula1>職員数</formula1>
    </dataValidation>
    <dataValidation type="list" allowBlank="1" showDropDown="0" showInputMessage="1" showErrorMessage="1" sqref="D24">
      <formula1>$H$44:$H$45</formula1>
    </dataValidation>
  </dataValidations>
  <printOptions horizontalCentered="1" verticalCentered="1"/>
  <pageMargins left="0.19685039370078738" right="0.19685039370078738" top="0.59055118110236215" bottom="0.59055118110236215" header="0.3" footer="0.3"/>
  <pageSetup paperSize="9" scale="67"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507884</dc:creator>
  <cp:lastModifiedBy>Administrator</cp:lastModifiedBy>
  <dcterms:created xsi:type="dcterms:W3CDTF">2024-10-04T02:30:38Z</dcterms:created>
  <dcterms:modified xsi:type="dcterms:W3CDTF">2025-09-17T01:00:31Z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2025-09-17T01:00:31Z</vt:filetime>
  </property>
</Properties>
</file>